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asus\Documents\OPT 2016\"/>
    </mc:Choice>
  </mc:AlternateContent>
  <workbookProtection workbookAlgorithmName="SHA-512" workbookHashValue="E5YKPonEebqSIcJ0HI3ioibkj30ZokSffIAOth+/J/HylEAbWT3N09TdblfR2b9AYESgYY+cZWXvzFhXhhvCZA==" workbookSaltValue="Q/3Hygh397DCIaX8KT3UZw==" workbookSpinCount="100000" lockStructure="1"/>
  <bookViews>
    <workbookView xWindow="0" yWindow="60" windowWidth="20496" windowHeight="7548"/>
  </bookViews>
  <sheets>
    <sheet name="Region 8 WFA" sheetId="1" r:id="rId1"/>
    <sheet name="Region 8 WFH" sheetId="2" r:id="rId2"/>
    <sheet name="Region 8 HLFA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9" i="1" l="1"/>
  <c r="AN16" i="3" l="1"/>
  <c r="C10" i="1" l="1"/>
  <c r="C20" i="1"/>
  <c r="B16" i="2"/>
  <c r="AM138" i="1"/>
  <c r="AN154" i="3" l="1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B154" i="3"/>
  <c r="B134" i="3"/>
  <c r="B82" i="3"/>
  <c r="BQ163" i="3" l="1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B16" i="3"/>
  <c r="B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BG6" i="3"/>
  <c r="BG163" i="3" s="1"/>
  <c r="BH6" i="3"/>
  <c r="BI6" i="3"/>
  <c r="BI163" i="3" s="1"/>
  <c r="BJ6" i="3"/>
  <c r="BJ163" i="3" s="1"/>
  <c r="BK6" i="3"/>
  <c r="BK163" i="3" s="1"/>
  <c r="BL6" i="3"/>
  <c r="BM6" i="3"/>
  <c r="BM163" i="3" s="1"/>
  <c r="BN6" i="3"/>
  <c r="BN163" i="3" s="1"/>
  <c r="BO6" i="3"/>
  <c r="BO163" i="3" s="1"/>
  <c r="BP6" i="3"/>
  <c r="BQ6" i="3"/>
  <c r="BR6" i="3"/>
  <c r="BR163" i="3" s="1"/>
  <c r="BS6" i="3"/>
  <c r="BS163" i="3" s="1"/>
  <c r="BT6" i="3"/>
  <c r="AN6" i="3"/>
  <c r="AN163" i="3" s="1"/>
  <c r="AO6" i="3"/>
  <c r="AO163" i="3" s="1"/>
  <c r="AP6" i="3"/>
  <c r="AP163" i="3" s="1"/>
  <c r="AQ6" i="3"/>
  <c r="AR6" i="3"/>
  <c r="AR163" i="3" s="1"/>
  <c r="AS6" i="3"/>
  <c r="AS163" i="3" s="1"/>
  <c r="AT6" i="3"/>
  <c r="AT163" i="3" s="1"/>
  <c r="AU6" i="3"/>
  <c r="AV6" i="3"/>
  <c r="AV163" i="3" s="1"/>
  <c r="AW6" i="3"/>
  <c r="AW163" i="3" s="1"/>
  <c r="AX6" i="3"/>
  <c r="AX163" i="3" s="1"/>
  <c r="AY6" i="3"/>
  <c r="AZ6" i="3"/>
  <c r="AZ163" i="3" s="1"/>
  <c r="BA6" i="3"/>
  <c r="BA163" i="3" s="1"/>
  <c r="W6" i="3"/>
  <c r="W163" i="3" s="1"/>
  <c r="X6" i="3"/>
  <c r="Y6" i="3"/>
  <c r="Y163" i="3" s="1"/>
  <c r="Z6" i="3"/>
  <c r="Z163" i="3" s="1"/>
  <c r="AA6" i="3"/>
  <c r="AA163" i="3" s="1"/>
  <c r="AB6" i="3"/>
  <c r="AC6" i="3"/>
  <c r="AC163" i="3" s="1"/>
  <c r="AD6" i="3"/>
  <c r="AD163" i="3" s="1"/>
  <c r="AE6" i="3"/>
  <c r="AE163" i="3" s="1"/>
  <c r="AF6" i="3"/>
  <c r="AG6" i="3"/>
  <c r="AG163" i="3" s="1"/>
  <c r="AH6" i="3"/>
  <c r="AH163" i="3" s="1"/>
  <c r="AI6" i="3"/>
  <c r="AI163" i="3" s="1"/>
  <c r="AJ6" i="3"/>
  <c r="F6" i="3"/>
  <c r="F163" i="3" s="1"/>
  <c r="G6" i="3"/>
  <c r="G163" i="3" s="1"/>
  <c r="H6" i="3"/>
  <c r="H163" i="3" s="1"/>
  <c r="I6" i="3"/>
  <c r="J6" i="3"/>
  <c r="J163" i="3" s="1"/>
  <c r="K6" i="3"/>
  <c r="K163" i="3" s="1"/>
  <c r="L6" i="3"/>
  <c r="L163" i="3" s="1"/>
  <c r="M6" i="3"/>
  <c r="N6" i="3"/>
  <c r="N163" i="3" s="1"/>
  <c r="O6" i="3"/>
  <c r="O163" i="3" s="1"/>
  <c r="P6" i="3"/>
  <c r="P163" i="3" s="1"/>
  <c r="Q6" i="3"/>
  <c r="R6" i="3"/>
  <c r="R163" i="3" s="1"/>
  <c r="S6" i="3"/>
  <c r="S163" i="3" s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AM10" i="1"/>
  <c r="AN10" i="1"/>
  <c r="AO10" i="1"/>
  <c r="AP10" i="1"/>
  <c r="AQ10" i="1"/>
  <c r="AQ167" i="1" s="1"/>
  <c r="AR10" i="1"/>
  <c r="AS10" i="1"/>
  <c r="AT10" i="1"/>
  <c r="AU10" i="1"/>
  <c r="AU167" i="1" s="1"/>
  <c r="AV10" i="1"/>
  <c r="AW10" i="1"/>
  <c r="AX10" i="1"/>
  <c r="AY10" i="1"/>
  <c r="AZ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G10" i="1"/>
  <c r="G167" i="1" s="1"/>
  <c r="H10" i="1"/>
  <c r="H167" i="1" s="1"/>
  <c r="I10" i="1"/>
  <c r="I167" i="1" s="1"/>
  <c r="J10" i="1"/>
  <c r="J167" i="1" s="1"/>
  <c r="K10" i="1"/>
  <c r="K167" i="1" s="1"/>
  <c r="L10" i="1"/>
  <c r="L167" i="1" s="1"/>
  <c r="M10" i="1"/>
  <c r="M167" i="1" s="1"/>
  <c r="N10" i="1"/>
  <c r="N167" i="1" s="1"/>
  <c r="O10" i="1"/>
  <c r="O167" i="1" s="1"/>
  <c r="P10" i="1"/>
  <c r="P167" i="1" s="1"/>
  <c r="Q10" i="1"/>
  <c r="Q167" i="1" s="1"/>
  <c r="R10" i="1"/>
  <c r="R167" i="1" s="1"/>
  <c r="S10" i="1"/>
  <c r="S167" i="1" s="1"/>
  <c r="T10" i="1"/>
  <c r="T167" i="1" s="1"/>
  <c r="BK163" i="2"/>
  <c r="BO163" i="2"/>
  <c r="BS163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AP163" i="2"/>
  <c r="AX163" i="2"/>
  <c r="AN163" i="2"/>
  <c r="AA163" i="2"/>
  <c r="AE163" i="2"/>
  <c r="AI163" i="2"/>
  <c r="H163" i="2"/>
  <c r="L163" i="2"/>
  <c r="P163" i="2"/>
  <c r="F163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AN134" i="2"/>
  <c r="AO134" i="2"/>
  <c r="AP134" i="2"/>
  <c r="AQ134" i="2"/>
  <c r="AR134" i="2"/>
  <c r="AS134" i="2"/>
  <c r="AT134" i="2"/>
  <c r="AT163" i="2" s="1"/>
  <c r="AU134" i="2"/>
  <c r="AV134" i="2"/>
  <c r="AW134" i="2"/>
  <c r="AX134" i="2"/>
  <c r="AY134" i="2"/>
  <c r="AZ134" i="2"/>
  <c r="BA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BX16" i="2"/>
  <c r="BX163" i="2" s="1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BY6" i="2"/>
  <c r="BY163" i="2" s="1"/>
  <c r="BZ6" i="2"/>
  <c r="BZ163" i="2" s="1"/>
  <c r="CA6" i="2"/>
  <c r="CA163" i="2" s="1"/>
  <c r="CB6" i="2"/>
  <c r="CB163" i="2" s="1"/>
  <c r="CC6" i="2"/>
  <c r="CC163" i="2" s="1"/>
  <c r="CD6" i="2"/>
  <c r="CD163" i="2" s="1"/>
  <c r="CE6" i="2"/>
  <c r="CE163" i="2" s="1"/>
  <c r="CF6" i="2"/>
  <c r="CF163" i="2" s="1"/>
  <c r="CG6" i="2"/>
  <c r="CG163" i="2" s="1"/>
  <c r="CH6" i="2"/>
  <c r="CH163" i="2" s="1"/>
  <c r="CI6" i="2"/>
  <c r="CI163" i="2" s="1"/>
  <c r="CJ6" i="2"/>
  <c r="CJ163" i="2" s="1"/>
  <c r="CK6" i="2"/>
  <c r="CK163" i="2" s="1"/>
  <c r="BX6" i="2"/>
  <c r="BH6" i="2"/>
  <c r="BH163" i="2" s="1"/>
  <c r="BI6" i="2"/>
  <c r="BI163" i="2" s="1"/>
  <c r="BJ6" i="2"/>
  <c r="BJ163" i="2" s="1"/>
  <c r="BK6" i="2"/>
  <c r="BL6" i="2"/>
  <c r="BL163" i="2" s="1"/>
  <c r="BM6" i="2"/>
  <c r="BM163" i="2" s="1"/>
  <c r="BN6" i="2"/>
  <c r="BN163" i="2" s="1"/>
  <c r="BO6" i="2"/>
  <c r="BP6" i="2"/>
  <c r="BP163" i="2" s="1"/>
  <c r="BQ6" i="2"/>
  <c r="BQ163" i="2" s="1"/>
  <c r="BR6" i="2"/>
  <c r="BR163" i="2" s="1"/>
  <c r="BS6" i="2"/>
  <c r="BT6" i="2"/>
  <c r="BT163" i="2" s="1"/>
  <c r="BG6" i="2"/>
  <c r="BG163" i="2" s="1"/>
  <c r="AO6" i="2"/>
  <c r="AO163" i="2" s="1"/>
  <c r="AP6" i="2"/>
  <c r="AQ6" i="2"/>
  <c r="AQ163" i="2" s="1"/>
  <c r="AR6" i="2"/>
  <c r="AR163" i="2" s="1"/>
  <c r="AS6" i="2"/>
  <c r="AS163" i="2" s="1"/>
  <c r="AT6" i="2"/>
  <c r="AU6" i="2"/>
  <c r="AU163" i="2" s="1"/>
  <c r="AV6" i="2"/>
  <c r="AV163" i="2" s="1"/>
  <c r="AW6" i="2"/>
  <c r="AW163" i="2" s="1"/>
  <c r="AX6" i="2"/>
  <c r="AY6" i="2"/>
  <c r="AY163" i="2" s="1"/>
  <c r="AZ6" i="2"/>
  <c r="AZ163" i="2" s="1"/>
  <c r="BA6" i="2"/>
  <c r="BA163" i="2" s="1"/>
  <c r="AN6" i="2"/>
  <c r="X6" i="2"/>
  <c r="X163" i="2" s="1"/>
  <c r="Y6" i="2"/>
  <c r="Y163" i="2" s="1"/>
  <c r="Z6" i="2"/>
  <c r="Z163" i="2" s="1"/>
  <c r="AA6" i="2"/>
  <c r="AB6" i="2"/>
  <c r="AB163" i="2" s="1"/>
  <c r="AC6" i="2"/>
  <c r="AC163" i="2" s="1"/>
  <c r="AD6" i="2"/>
  <c r="AD163" i="2" s="1"/>
  <c r="AE6" i="2"/>
  <c r="AF6" i="2"/>
  <c r="AF163" i="2" s="1"/>
  <c r="AG6" i="2"/>
  <c r="AG163" i="2" s="1"/>
  <c r="AH6" i="2"/>
  <c r="AH163" i="2" s="1"/>
  <c r="AI6" i="2"/>
  <c r="AJ6" i="2"/>
  <c r="AJ163" i="2" s="1"/>
  <c r="W6" i="2"/>
  <c r="W163" i="2" s="1"/>
  <c r="G6" i="2"/>
  <c r="G163" i="2" s="1"/>
  <c r="H6" i="2"/>
  <c r="I6" i="2"/>
  <c r="I163" i="2" s="1"/>
  <c r="J6" i="2"/>
  <c r="J163" i="2" s="1"/>
  <c r="K6" i="2"/>
  <c r="K163" i="2" s="1"/>
  <c r="L6" i="2"/>
  <c r="M6" i="2"/>
  <c r="M163" i="2" s="1"/>
  <c r="N6" i="2"/>
  <c r="N163" i="2" s="1"/>
  <c r="O6" i="2"/>
  <c r="O163" i="2" s="1"/>
  <c r="P6" i="2"/>
  <c r="Q6" i="2"/>
  <c r="Q163" i="2" s="1"/>
  <c r="R6" i="2"/>
  <c r="R163" i="2" s="1"/>
  <c r="S6" i="2"/>
  <c r="S163" i="2" s="1"/>
  <c r="F6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BX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G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AN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W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F154" i="2"/>
  <c r="B154" i="2"/>
  <c r="B134" i="2"/>
  <c r="B108" i="2"/>
  <c r="B82" i="2"/>
  <c r="B40" i="2"/>
  <c r="B6" i="2"/>
  <c r="BW163" i="2" l="1"/>
  <c r="BD44" i="1"/>
  <c r="BD86" i="1"/>
  <c r="BD112" i="1"/>
  <c r="BD20" i="1"/>
  <c r="AH167" i="1"/>
  <c r="AD167" i="1"/>
  <c r="Z167" i="1"/>
  <c r="AZ167" i="1"/>
  <c r="AV167" i="1"/>
  <c r="AR167" i="1"/>
  <c r="AN167" i="1"/>
  <c r="BP167" i="1"/>
  <c r="BL167" i="1"/>
  <c r="BH167" i="1"/>
  <c r="AL138" i="1"/>
  <c r="AL158" i="1"/>
  <c r="BD138" i="1"/>
  <c r="BD158" i="1"/>
  <c r="BD10" i="1"/>
  <c r="BD167" i="1" s="1"/>
  <c r="B163" i="2"/>
  <c r="AM167" i="1"/>
  <c r="AL10" i="1"/>
  <c r="AL20" i="1"/>
  <c r="AL44" i="1"/>
  <c r="AL86" i="1"/>
  <c r="AL112" i="1"/>
  <c r="Q163" i="3"/>
  <c r="M163" i="3"/>
  <c r="I163" i="3"/>
  <c r="AJ163" i="3"/>
  <c r="AF163" i="3"/>
  <c r="AB163" i="3"/>
  <c r="X163" i="3"/>
  <c r="AY163" i="3"/>
  <c r="AU163" i="3"/>
  <c r="AQ163" i="3"/>
  <c r="BT163" i="3"/>
  <c r="BP163" i="3"/>
  <c r="BL163" i="3"/>
  <c r="BH163" i="3"/>
  <c r="AC167" i="1"/>
  <c r="AY167" i="1"/>
  <c r="BO167" i="1"/>
  <c r="BG167" i="1"/>
  <c r="AG167" i="1"/>
  <c r="Y167" i="1"/>
  <c r="BK167" i="1"/>
  <c r="AI167" i="1"/>
  <c r="AE167" i="1"/>
  <c r="AA167" i="1"/>
  <c r="W167" i="1"/>
  <c r="AW167" i="1"/>
  <c r="AS167" i="1"/>
  <c r="AO167" i="1"/>
  <c r="BQ167" i="1"/>
  <c r="BM167" i="1"/>
  <c r="BI167" i="1"/>
  <c r="BE167" i="1"/>
  <c r="BR167" i="1"/>
  <c r="BN167" i="1"/>
  <c r="BJ167" i="1"/>
  <c r="BF167" i="1"/>
  <c r="AJ167" i="1"/>
  <c r="AF167" i="1"/>
  <c r="AB167" i="1"/>
  <c r="X167" i="1"/>
  <c r="AX167" i="1"/>
  <c r="AT167" i="1"/>
  <c r="AP167" i="1"/>
  <c r="C158" i="1"/>
  <c r="AL167" i="1" l="1"/>
  <c r="C138" i="1"/>
  <c r="C112" i="1"/>
  <c r="C86" i="1"/>
  <c r="C44" i="1"/>
  <c r="C167" i="1" l="1"/>
  <c r="B108" i="3"/>
  <c r="B163" i="3" s="1"/>
  <c r="B40" i="3"/>
  <c r="AL11" i="1"/>
  <c r="V148" i="1" l="1"/>
  <c r="V144" i="2" l="1"/>
  <c r="F113" i="1" l="1"/>
  <c r="V113" i="1"/>
  <c r="F114" i="1"/>
  <c r="V114" i="1"/>
  <c r="F115" i="1"/>
  <c r="V115" i="1"/>
  <c r="F116" i="1"/>
  <c r="V116" i="1"/>
  <c r="F117" i="1"/>
  <c r="V117" i="1"/>
  <c r="F118" i="1"/>
  <c r="V118" i="1"/>
  <c r="F119" i="1"/>
  <c r="V119" i="1"/>
  <c r="F120" i="1"/>
  <c r="V120" i="1"/>
  <c r="F121" i="1"/>
  <c r="V121" i="1"/>
  <c r="F122" i="1"/>
  <c r="V122" i="1"/>
  <c r="F123" i="1"/>
  <c r="V123" i="1"/>
  <c r="F124" i="1"/>
  <c r="V124" i="1"/>
  <c r="F125" i="1"/>
  <c r="V125" i="1"/>
  <c r="F126" i="1"/>
  <c r="V126" i="1"/>
  <c r="F127" i="1"/>
  <c r="V127" i="1"/>
  <c r="F128" i="1"/>
  <c r="V128" i="1"/>
  <c r="F129" i="1"/>
  <c r="V129" i="1"/>
  <c r="F130" i="1"/>
  <c r="V130" i="1"/>
  <c r="F131" i="1"/>
  <c r="V131" i="1"/>
  <c r="F132" i="1"/>
  <c r="V132" i="1"/>
  <c r="F133" i="1"/>
  <c r="V133" i="1"/>
  <c r="F134" i="1"/>
  <c r="V134" i="1"/>
  <c r="F135" i="1"/>
  <c r="V135" i="1"/>
  <c r="F136" i="1"/>
  <c r="V136" i="1"/>
  <c r="F112" i="1" l="1"/>
  <c r="V112" i="1"/>
  <c r="F26" i="1" l="1"/>
  <c r="E38" i="2"/>
  <c r="BU81" i="1"/>
  <c r="BU51" i="1"/>
  <c r="BF155" i="3" l="1"/>
  <c r="BF156" i="3"/>
  <c r="BF157" i="3"/>
  <c r="BF158" i="3"/>
  <c r="BF159" i="3"/>
  <c r="BF160" i="3"/>
  <c r="BF161" i="3"/>
  <c r="BF136" i="3"/>
  <c r="BF152" i="3"/>
  <c r="BF139" i="3"/>
  <c r="BF140" i="3"/>
  <c r="BF135" i="3"/>
  <c r="BF138" i="3"/>
  <c r="BF137" i="3"/>
  <c r="BF148" i="3"/>
  <c r="BF146" i="3"/>
  <c r="BF150" i="3"/>
  <c r="BF145" i="3"/>
  <c r="BF149" i="3"/>
  <c r="BF147" i="3"/>
  <c r="BF128" i="3"/>
  <c r="BF129" i="3"/>
  <c r="BF130" i="3"/>
  <c r="BF131" i="3"/>
  <c r="BF120" i="3"/>
  <c r="BF132" i="3"/>
  <c r="BF142" i="3"/>
  <c r="BF144" i="3"/>
  <c r="BF143" i="3"/>
  <c r="BF141" i="3"/>
  <c r="BF151" i="3"/>
  <c r="BF109" i="3"/>
  <c r="BF110" i="3"/>
  <c r="BF111" i="3"/>
  <c r="BF112" i="3"/>
  <c r="BF113" i="3"/>
  <c r="BF114" i="3"/>
  <c r="BF115" i="3"/>
  <c r="BF116" i="3"/>
  <c r="BF117" i="3"/>
  <c r="BF118" i="3"/>
  <c r="BF119" i="3"/>
  <c r="BF121" i="3"/>
  <c r="BF122" i="3"/>
  <c r="BF123" i="3"/>
  <c r="BF124" i="3"/>
  <c r="BF125" i="3"/>
  <c r="BF126" i="3"/>
  <c r="BF127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73" i="3"/>
  <c r="BF74" i="3"/>
  <c r="BF75" i="3"/>
  <c r="BF76" i="3"/>
  <c r="BF77" i="3"/>
  <c r="BF78" i="3"/>
  <c r="BF79" i="3"/>
  <c r="BF80" i="3"/>
  <c r="BF83" i="3"/>
  <c r="BF84" i="3"/>
  <c r="BF85" i="3"/>
  <c r="BF86" i="3"/>
  <c r="BF87" i="3"/>
  <c r="BF88" i="3"/>
  <c r="BF89" i="3"/>
  <c r="BF90" i="3"/>
  <c r="BF91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7" i="3"/>
  <c r="BF8" i="3"/>
  <c r="BF9" i="3"/>
  <c r="BF10" i="3"/>
  <c r="BF11" i="3"/>
  <c r="BF12" i="3"/>
  <c r="BF13" i="3"/>
  <c r="BF14" i="3"/>
  <c r="BF17" i="3"/>
  <c r="BF18" i="3"/>
  <c r="BF19" i="3"/>
  <c r="BF20" i="3"/>
  <c r="BF21" i="3"/>
  <c r="BF22" i="3"/>
  <c r="BF23" i="3"/>
  <c r="BF24" i="3"/>
  <c r="AM148" i="3"/>
  <c r="AM146" i="3"/>
  <c r="AM150" i="3"/>
  <c r="AM145" i="3"/>
  <c r="AM149" i="3"/>
  <c r="AM147" i="3"/>
  <c r="AM155" i="3"/>
  <c r="AM156" i="3"/>
  <c r="AM157" i="3"/>
  <c r="AM158" i="3"/>
  <c r="AM159" i="3"/>
  <c r="AM160" i="3"/>
  <c r="AM161" i="3"/>
  <c r="AM142" i="3"/>
  <c r="AM144" i="3"/>
  <c r="AM143" i="3"/>
  <c r="AM141" i="3"/>
  <c r="AM151" i="3"/>
  <c r="AM136" i="3"/>
  <c r="AM152" i="3"/>
  <c r="AM139" i="3"/>
  <c r="AM140" i="3"/>
  <c r="AM135" i="3"/>
  <c r="AM138" i="3"/>
  <c r="AM137" i="3"/>
  <c r="AM115" i="3"/>
  <c r="AM116" i="3"/>
  <c r="AM117" i="3"/>
  <c r="AM118" i="3"/>
  <c r="AM119" i="3"/>
  <c r="AM121" i="3"/>
  <c r="AM122" i="3"/>
  <c r="AM123" i="3"/>
  <c r="AM124" i="3"/>
  <c r="AM125" i="3"/>
  <c r="AM126" i="3"/>
  <c r="AM127" i="3"/>
  <c r="AM128" i="3"/>
  <c r="AM129" i="3"/>
  <c r="AM130" i="3"/>
  <c r="AM131" i="3"/>
  <c r="AM120" i="3"/>
  <c r="AM132" i="3"/>
  <c r="AM104" i="3"/>
  <c r="AM105" i="3"/>
  <c r="AM106" i="3"/>
  <c r="AM109" i="3"/>
  <c r="AM110" i="3"/>
  <c r="AM111" i="3"/>
  <c r="AM112" i="3"/>
  <c r="AM113" i="3"/>
  <c r="AM114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75" i="3"/>
  <c r="AM76" i="3"/>
  <c r="AM77" i="3"/>
  <c r="AM78" i="3"/>
  <c r="AM79" i="3"/>
  <c r="AM80" i="3"/>
  <c r="AM83" i="3"/>
  <c r="AM84" i="3"/>
  <c r="AM85" i="3"/>
  <c r="AM86" i="3"/>
  <c r="AM87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41" i="3"/>
  <c r="AM42" i="3"/>
  <c r="AM43" i="3"/>
  <c r="AM44" i="3"/>
  <c r="AM17" i="3"/>
  <c r="AM18" i="3"/>
  <c r="AM19" i="3"/>
  <c r="AM20" i="3"/>
  <c r="AM21" i="3"/>
  <c r="AM22" i="3"/>
  <c r="AM23" i="3"/>
  <c r="AM24" i="3"/>
  <c r="AM25" i="3"/>
  <c r="AM26" i="3"/>
  <c r="AM7" i="3"/>
  <c r="AM8" i="3"/>
  <c r="AM9" i="3"/>
  <c r="AM10" i="3"/>
  <c r="AM11" i="3"/>
  <c r="AM12" i="3"/>
  <c r="AM13" i="3"/>
  <c r="AM14" i="3"/>
  <c r="V149" i="3"/>
  <c r="V147" i="3"/>
  <c r="V155" i="3"/>
  <c r="V156" i="3"/>
  <c r="V157" i="3"/>
  <c r="V158" i="3"/>
  <c r="V159" i="3"/>
  <c r="V160" i="3"/>
  <c r="V161" i="3"/>
  <c r="V141" i="3"/>
  <c r="V151" i="3"/>
  <c r="V136" i="3"/>
  <c r="V152" i="3"/>
  <c r="V139" i="3"/>
  <c r="V140" i="3"/>
  <c r="V135" i="3"/>
  <c r="V138" i="3"/>
  <c r="V137" i="3"/>
  <c r="V148" i="3"/>
  <c r="V146" i="3"/>
  <c r="V150" i="3"/>
  <c r="V145" i="3"/>
  <c r="V130" i="3"/>
  <c r="V131" i="3"/>
  <c r="V120" i="3"/>
  <c r="V132" i="3"/>
  <c r="V142" i="3"/>
  <c r="V144" i="3"/>
  <c r="V143" i="3"/>
  <c r="V117" i="3"/>
  <c r="V118" i="3"/>
  <c r="V119" i="3"/>
  <c r="V121" i="3"/>
  <c r="V122" i="3"/>
  <c r="V123" i="3"/>
  <c r="V124" i="3"/>
  <c r="V125" i="3"/>
  <c r="V126" i="3"/>
  <c r="V127" i="3"/>
  <c r="V128" i="3"/>
  <c r="V129" i="3"/>
  <c r="V105" i="3"/>
  <c r="V106" i="3"/>
  <c r="V109" i="3"/>
  <c r="V110" i="3"/>
  <c r="V111" i="3"/>
  <c r="V112" i="3"/>
  <c r="V113" i="3"/>
  <c r="V114" i="3"/>
  <c r="V115" i="3"/>
  <c r="V116" i="3"/>
  <c r="V93" i="3"/>
  <c r="V94" i="3"/>
  <c r="V95" i="3"/>
  <c r="V96" i="3"/>
  <c r="V97" i="3"/>
  <c r="V98" i="3"/>
  <c r="V99" i="3"/>
  <c r="V100" i="3"/>
  <c r="V101" i="3"/>
  <c r="V102" i="3"/>
  <c r="V103" i="3"/>
  <c r="V104" i="3"/>
  <c r="V78" i="3"/>
  <c r="V79" i="3"/>
  <c r="V80" i="3"/>
  <c r="V83" i="3"/>
  <c r="V84" i="3"/>
  <c r="V85" i="3"/>
  <c r="V86" i="3"/>
  <c r="V87" i="3"/>
  <c r="V88" i="3"/>
  <c r="V89" i="3"/>
  <c r="V90" i="3"/>
  <c r="V91" i="3"/>
  <c r="V92" i="3"/>
  <c r="V68" i="3"/>
  <c r="V69" i="3"/>
  <c r="V70" i="3"/>
  <c r="V71" i="3"/>
  <c r="V72" i="3"/>
  <c r="V73" i="3"/>
  <c r="V74" i="3"/>
  <c r="V75" i="3"/>
  <c r="V76" i="3"/>
  <c r="V77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43" i="3"/>
  <c r="V44" i="3"/>
  <c r="V45" i="3"/>
  <c r="V46" i="3"/>
  <c r="V47" i="3"/>
  <c r="V48" i="3"/>
  <c r="V49" i="3"/>
  <c r="V50" i="3"/>
  <c r="V51" i="3"/>
  <c r="V52" i="3"/>
  <c r="V53" i="3"/>
  <c r="V54" i="3"/>
  <c r="V31" i="3"/>
  <c r="V32" i="3"/>
  <c r="V33" i="3"/>
  <c r="V34" i="3"/>
  <c r="V35" i="3"/>
  <c r="V36" i="3"/>
  <c r="V37" i="3"/>
  <c r="V38" i="3"/>
  <c r="V41" i="3"/>
  <c r="V42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7" i="3"/>
  <c r="V8" i="3"/>
  <c r="V9" i="3"/>
  <c r="V10" i="3"/>
  <c r="V11" i="3"/>
  <c r="V12" i="3"/>
  <c r="V13" i="3"/>
  <c r="V14" i="3"/>
  <c r="V17" i="3"/>
  <c r="E155" i="3"/>
  <c r="E156" i="3"/>
  <c r="E157" i="3"/>
  <c r="E158" i="3"/>
  <c r="E159" i="3"/>
  <c r="E160" i="3"/>
  <c r="E161" i="3"/>
  <c r="E139" i="3"/>
  <c r="E140" i="3"/>
  <c r="E135" i="3"/>
  <c r="E138" i="3"/>
  <c r="E137" i="3"/>
  <c r="E148" i="3"/>
  <c r="E146" i="3"/>
  <c r="E150" i="3"/>
  <c r="E145" i="3"/>
  <c r="E149" i="3"/>
  <c r="E147" i="3"/>
  <c r="E129" i="3"/>
  <c r="E130" i="3"/>
  <c r="E131" i="3"/>
  <c r="E120" i="3"/>
  <c r="E132" i="3"/>
  <c r="E142" i="3"/>
  <c r="E144" i="3"/>
  <c r="E143" i="3"/>
  <c r="E141" i="3"/>
  <c r="E151" i="3"/>
  <c r="E136" i="3"/>
  <c r="E152" i="3"/>
  <c r="E114" i="3"/>
  <c r="E115" i="3"/>
  <c r="E116" i="3"/>
  <c r="E117" i="3"/>
  <c r="E118" i="3"/>
  <c r="E119" i="3"/>
  <c r="E121" i="3"/>
  <c r="E122" i="3"/>
  <c r="E123" i="3"/>
  <c r="E124" i="3"/>
  <c r="E125" i="3"/>
  <c r="E126" i="3"/>
  <c r="E127" i="3"/>
  <c r="E128" i="3"/>
  <c r="E102" i="3"/>
  <c r="E103" i="3"/>
  <c r="E104" i="3"/>
  <c r="E105" i="3"/>
  <c r="E106" i="3"/>
  <c r="E109" i="3"/>
  <c r="E110" i="3"/>
  <c r="E111" i="3"/>
  <c r="E112" i="3"/>
  <c r="E113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70" i="3"/>
  <c r="E71" i="3"/>
  <c r="C71" i="3" s="1"/>
  <c r="D71" i="3" s="1"/>
  <c r="E72" i="3"/>
  <c r="E73" i="3"/>
  <c r="E74" i="3"/>
  <c r="E75" i="3"/>
  <c r="C75" i="3" s="1"/>
  <c r="D75" i="3" s="1"/>
  <c r="E76" i="3"/>
  <c r="E77" i="3"/>
  <c r="E78" i="3"/>
  <c r="E79" i="3"/>
  <c r="C79" i="3" s="1"/>
  <c r="D79" i="3" s="1"/>
  <c r="E80" i="3"/>
  <c r="E58" i="3"/>
  <c r="E59" i="3"/>
  <c r="E60" i="3"/>
  <c r="E61" i="3"/>
  <c r="E62" i="3"/>
  <c r="E63" i="3"/>
  <c r="E64" i="3"/>
  <c r="E65" i="3"/>
  <c r="E66" i="3"/>
  <c r="E67" i="3"/>
  <c r="E68" i="3"/>
  <c r="E69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29" i="3"/>
  <c r="E30" i="3"/>
  <c r="E31" i="3"/>
  <c r="E32" i="3"/>
  <c r="E33" i="3"/>
  <c r="E34" i="3"/>
  <c r="E35" i="3"/>
  <c r="E36" i="3"/>
  <c r="E37" i="3"/>
  <c r="E38" i="3"/>
  <c r="E7" i="3"/>
  <c r="E8" i="3"/>
  <c r="E9" i="3"/>
  <c r="E10" i="3"/>
  <c r="E11" i="3"/>
  <c r="E12" i="3"/>
  <c r="E13" i="3"/>
  <c r="E14" i="3"/>
  <c r="E17" i="3"/>
  <c r="E18" i="3"/>
  <c r="E19" i="3"/>
  <c r="E20" i="3"/>
  <c r="E21" i="3"/>
  <c r="E22" i="3"/>
  <c r="E23" i="3"/>
  <c r="E24" i="3"/>
  <c r="E25" i="3"/>
  <c r="E26" i="3"/>
  <c r="E27" i="3"/>
  <c r="E28" i="3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9" i="2"/>
  <c r="BW110" i="2"/>
  <c r="BW111" i="2"/>
  <c r="BW112" i="2"/>
  <c r="BW113" i="2"/>
  <c r="BW114" i="2"/>
  <c r="BW115" i="2"/>
  <c r="BW116" i="2"/>
  <c r="BW117" i="2"/>
  <c r="BW118" i="2"/>
  <c r="BW119" i="2"/>
  <c r="BW121" i="2"/>
  <c r="BW122" i="2"/>
  <c r="BW123" i="2"/>
  <c r="BW124" i="2"/>
  <c r="BW125" i="2"/>
  <c r="BW126" i="2"/>
  <c r="BW127" i="2"/>
  <c r="BW128" i="2"/>
  <c r="BW129" i="2"/>
  <c r="BW130" i="2"/>
  <c r="BW131" i="2"/>
  <c r="BW120" i="2"/>
  <c r="BW132" i="2"/>
  <c r="BW142" i="2"/>
  <c r="BW144" i="2"/>
  <c r="BW143" i="2"/>
  <c r="BW141" i="2"/>
  <c r="BW151" i="2"/>
  <c r="BW136" i="2"/>
  <c r="BW152" i="2"/>
  <c r="BW139" i="2"/>
  <c r="BW140" i="2"/>
  <c r="BW135" i="2"/>
  <c r="BW138" i="2"/>
  <c r="BW137" i="2"/>
  <c r="BW148" i="2"/>
  <c r="BW146" i="2"/>
  <c r="BW150" i="2"/>
  <c r="BW145" i="2"/>
  <c r="BW149" i="2"/>
  <c r="BW147" i="2"/>
  <c r="BW155" i="2"/>
  <c r="BW156" i="2"/>
  <c r="BW157" i="2"/>
  <c r="BW158" i="2"/>
  <c r="BW159" i="2"/>
  <c r="BW160" i="2"/>
  <c r="BW161" i="2"/>
  <c r="BW70" i="2"/>
  <c r="CM70" i="2" s="1"/>
  <c r="BW71" i="2"/>
  <c r="CM71" i="2" s="1"/>
  <c r="BW72" i="2"/>
  <c r="CM72" i="2" s="1"/>
  <c r="BW73" i="2"/>
  <c r="CM73" i="2" s="1"/>
  <c r="BW74" i="2"/>
  <c r="CM74" i="2" s="1"/>
  <c r="BW75" i="2"/>
  <c r="CM75" i="2" s="1"/>
  <c r="BW76" i="2"/>
  <c r="CM76" i="2" s="1"/>
  <c r="BW77" i="2"/>
  <c r="CM77" i="2" s="1"/>
  <c r="BW78" i="2"/>
  <c r="CM78" i="2" s="1"/>
  <c r="BW79" i="2"/>
  <c r="CM79" i="2" s="1"/>
  <c r="BW80" i="2"/>
  <c r="CM80" i="2" s="1"/>
  <c r="BW83" i="2"/>
  <c r="BW84" i="2"/>
  <c r="BW85" i="2"/>
  <c r="BW86" i="2"/>
  <c r="BW87" i="2"/>
  <c r="BW88" i="2"/>
  <c r="BW89" i="2"/>
  <c r="BW49" i="2"/>
  <c r="CM49" i="2" s="1"/>
  <c r="BW50" i="2"/>
  <c r="CM50" i="2" s="1"/>
  <c r="BW51" i="2"/>
  <c r="CM51" i="2" s="1"/>
  <c r="BW52" i="2"/>
  <c r="CM52" i="2" s="1"/>
  <c r="BW53" i="2"/>
  <c r="CM53" i="2" s="1"/>
  <c r="BW54" i="2"/>
  <c r="CM54" i="2" s="1"/>
  <c r="BW55" i="2"/>
  <c r="CM55" i="2" s="1"/>
  <c r="BW56" i="2"/>
  <c r="CM56" i="2" s="1"/>
  <c r="BW57" i="2"/>
  <c r="CM57" i="2" s="1"/>
  <c r="BW58" i="2"/>
  <c r="CM58" i="2" s="1"/>
  <c r="BW59" i="2"/>
  <c r="CM59" i="2" s="1"/>
  <c r="BW60" i="2"/>
  <c r="CM60" i="2" s="1"/>
  <c r="BW61" i="2"/>
  <c r="CM61" i="2" s="1"/>
  <c r="BW62" i="2"/>
  <c r="CM62" i="2" s="1"/>
  <c r="BW63" i="2"/>
  <c r="CM63" i="2" s="1"/>
  <c r="BW64" i="2"/>
  <c r="CM64" i="2" s="1"/>
  <c r="BW65" i="2"/>
  <c r="CM65" i="2" s="1"/>
  <c r="BW66" i="2"/>
  <c r="CM66" i="2" s="1"/>
  <c r="BW67" i="2"/>
  <c r="CM67" i="2" s="1"/>
  <c r="BW68" i="2"/>
  <c r="CM68" i="2" s="1"/>
  <c r="BW69" i="2"/>
  <c r="CM69" i="2" s="1"/>
  <c r="BW30" i="2"/>
  <c r="BW31" i="2"/>
  <c r="BW32" i="2"/>
  <c r="BW33" i="2"/>
  <c r="BW34" i="2"/>
  <c r="BW35" i="2"/>
  <c r="BW36" i="2"/>
  <c r="BW37" i="2"/>
  <c r="BW38" i="2"/>
  <c r="BW41" i="2"/>
  <c r="BW42" i="2"/>
  <c r="CM42" i="2" s="1"/>
  <c r="BW43" i="2"/>
  <c r="CM43" i="2" s="1"/>
  <c r="BW44" i="2"/>
  <c r="CM44" i="2" s="1"/>
  <c r="BW45" i="2"/>
  <c r="CM45" i="2" s="1"/>
  <c r="BW46" i="2"/>
  <c r="CM46" i="2" s="1"/>
  <c r="BW47" i="2"/>
  <c r="CM47" i="2" s="1"/>
  <c r="BW48" i="2"/>
  <c r="CM48" i="2" s="1"/>
  <c r="BW7" i="2"/>
  <c r="BW8" i="2"/>
  <c r="BW9" i="2"/>
  <c r="BW10" i="2"/>
  <c r="BW11" i="2"/>
  <c r="BW12" i="2"/>
  <c r="BW13" i="2"/>
  <c r="BW14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F156" i="2"/>
  <c r="BF157" i="2"/>
  <c r="BF158" i="2"/>
  <c r="BF159" i="2"/>
  <c r="BF160" i="2"/>
  <c r="BF161" i="2"/>
  <c r="BF137" i="2"/>
  <c r="BF148" i="2"/>
  <c r="BF146" i="2"/>
  <c r="BF150" i="2"/>
  <c r="BF145" i="2"/>
  <c r="BF149" i="2"/>
  <c r="BF147" i="2"/>
  <c r="BF155" i="2"/>
  <c r="BF120" i="2"/>
  <c r="BF132" i="2"/>
  <c r="BF142" i="2"/>
  <c r="BF144" i="2"/>
  <c r="BF143" i="2"/>
  <c r="BF141" i="2"/>
  <c r="BF151" i="2"/>
  <c r="BF136" i="2"/>
  <c r="BF152" i="2"/>
  <c r="BF139" i="2"/>
  <c r="BF140" i="2"/>
  <c r="BF135" i="2"/>
  <c r="BF138" i="2"/>
  <c r="BF125" i="2"/>
  <c r="BF126" i="2"/>
  <c r="BF127" i="2"/>
  <c r="BF128" i="2"/>
  <c r="BF129" i="2"/>
  <c r="BF130" i="2"/>
  <c r="BF131" i="2"/>
  <c r="BF116" i="2"/>
  <c r="BF117" i="2"/>
  <c r="BF118" i="2"/>
  <c r="BF119" i="2"/>
  <c r="BF121" i="2"/>
  <c r="BF122" i="2"/>
  <c r="BF123" i="2"/>
  <c r="BF124" i="2"/>
  <c r="BF109" i="2"/>
  <c r="BF110" i="2"/>
  <c r="BF111" i="2"/>
  <c r="BF112" i="2"/>
  <c r="BF113" i="2"/>
  <c r="BF114" i="2"/>
  <c r="BF115" i="2"/>
  <c r="BF99" i="2"/>
  <c r="BF100" i="2"/>
  <c r="BF101" i="2"/>
  <c r="BF102" i="2"/>
  <c r="BF103" i="2"/>
  <c r="BF104" i="2"/>
  <c r="BF105" i="2"/>
  <c r="BF10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77" i="2"/>
  <c r="BF78" i="2"/>
  <c r="BF79" i="2"/>
  <c r="BF80" i="2"/>
  <c r="BF83" i="2"/>
  <c r="BF84" i="2"/>
  <c r="BF85" i="2"/>
  <c r="BF86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41" i="2"/>
  <c r="BF42" i="2"/>
  <c r="BF43" i="2"/>
  <c r="BF44" i="2"/>
  <c r="BF45" i="2"/>
  <c r="BF46" i="2"/>
  <c r="BF47" i="2"/>
  <c r="BF48" i="2"/>
  <c r="BF49" i="2"/>
  <c r="BF50" i="2"/>
  <c r="BF29" i="2"/>
  <c r="BF30" i="2"/>
  <c r="BF31" i="2"/>
  <c r="BF32" i="2"/>
  <c r="BF33" i="2"/>
  <c r="BF34" i="2"/>
  <c r="BF35" i="2"/>
  <c r="BF36" i="2"/>
  <c r="BF37" i="2"/>
  <c r="BF38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7" i="2"/>
  <c r="BF8" i="2"/>
  <c r="BF9" i="2"/>
  <c r="BF10" i="2"/>
  <c r="BF11" i="2"/>
  <c r="BF12" i="2"/>
  <c r="BF13" i="2"/>
  <c r="BF14" i="2"/>
  <c r="AM160" i="2"/>
  <c r="AM161" i="2"/>
  <c r="AM139" i="2"/>
  <c r="AM140" i="2"/>
  <c r="AM135" i="2"/>
  <c r="AM138" i="2"/>
  <c r="AM137" i="2"/>
  <c r="AM148" i="2"/>
  <c r="AM146" i="2"/>
  <c r="AM150" i="2"/>
  <c r="AM145" i="2"/>
  <c r="AM149" i="2"/>
  <c r="AM147" i="2"/>
  <c r="AM155" i="2"/>
  <c r="AM156" i="2"/>
  <c r="AM157" i="2"/>
  <c r="AM158" i="2"/>
  <c r="AM159" i="2"/>
  <c r="AM126" i="2"/>
  <c r="AM127" i="2"/>
  <c r="AM128" i="2"/>
  <c r="AM129" i="2"/>
  <c r="AM130" i="2"/>
  <c r="AM131" i="2"/>
  <c r="AM120" i="2"/>
  <c r="AM132" i="2"/>
  <c r="AM142" i="2"/>
  <c r="AM144" i="2"/>
  <c r="AM143" i="2"/>
  <c r="AM141" i="2"/>
  <c r="AM151" i="2"/>
  <c r="AM136" i="2"/>
  <c r="AM152" i="2"/>
  <c r="AM109" i="2"/>
  <c r="AM110" i="2"/>
  <c r="AM111" i="2"/>
  <c r="AM112" i="2"/>
  <c r="AM113" i="2"/>
  <c r="AM114" i="2"/>
  <c r="AM115" i="2"/>
  <c r="AM116" i="2"/>
  <c r="AM117" i="2"/>
  <c r="AM118" i="2"/>
  <c r="AM119" i="2"/>
  <c r="AM121" i="2"/>
  <c r="AM122" i="2"/>
  <c r="AM123" i="2"/>
  <c r="AM124" i="2"/>
  <c r="AM125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74" i="2"/>
  <c r="AM75" i="2"/>
  <c r="AM76" i="2"/>
  <c r="AM77" i="2"/>
  <c r="AM78" i="2"/>
  <c r="AM79" i="2"/>
  <c r="AM80" i="2"/>
  <c r="AM83" i="2"/>
  <c r="AM84" i="2"/>
  <c r="AM85" i="2"/>
  <c r="AM86" i="2"/>
  <c r="AM87" i="2"/>
  <c r="AM88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7" i="2"/>
  <c r="AM8" i="2"/>
  <c r="AM9" i="2"/>
  <c r="AM10" i="2"/>
  <c r="AM11" i="2"/>
  <c r="AM12" i="2"/>
  <c r="AM13" i="2"/>
  <c r="AM14" i="2"/>
  <c r="AM17" i="2"/>
  <c r="AM18" i="2"/>
  <c r="AM19" i="2"/>
  <c r="AM20" i="2"/>
  <c r="AM21" i="2"/>
  <c r="AM22" i="2"/>
  <c r="AM23" i="2"/>
  <c r="AM24" i="2"/>
  <c r="AM25" i="2"/>
  <c r="V150" i="2"/>
  <c r="V145" i="2"/>
  <c r="V149" i="2"/>
  <c r="V147" i="2"/>
  <c r="V155" i="2"/>
  <c r="V156" i="2"/>
  <c r="V157" i="2"/>
  <c r="V158" i="2"/>
  <c r="V159" i="2"/>
  <c r="V160" i="2"/>
  <c r="V161" i="2"/>
  <c r="V142" i="2"/>
  <c r="V143" i="2"/>
  <c r="V141" i="2"/>
  <c r="V151" i="2"/>
  <c r="V136" i="2"/>
  <c r="V152" i="2"/>
  <c r="V139" i="2"/>
  <c r="V140" i="2"/>
  <c r="V135" i="2"/>
  <c r="V138" i="2"/>
  <c r="V137" i="2"/>
  <c r="V148" i="2"/>
  <c r="V146" i="2"/>
  <c r="V123" i="2"/>
  <c r="V124" i="2"/>
  <c r="V125" i="2"/>
  <c r="V126" i="2"/>
  <c r="V127" i="2"/>
  <c r="V128" i="2"/>
  <c r="V129" i="2"/>
  <c r="V130" i="2"/>
  <c r="V131" i="2"/>
  <c r="V120" i="2"/>
  <c r="V132" i="2"/>
  <c r="V109" i="2"/>
  <c r="V110" i="2"/>
  <c r="V111" i="2"/>
  <c r="V112" i="2"/>
  <c r="V113" i="2"/>
  <c r="V114" i="2"/>
  <c r="V115" i="2"/>
  <c r="V116" i="2"/>
  <c r="V117" i="2"/>
  <c r="V118" i="2"/>
  <c r="V119" i="2"/>
  <c r="V121" i="2"/>
  <c r="V122" i="2"/>
  <c r="V96" i="2"/>
  <c r="V97" i="2"/>
  <c r="V98" i="2"/>
  <c r="V99" i="2"/>
  <c r="V100" i="2"/>
  <c r="V101" i="2"/>
  <c r="V102" i="2"/>
  <c r="V103" i="2"/>
  <c r="V104" i="2"/>
  <c r="V105" i="2"/>
  <c r="V106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69" i="2"/>
  <c r="V70" i="2"/>
  <c r="V71" i="2"/>
  <c r="V72" i="2"/>
  <c r="V73" i="2"/>
  <c r="V74" i="2"/>
  <c r="V75" i="2"/>
  <c r="V76" i="2"/>
  <c r="V77" i="2"/>
  <c r="V78" i="2"/>
  <c r="V79" i="2"/>
  <c r="V80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7" i="2"/>
  <c r="V8" i="2"/>
  <c r="V9" i="2"/>
  <c r="V10" i="2"/>
  <c r="V11" i="2"/>
  <c r="V12" i="2"/>
  <c r="V13" i="2"/>
  <c r="V14" i="2"/>
  <c r="V17" i="2"/>
  <c r="V18" i="2"/>
  <c r="V19" i="2"/>
  <c r="V20" i="2"/>
  <c r="V21" i="2"/>
  <c r="V22" i="2"/>
  <c r="V23" i="2"/>
  <c r="E159" i="2"/>
  <c r="E160" i="2"/>
  <c r="E161" i="2"/>
  <c r="E139" i="2"/>
  <c r="E140" i="2"/>
  <c r="E135" i="2"/>
  <c r="E138" i="2"/>
  <c r="E137" i="2"/>
  <c r="E148" i="2"/>
  <c r="E146" i="2"/>
  <c r="E150" i="2"/>
  <c r="E145" i="2"/>
  <c r="E149" i="2"/>
  <c r="E147" i="2"/>
  <c r="E155" i="2"/>
  <c r="E156" i="2"/>
  <c r="E157" i="2"/>
  <c r="E158" i="2"/>
  <c r="E121" i="2"/>
  <c r="E122" i="2"/>
  <c r="E123" i="2"/>
  <c r="E124" i="2"/>
  <c r="E125" i="2"/>
  <c r="E126" i="2"/>
  <c r="E127" i="2"/>
  <c r="E128" i="2"/>
  <c r="E129" i="2"/>
  <c r="E130" i="2"/>
  <c r="E131" i="2"/>
  <c r="E120" i="2"/>
  <c r="E132" i="2"/>
  <c r="E142" i="2"/>
  <c r="E144" i="2"/>
  <c r="E143" i="2"/>
  <c r="E141" i="2"/>
  <c r="E151" i="2"/>
  <c r="E136" i="2"/>
  <c r="E152" i="2"/>
  <c r="E100" i="2"/>
  <c r="E101" i="2"/>
  <c r="E102" i="2"/>
  <c r="E103" i="2"/>
  <c r="E104" i="2"/>
  <c r="E105" i="2"/>
  <c r="E106" i="2"/>
  <c r="E109" i="2"/>
  <c r="E110" i="2"/>
  <c r="E111" i="2"/>
  <c r="E112" i="2"/>
  <c r="E113" i="2"/>
  <c r="E114" i="2"/>
  <c r="E115" i="2"/>
  <c r="E116" i="2"/>
  <c r="E117" i="2"/>
  <c r="E118" i="2"/>
  <c r="E119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29" i="2"/>
  <c r="E30" i="2"/>
  <c r="E31" i="2"/>
  <c r="E32" i="2"/>
  <c r="E33" i="2"/>
  <c r="E34" i="2"/>
  <c r="E35" i="2"/>
  <c r="E36" i="2"/>
  <c r="E37" i="2"/>
  <c r="E41" i="2"/>
  <c r="E42" i="2"/>
  <c r="E43" i="2"/>
  <c r="E44" i="2"/>
  <c r="E7" i="2"/>
  <c r="E8" i="2"/>
  <c r="E9" i="2"/>
  <c r="E10" i="2"/>
  <c r="E11" i="2"/>
  <c r="E12" i="2"/>
  <c r="E13" i="2"/>
  <c r="E14" i="2"/>
  <c r="E17" i="2"/>
  <c r="E18" i="2"/>
  <c r="E19" i="2"/>
  <c r="E20" i="2"/>
  <c r="E21" i="2"/>
  <c r="E22" i="2"/>
  <c r="E23" i="2"/>
  <c r="E24" i="2"/>
  <c r="E25" i="2"/>
  <c r="E26" i="2"/>
  <c r="E27" i="2"/>
  <c r="E28" i="2"/>
  <c r="BD159" i="1"/>
  <c r="BD160" i="1"/>
  <c r="BD161" i="1"/>
  <c r="BD162" i="1"/>
  <c r="BD163" i="1"/>
  <c r="BD164" i="1"/>
  <c r="BD165" i="1"/>
  <c r="BD139" i="1"/>
  <c r="BD140" i="1"/>
  <c r="BD141" i="1"/>
  <c r="BD142" i="1"/>
  <c r="BD143" i="1"/>
  <c r="BD144" i="1"/>
  <c r="BD145" i="1"/>
  <c r="BD146" i="1"/>
  <c r="BD147" i="1"/>
  <c r="BD149" i="1"/>
  <c r="BD150" i="1"/>
  <c r="BD151" i="1"/>
  <c r="BD152" i="1"/>
  <c r="BD153" i="1"/>
  <c r="BD154" i="1"/>
  <c r="BD155" i="1"/>
  <c r="BD156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05" i="1"/>
  <c r="BD106" i="1"/>
  <c r="BD107" i="1"/>
  <c r="BD108" i="1"/>
  <c r="BD109" i="1"/>
  <c r="BD110" i="1"/>
  <c r="BD113" i="1"/>
  <c r="BD114" i="1"/>
  <c r="BD115" i="1"/>
  <c r="BD116" i="1"/>
  <c r="BD117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74" i="1"/>
  <c r="BD75" i="1"/>
  <c r="BD76" i="1"/>
  <c r="BD77" i="1"/>
  <c r="BD78" i="1"/>
  <c r="BD79" i="1"/>
  <c r="BD80" i="1"/>
  <c r="BD81" i="1"/>
  <c r="BD82" i="1"/>
  <c r="BD83" i="1"/>
  <c r="BD84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11" i="1"/>
  <c r="BD12" i="1"/>
  <c r="BD13" i="1"/>
  <c r="BD14" i="1"/>
  <c r="BD15" i="1"/>
  <c r="BD16" i="1"/>
  <c r="BS167" i="1" s="1"/>
  <c r="BD17" i="1"/>
  <c r="BD18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3" i="1"/>
  <c r="AL114" i="1"/>
  <c r="D114" i="1" s="1"/>
  <c r="AL115" i="1"/>
  <c r="D115" i="1" s="1"/>
  <c r="AL116" i="1"/>
  <c r="D116" i="1" s="1"/>
  <c r="AL117" i="1"/>
  <c r="AL118" i="1"/>
  <c r="AL119" i="1"/>
  <c r="AL120" i="1"/>
  <c r="AL121" i="1"/>
  <c r="AL122" i="1"/>
  <c r="AL123" i="1"/>
  <c r="AL124" i="1"/>
  <c r="AL125" i="1"/>
  <c r="AL38" i="1"/>
  <c r="AL39" i="1"/>
  <c r="AL40" i="1"/>
  <c r="AL41" i="1"/>
  <c r="AL42" i="1"/>
  <c r="AL45" i="1"/>
  <c r="AL46" i="1"/>
  <c r="AL47" i="1"/>
  <c r="AL48" i="1"/>
  <c r="AL49" i="1"/>
  <c r="AL50" i="1"/>
  <c r="AL51" i="1"/>
  <c r="AL52" i="1"/>
  <c r="AL53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12" i="1"/>
  <c r="AL13" i="1"/>
  <c r="AL14" i="1"/>
  <c r="AL15" i="1"/>
  <c r="AL16" i="1"/>
  <c r="AL17" i="1"/>
  <c r="AL18" i="1"/>
  <c r="V164" i="1"/>
  <c r="V165" i="1"/>
  <c r="V149" i="1"/>
  <c r="V150" i="1"/>
  <c r="V151" i="1"/>
  <c r="V152" i="1"/>
  <c r="V153" i="1"/>
  <c r="V154" i="1"/>
  <c r="V155" i="1"/>
  <c r="V156" i="1"/>
  <c r="V159" i="1"/>
  <c r="V160" i="1"/>
  <c r="V161" i="1"/>
  <c r="V162" i="1"/>
  <c r="V163" i="1"/>
  <c r="V139" i="1"/>
  <c r="V140" i="1"/>
  <c r="V141" i="1"/>
  <c r="V142" i="1"/>
  <c r="V143" i="1"/>
  <c r="V144" i="1"/>
  <c r="V145" i="1"/>
  <c r="V146" i="1"/>
  <c r="V147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45" i="1"/>
  <c r="V46" i="1"/>
  <c r="V47" i="1"/>
  <c r="V48" i="1"/>
  <c r="V49" i="1"/>
  <c r="V50" i="1"/>
  <c r="V51" i="1"/>
  <c r="V52" i="1"/>
  <c r="V53" i="1"/>
  <c r="V54" i="1"/>
  <c r="V55" i="1"/>
  <c r="V56" i="1"/>
  <c r="V36" i="1"/>
  <c r="V37" i="1"/>
  <c r="V38" i="1"/>
  <c r="V39" i="1"/>
  <c r="V40" i="1"/>
  <c r="V41" i="1"/>
  <c r="V42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11" i="1"/>
  <c r="V12" i="1"/>
  <c r="V13" i="1"/>
  <c r="V14" i="1"/>
  <c r="V15" i="1"/>
  <c r="V16" i="1"/>
  <c r="V17" i="1"/>
  <c r="V18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60" i="1"/>
  <c r="F161" i="1"/>
  <c r="F162" i="1"/>
  <c r="F163" i="1"/>
  <c r="F164" i="1"/>
  <c r="F165" i="1"/>
  <c r="F139" i="1"/>
  <c r="F140" i="1"/>
  <c r="F141" i="1"/>
  <c r="F142" i="1"/>
  <c r="F143" i="1"/>
  <c r="F14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33" i="1"/>
  <c r="F34" i="1"/>
  <c r="F35" i="1"/>
  <c r="F36" i="1"/>
  <c r="F37" i="1"/>
  <c r="F38" i="1"/>
  <c r="F39" i="1"/>
  <c r="F40" i="1"/>
  <c r="F41" i="1"/>
  <c r="F42" i="1"/>
  <c r="F45" i="1"/>
  <c r="F46" i="1"/>
  <c r="F47" i="1"/>
  <c r="F11" i="1"/>
  <c r="F12" i="1"/>
  <c r="F13" i="1"/>
  <c r="F14" i="1"/>
  <c r="F15" i="1"/>
  <c r="F16" i="1"/>
  <c r="F17" i="1"/>
  <c r="F18" i="1"/>
  <c r="F21" i="1"/>
  <c r="F22" i="1"/>
  <c r="F23" i="1"/>
  <c r="F24" i="1"/>
  <c r="F25" i="1"/>
  <c r="F27" i="1"/>
  <c r="F28" i="1"/>
  <c r="F29" i="1"/>
  <c r="F30" i="1"/>
  <c r="F31" i="1"/>
  <c r="F32" i="1"/>
  <c r="AL126" i="1"/>
  <c r="AL127" i="1"/>
  <c r="AL128" i="1"/>
  <c r="AL129" i="1"/>
  <c r="AL130" i="1"/>
  <c r="AL131" i="1"/>
  <c r="AL132" i="1"/>
  <c r="AL133" i="1"/>
  <c r="AL134" i="1"/>
  <c r="AL135" i="1"/>
  <c r="AL136" i="1"/>
  <c r="AL139" i="1"/>
  <c r="AL140" i="1"/>
  <c r="AL141" i="1"/>
  <c r="AL142" i="1"/>
  <c r="AL143" i="1"/>
  <c r="AL144" i="1"/>
  <c r="AL145" i="1"/>
  <c r="AL146" i="1"/>
  <c r="AL147" i="1"/>
  <c r="AL149" i="1"/>
  <c r="AL150" i="1"/>
  <c r="AL151" i="1"/>
  <c r="AL152" i="1"/>
  <c r="AL153" i="1"/>
  <c r="AL154" i="1"/>
  <c r="AL155" i="1"/>
  <c r="AL156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87" i="1"/>
  <c r="D134" i="1" l="1"/>
  <c r="D126" i="1"/>
  <c r="U126" i="1" s="1"/>
  <c r="BB109" i="2"/>
  <c r="D130" i="1"/>
  <c r="D123" i="1"/>
  <c r="U123" i="1" s="1"/>
  <c r="D119" i="1"/>
  <c r="D124" i="1"/>
  <c r="U124" i="1" s="1"/>
  <c r="D120" i="1"/>
  <c r="U120" i="1" s="1"/>
  <c r="C57" i="3"/>
  <c r="D57" i="3" s="1"/>
  <c r="C65" i="3"/>
  <c r="D65" i="3" s="1"/>
  <c r="C61" i="3"/>
  <c r="D61" i="3" s="1"/>
  <c r="C67" i="3"/>
  <c r="D67" i="3" s="1"/>
  <c r="C63" i="3"/>
  <c r="D63" i="3" s="1"/>
  <c r="C74" i="3"/>
  <c r="D74" i="3" s="1"/>
  <c r="C53" i="3"/>
  <c r="D53" i="3" s="1"/>
  <c r="C49" i="3"/>
  <c r="D49" i="3" s="1"/>
  <c r="C45" i="3"/>
  <c r="D45" i="3" s="1"/>
  <c r="C77" i="3"/>
  <c r="D77" i="3" s="1"/>
  <c r="C73" i="3"/>
  <c r="D73" i="3" s="1"/>
  <c r="C56" i="3"/>
  <c r="D56" i="3" s="1"/>
  <c r="C52" i="3"/>
  <c r="D52" i="3" s="1"/>
  <c r="C48" i="3"/>
  <c r="D48" i="3" s="1"/>
  <c r="C44" i="3"/>
  <c r="D44" i="3" s="1"/>
  <c r="C80" i="3"/>
  <c r="D80" i="3" s="1"/>
  <c r="C76" i="3"/>
  <c r="D76" i="3" s="1"/>
  <c r="C55" i="3"/>
  <c r="D55" i="3" s="1"/>
  <c r="C51" i="3"/>
  <c r="D51" i="3" s="1"/>
  <c r="C47" i="3"/>
  <c r="D47" i="3" s="1"/>
  <c r="C43" i="3"/>
  <c r="D43" i="3" s="1"/>
  <c r="C60" i="3"/>
  <c r="D60" i="3" s="1"/>
  <c r="AM40" i="3"/>
  <c r="C59" i="3"/>
  <c r="D59" i="3" s="1"/>
  <c r="C66" i="3"/>
  <c r="D66" i="3" s="1"/>
  <c r="C62" i="3"/>
  <c r="D62" i="3" s="1"/>
  <c r="C58" i="3"/>
  <c r="D58" i="3" s="1"/>
  <c r="E108" i="3"/>
  <c r="E16" i="3"/>
  <c r="BF134" i="3"/>
  <c r="AM82" i="3"/>
  <c r="E6" i="3"/>
  <c r="C69" i="3"/>
  <c r="D69" i="3" s="1"/>
  <c r="C72" i="3"/>
  <c r="D72" i="3" s="1"/>
  <c r="V16" i="3"/>
  <c r="V40" i="3"/>
  <c r="V134" i="3"/>
  <c r="AM6" i="3"/>
  <c r="AM108" i="3"/>
  <c r="BF40" i="3"/>
  <c r="BF108" i="3"/>
  <c r="C68" i="3"/>
  <c r="D68" i="3" s="1"/>
  <c r="C64" i="3"/>
  <c r="D64" i="3" s="1"/>
  <c r="E82" i="3"/>
  <c r="E134" i="3"/>
  <c r="V6" i="3"/>
  <c r="V154" i="3"/>
  <c r="AM134" i="3"/>
  <c r="BF16" i="3"/>
  <c r="C41" i="3"/>
  <c r="T41" i="3" s="1"/>
  <c r="E40" i="3"/>
  <c r="C40" i="3" s="1"/>
  <c r="C54" i="3"/>
  <c r="D54" i="3" s="1"/>
  <c r="C50" i="3"/>
  <c r="D50" i="3" s="1"/>
  <c r="C46" i="3"/>
  <c r="D46" i="3" s="1"/>
  <c r="C42" i="3"/>
  <c r="D42" i="3" s="1"/>
  <c r="C78" i="3"/>
  <c r="D78" i="3" s="1"/>
  <c r="C70" i="3"/>
  <c r="D70" i="3" s="1"/>
  <c r="E154" i="3"/>
  <c r="V82" i="3"/>
  <c r="V108" i="3"/>
  <c r="AM16" i="3"/>
  <c r="AM154" i="3"/>
  <c r="BF6" i="3"/>
  <c r="BF82" i="3"/>
  <c r="BF154" i="3"/>
  <c r="BF134" i="2"/>
  <c r="E40" i="2"/>
  <c r="E134" i="2"/>
  <c r="V16" i="2"/>
  <c r="V134" i="2"/>
  <c r="V154" i="2"/>
  <c r="AK154" i="2" s="1"/>
  <c r="AM40" i="2"/>
  <c r="AM82" i="2"/>
  <c r="AM154" i="2"/>
  <c r="CM29" i="2"/>
  <c r="BW16" i="2"/>
  <c r="BW134" i="2"/>
  <c r="E16" i="2"/>
  <c r="E82" i="2"/>
  <c r="E108" i="2"/>
  <c r="V6" i="2"/>
  <c r="BF154" i="2"/>
  <c r="BW6" i="2"/>
  <c r="CM41" i="2"/>
  <c r="BW40" i="2"/>
  <c r="E6" i="2"/>
  <c r="E154" i="2"/>
  <c r="V40" i="2"/>
  <c r="V82" i="2"/>
  <c r="AM16" i="2"/>
  <c r="AM108" i="2"/>
  <c r="AM134" i="2"/>
  <c r="BF82" i="2"/>
  <c r="BF108" i="2"/>
  <c r="CM35" i="2"/>
  <c r="CM31" i="2"/>
  <c r="BW154" i="2"/>
  <c r="BW108" i="2"/>
  <c r="V108" i="2"/>
  <c r="AM6" i="2"/>
  <c r="BF6" i="2"/>
  <c r="BF16" i="2"/>
  <c r="BF40" i="2"/>
  <c r="CM13" i="2"/>
  <c r="CM9" i="2"/>
  <c r="BW82" i="2"/>
  <c r="F158" i="1"/>
  <c r="D122" i="1"/>
  <c r="E122" i="1" s="1"/>
  <c r="D118" i="1"/>
  <c r="E118" i="1" s="1"/>
  <c r="D133" i="1"/>
  <c r="U133" i="1" s="1"/>
  <c r="D129" i="1"/>
  <c r="E129" i="1" s="1"/>
  <c r="D125" i="1"/>
  <c r="U125" i="1" s="1"/>
  <c r="D121" i="1"/>
  <c r="U121" i="1" s="1"/>
  <c r="D105" i="1"/>
  <c r="D109" i="1"/>
  <c r="V10" i="1"/>
  <c r="V158" i="1"/>
  <c r="E116" i="1"/>
  <c r="U116" i="1"/>
  <c r="D101" i="1"/>
  <c r="D89" i="1"/>
  <c r="D132" i="1"/>
  <c r="E123" i="1"/>
  <c r="E115" i="1"/>
  <c r="U115" i="1"/>
  <c r="V20" i="1"/>
  <c r="E124" i="1"/>
  <c r="D97" i="1"/>
  <c r="BA97" i="1" s="1"/>
  <c r="D136" i="1"/>
  <c r="E119" i="1"/>
  <c r="U119" i="1"/>
  <c r="D108" i="1"/>
  <c r="D104" i="1"/>
  <c r="D100" i="1"/>
  <c r="D92" i="1"/>
  <c r="D135" i="1"/>
  <c r="D131" i="1"/>
  <c r="D127" i="1"/>
  <c r="F20" i="1"/>
  <c r="F10" i="1"/>
  <c r="V138" i="1"/>
  <c r="E114" i="1"/>
  <c r="U114" i="1"/>
  <c r="F138" i="1"/>
  <c r="D93" i="1"/>
  <c r="D128" i="1"/>
  <c r="F44" i="1"/>
  <c r="F86" i="1"/>
  <c r="V86" i="1"/>
  <c r="E134" i="1"/>
  <c r="U134" i="1"/>
  <c r="E130" i="1"/>
  <c r="U130" i="1"/>
  <c r="E126" i="1"/>
  <c r="V44" i="1"/>
  <c r="E121" i="1"/>
  <c r="D117" i="1"/>
  <c r="D113" i="1"/>
  <c r="CM17" i="2"/>
  <c r="CM28" i="2"/>
  <c r="CM24" i="2"/>
  <c r="CM20" i="2"/>
  <c r="CM12" i="2"/>
  <c r="CM8" i="2"/>
  <c r="CM38" i="2"/>
  <c r="CM34" i="2"/>
  <c r="CM30" i="2"/>
  <c r="CM21" i="2"/>
  <c r="CM27" i="2"/>
  <c r="CM23" i="2"/>
  <c r="CM19" i="2"/>
  <c r="CM11" i="2"/>
  <c r="CM7" i="2"/>
  <c r="CM37" i="2"/>
  <c r="CM33" i="2"/>
  <c r="CM25" i="2"/>
  <c r="CM26" i="2"/>
  <c r="CM22" i="2"/>
  <c r="CM18" i="2"/>
  <c r="CM14" i="2"/>
  <c r="CM10" i="2"/>
  <c r="CM36" i="2"/>
  <c r="CM32" i="2"/>
  <c r="D96" i="1"/>
  <c r="D88" i="1"/>
  <c r="D110" i="1"/>
  <c r="D106" i="1"/>
  <c r="D102" i="1"/>
  <c r="D98" i="1"/>
  <c r="D94" i="1"/>
  <c r="D90" i="1"/>
  <c r="D87" i="1"/>
  <c r="D107" i="1"/>
  <c r="D103" i="1"/>
  <c r="D99" i="1"/>
  <c r="D95" i="1"/>
  <c r="D91" i="1"/>
  <c r="D143" i="1"/>
  <c r="D139" i="1"/>
  <c r="D153" i="1"/>
  <c r="D149" i="1"/>
  <c r="D145" i="1"/>
  <c r="BB25" i="1"/>
  <c r="D25" i="1" s="1"/>
  <c r="E25" i="1" s="1"/>
  <c r="D144" i="1"/>
  <c r="D140" i="1"/>
  <c r="D154" i="1"/>
  <c r="D150" i="1"/>
  <c r="D146" i="1"/>
  <c r="D142" i="1"/>
  <c r="D156" i="1"/>
  <c r="E156" i="1" s="1"/>
  <c r="D152" i="1"/>
  <c r="D148" i="1"/>
  <c r="D141" i="1"/>
  <c r="D155" i="1"/>
  <c r="D151" i="1"/>
  <c r="D147" i="1"/>
  <c r="BC120" i="2"/>
  <c r="BC122" i="2"/>
  <c r="BC109" i="2"/>
  <c r="C109" i="2" s="1"/>
  <c r="BC110" i="2"/>
  <c r="C110" i="2" s="1"/>
  <c r="T110" i="2" s="1"/>
  <c r="BC111" i="2"/>
  <c r="C111" i="2" s="1"/>
  <c r="BB111" i="2" s="1"/>
  <c r="BC112" i="2"/>
  <c r="C112" i="2" s="1"/>
  <c r="BB112" i="2" s="1"/>
  <c r="BC113" i="2"/>
  <c r="BC114" i="2"/>
  <c r="BC115" i="2"/>
  <c r="BC116" i="2"/>
  <c r="BC105" i="2"/>
  <c r="BC41" i="2"/>
  <c r="BC42" i="2"/>
  <c r="BC43" i="2"/>
  <c r="C43" i="2" s="1"/>
  <c r="BC44" i="2"/>
  <c r="C44" i="2" s="1"/>
  <c r="BC45" i="2"/>
  <c r="C45" i="2" s="1"/>
  <c r="AK45" i="2" s="1"/>
  <c r="BC46" i="2"/>
  <c r="BC47" i="2"/>
  <c r="BC48" i="2"/>
  <c r="C48" i="2" s="1"/>
  <c r="BC49" i="2"/>
  <c r="C49" i="2" s="1"/>
  <c r="BC50" i="2"/>
  <c r="BC51" i="2"/>
  <c r="BC36" i="2"/>
  <c r="C36" i="2" s="1"/>
  <c r="BC26" i="2"/>
  <c r="BC21" i="2"/>
  <c r="BC18" i="2"/>
  <c r="C18" i="2" s="1"/>
  <c r="AK105" i="2"/>
  <c r="E163" i="2" l="1"/>
  <c r="C154" i="3"/>
  <c r="V163" i="3"/>
  <c r="C134" i="3"/>
  <c r="C16" i="3"/>
  <c r="BB110" i="2"/>
  <c r="C82" i="3"/>
  <c r="C6" i="3"/>
  <c r="C108" i="3"/>
  <c r="E120" i="1"/>
  <c r="E125" i="1"/>
  <c r="U122" i="1"/>
  <c r="U118" i="1"/>
  <c r="T60" i="3"/>
  <c r="CN36" i="2"/>
  <c r="E133" i="1"/>
  <c r="T59" i="3"/>
  <c r="BC108" i="3"/>
  <c r="BC40" i="3"/>
  <c r="BC82" i="3"/>
  <c r="D41" i="3"/>
  <c r="BB40" i="3"/>
  <c r="BC16" i="3"/>
  <c r="E163" i="3"/>
  <c r="BC154" i="3"/>
  <c r="BC6" i="3"/>
  <c r="AM163" i="3"/>
  <c r="BF163" i="3"/>
  <c r="BC134" i="3"/>
  <c r="BC154" i="2"/>
  <c r="CN18" i="2"/>
  <c r="AK108" i="2"/>
  <c r="BC108" i="2"/>
  <c r="BC82" i="2"/>
  <c r="AK82" i="2"/>
  <c r="CM6" i="2"/>
  <c r="V163" i="2"/>
  <c r="BF163" i="2"/>
  <c r="CM108" i="2"/>
  <c r="BC40" i="2"/>
  <c r="CM16" i="2"/>
  <c r="AK134" i="2"/>
  <c r="BC134" i="2"/>
  <c r="T109" i="2"/>
  <c r="CM154" i="2"/>
  <c r="CM40" i="2"/>
  <c r="BC16" i="2"/>
  <c r="CM82" i="2"/>
  <c r="AM163" i="2"/>
  <c r="BB138" i="1"/>
  <c r="U129" i="1"/>
  <c r="BB10" i="1"/>
  <c r="BB20" i="1"/>
  <c r="E128" i="1"/>
  <c r="U128" i="1"/>
  <c r="E127" i="1"/>
  <c r="U127" i="1"/>
  <c r="D86" i="1"/>
  <c r="BS86" i="1" s="1"/>
  <c r="D112" i="1"/>
  <c r="BS112" i="1" s="1"/>
  <c r="E113" i="1"/>
  <c r="U113" i="1"/>
  <c r="E131" i="1"/>
  <c r="U131" i="1"/>
  <c r="V167" i="1"/>
  <c r="BB44" i="1"/>
  <c r="E132" i="1"/>
  <c r="U132" i="1"/>
  <c r="E117" i="1"/>
  <c r="U117" i="1"/>
  <c r="BB112" i="1"/>
  <c r="F167" i="1"/>
  <c r="E135" i="1"/>
  <c r="U135" i="1"/>
  <c r="E136" i="1"/>
  <c r="U136" i="1"/>
  <c r="BB86" i="1"/>
  <c r="U148" i="1"/>
  <c r="D138" i="1"/>
  <c r="BD111" i="2"/>
  <c r="C122" i="2"/>
  <c r="C115" i="2"/>
  <c r="C120" i="2"/>
  <c r="BD110" i="2"/>
  <c r="C116" i="2"/>
  <c r="BD112" i="2"/>
  <c r="BD109" i="2"/>
  <c r="C113" i="2"/>
  <c r="C114" i="2"/>
  <c r="CN49" i="2"/>
  <c r="CL49" i="2"/>
  <c r="BB49" i="2"/>
  <c r="BU49" i="2"/>
  <c r="AK44" i="2"/>
  <c r="T44" i="2"/>
  <c r="BB44" i="2"/>
  <c r="BU44" i="2"/>
  <c r="CN44" i="2"/>
  <c r="CL44" i="2"/>
  <c r="CN43" i="2"/>
  <c r="BU43" i="2"/>
  <c r="AK43" i="2"/>
  <c r="T43" i="2"/>
  <c r="CL43" i="2"/>
  <c r="BB43" i="2"/>
  <c r="CN48" i="2"/>
  <c r="BU48" i="2"/>
  <c r="CL48" i="2"/>
  <c r="AK48" i="2"/>
  <c r="T48" i="2"/>
  <c r="BB48" i="2"/>
  <c r="C51" i="2"/>
  <c r="BD51" i="2" s="1"/>
  <c r="BU45" i="2"/>
  <c r="BD49" i="2"/>
  <c r="BD45" i="2"/>
  <c r="CN45" i="2"/>
  <c r="C46" i="2"/>
  <c r="BD43" i="2"/>
  <c r="T45" i="2"/>
  <c r="BB45" i="2"/>
  <c r="BD48" i="2"/>
  <c r="BD44" i="2"/>
  <c r="CL45" i="2"/>
  <c r="C50" i="2"/>
  <c r="C41" i="2"/>
  <c r="BU41" i="2" s="1"/>
  <c r="C47" i="2"/>
  <c r="C42" i="2"/>
  <c r="BB36" i="2"/>
  <c r="BU36" i="2"/>
  <c r="AK36" i="2"/>
  <c r="CL36" i="2"/>
  <c r="BU18" i="2"/>
  <c r="AK18" i="2"/>
  <c r="CL18" i="2"/>
  <c r="BB18" i="2"/>
  <c r="C21" i="2"/>
  <c r="CN21" i="2" s="1"/>
  <c r="BD36" i="2"/>
  <c r="C105" i="2"/>
  <c r="BD18" i="2"/>
  <c r="C26" i="2"/>
  <c r="BD26" i="2" s="1"/>
  <c r="T79" i="3"/>
  <c r="T71" i="3"/>
  <c r="T69" i="3"/>
  <c r="T65" i="3"/>
  <c r="T50" i="3"/>
  <c r="T51" i="3"/>
  <c r="T120" i="2" l="1"/>
  <c r="BB120" i="2"/>
  <c r="T115" i="2"/>
  <c r="BB115" i="2"/>
  <c r="BD113" i="2"/>
  <c r="BB113" i="2"/>
  <c r="T114" i="2"/>
  <c r="BB114" i="2"/>
  <c r="T116" i="2"/>
  <c r="BB116" i="2"/>
  <c r="BD122" i="2"/>
  <c r="BB122" i="2"/>
  <c r="C163" i="3"/>
  <c r="C163" i="2"/>
  <c r="BC112" i="1"/>
  <c r="BU40" i="3"/>
  <c r="AK40" i="3"/>
  <c r="BD40" i="3" s="1"/>
  <c r="T40" i="3"/>
  <c r="BD116" i="2"/>
  <c r="BD120" i="2"/>
  <c r="BD41" i="2"/>
  <c r="BA112" i="1"/>
  <c r="U86" i="1"/>
  <c r="BC86" i="1"/>
  <c r="BA86" i="1"/>
  <c r="AK86" i="1"/>
  <c r="U112" i="1"/>
  <c r="AK112" i="1"/>
  <c r="U138" i="1"/>
  <c r="BA138" i="1"/>
  <c r="BS138" i="1"/>
  <c r="AK138" i="1"/>
  <c r="BC138" i="1"/>
  <c r="CN26" i="2"/>
  <c r="BD115" i="2"/>
  <c r="BD114" i="2"/>
  <c r="CN42" i="2"/>
  <c r="CL42" i="2"/>
  <c r="BB42" i="2"/>
  <c r="BU42" i="2"/>
  <c r="CN47" i="2"/>
  <c r="BU47" i="2"/>
  <c r="AK47" i="2"/>
  <c r="T47" i="2"/>
  <c r="CL47" i="2"/>
  <c r="BB47" i="2"/>
  <c r="BD42" i="2"/>
  <c r="CN51" i="2"/>
  <c r="BU51" i="2"/>
  <c r="T51" i="2"/>
  <c r="CL51" i="2"/>
  <c r="BB51" i="2"/>
  <c r="AK51" i="2"/>
  <c r="CN46" i="2"/>
  <c r="BU46" i="2"/>
  <c r="CL46" i="2"/>
  <c r="BB46" i="2"/>
  <c r="CN41" i="2"/>
  <c r="CL41" i="2"/>
  <c r="BB41" i="2"/>
  <c r="AK41" i="2"/>
  <c r="T41" i="2"/>
  <c r="BD46" i="2"/>
  <c r="CN50" i="2"/>
  <c r="CL50" i="2"/>
  <c r="BB50" i="2"/>
  <c r="AK50" i="2"/>
  <c r="T50" i="2"/>
  <c r="BU50" i="2"/>
  <c r="BD47" i="2"/>
  <c r="BD50" i="2"/>
  <c r="BB105" i="2"/>
  <c r="T105" i="2"/>
  <c r="CL26" i="2"/>
  <c r="AK26" i="2"/>
  <c r="BU26" i="2"/>
  <c r="BB26" i="2"/>
  <c r="BD105" i="2"/>
  <c r="BB21" i="2"/>
  <c r="AK21" i="2"/>
  <c r="CL21" i="2"/>
  <c r="BU21" i="2"/>
  <c r="BD21" i="2"/>
  <c r="AK155" i="2"/>
  <c r="BS113" i="1" l="1"/>
  <c r="BS114" i="1"/>
  <c r="BS115" i="1"/>
  <c r="BS116" i="1"/>
  <c r="BS117" i="1"/>
  <c r="BS118" i="1"/>
  <c r="BS119" i="1"/>
  <c r="BS120" i="1"/>
  <c r="BS121" i="1"/>
  <c r="BS122" i="1"/>
  <c r="BS123" i="1"/>
  <c r="BS124" i="1"/>
  <c r="BS125" i="1"/>
  <c r="BS126" i="1"/>
  <c r="BA25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AK25" i="1"/>
  <c r="U25" i="1"/>
  <c r="AK113" i="1" l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CM134" i="2" l="1"/>
  <c r="BC129" i="3" l="1"/>
  <c r="C129" i="3" s="1"/>
  <c r="D129" i="3" s="1"/>
  <c r="BC127" i="3"/>
  <c r="C127" i="3" s="1"/>
  <c r="D127" i="3" s="1"/>
  <c r="BC123" i="3"/>
  <c r="C123" i="3" s="1"/>
  <c r="BC119" i="3"/>
  <c r="C119" i="3" s="1"/>
  <c r="D119" i="3" s="1"/>
  <c r="BC118" i="3"/>
  <c r="C118" i="3" s="1"/>
  <c r="D118" i="3" s="1"/>
  <c r="BC116" i="3"/>
  <c r="C116" i="3" s="1"/>
  <c r="D116" i="3" s="1"/>
  <c r="BC106" i="3"/>
  <c r="C106" i="3" s="1"/>
  <c r="AK106" i="3" s="1"/>
  <c r="BC102" i="3"/>
  <c r="C102" i="3" s="1"/>
  <c r="AK102" i="3" s="1"/>
  <c r="BC94" i="3"/>
  <c r="C94" i="3" s="1"/>
  <c r="AK94" i="3" s="1"/>
  <c r="BC86" i="3"/>
  <c r="C86" i="3" s="1"/>
  <c r="AK86" i="3" s="1"/>
  <c r="BC60" i="3"/>
  <c r="BC50" i="3"/>
  <c r="AK156" i="2"/>
  <c r="AK130" i="2"/>
  <c r="AK126" i="2"/>
  <c r="AK123" i="2"/>
  <c r="AK122" i="2"/>
  <c r="AK119" i="2"/>
  <c r="AK115" i="2"/>
  <c r="AK111" i="2"/>
  <c r="BU207" i="1"/>
  <c r="CH207" i="1" s="1"/>
  <c r="BU206" i="1"/>
  <c r="CH206" i="1" s="1"/>
  <c r="BU205" i="1"/>
  <c r="CH205" i="1" s="1"/>
  <c r="BU204" i="1"/>
  <c r="CH204" i="1" s="1"/>
  <c r="BU203" i="1"/>
  <c r="CH203" i="1" s="1"/>
  <c r="BU202" i="1"/>
  <c r="CH202" i="1" s="1"/>
  <c r="BU201" i="1"/>
  <c r="CH201" i="1" s="1"/>
  <c r="BU200" i="1"/>
  <c r="CH200" i="1" s="1"/>
  <c r="BU199" i="1"/>
  <c r="CH199" i="1" s="1"/>
  <c r="BU198" i="1"/>
  <c r="CH198" i="1" s="1"/>
  <c r="BU197" i="1"/>
  <c r="CH197" i="1" s="1"/>
  <c r="BU196" i="1"/>
  <c r="CH196" i="1" s="1"/>
  <c r="BU195" i="1"/>
  <c r="CH195" i="1" s="1"/>
  <c r="BU194" i="1"/>
  <c r="CH194" i="1" s="1"/>
  <c r="BU193" i="1"/>
  <c r="CH193" i="1" s="1"/>
  <c r="BU192" i="1"/>
  <c r="CH192" i="1" s="1"/>
  <c r="BU191" i="1"/>
  <c r="CH191" i="1" s="1"/>
  <c r="BU190" i="1"/>
  <c r="CH190" i="1" s="1"/>
  <c r="BU189" i="1"/>
  <c r="CH189" i="1" s="1"/>
  <c r="BU188" i="1"/>
  <c r="CH188" i="1" s="1"/>
  <c r="BU187" i="1"/>
  <c r="CH187" i="1" s="1"/>
  <c r="BU186" i="1"/>
  <c r="CH186" i="1" s="1"/>
  <c r="BU185" i="1"/>
  <c r="CH185" i="1" s="1"/>
  <c r="BU167" i="1"/>
  <c r="BU158" i="1"/>
  <c r="BU165" i="1"/>
  <c r="AL165" i="1"/>
  <c r="BU164" i="1"/>
  <c r="AL164" i="1"/>
  <c r="D164" i="1" s="1"/>
  <c r="BU163" i="1"/>
  <c r="AL163" i="1"/>
  <c r="BU162" i="1"/>
  <c r="AL162" i="1"/>
  <c r="BU161" i="1"/>
  <c r="AL161" i="1"/>
  <c r="D161" i="1" s="1"/>
  <c r="BU160" i="1"/>
  <c r="AL160" i="1"/>
  <c r="BU159" i="1"/>
  <c r="AL159" i="1"/>
  <c r="BU156" i="1"/>
  <c r="BU155" i="1"/>
  <c r="BU154" i="1"/>
  <c r="BB154" i="1"/>
  <c r="BU153" i="1"/>
  <c r="BU152" i="1"/>
  <c r="BU151" i="1"/>
  <c r="BU150" i="1"/>
  <c r="BU149" i="1"/>
  <c r="BB149" i="1"/>
  <c r="BU147" i="1"/>
  <c r="BU146" i="1"/>
  <c r="BB146" i="1"/>
  <c r="BU145" i="1"/>
  <c r="BU144" i="1"/>
  <c r="BS144" i="1"/>
  <c r="BB144" i="1"/>
  <c r="U144" i="1"/>
  <c r="BU143" i="1"/>
  <c r="BU142" i="1"/>
  <c r="BU141" i="1"/>
  <c r="BB141" i="1"/>
  <c r="BU140" i="1"/>
  <c r="BB140" i="1"/>
  <c r="E140" i="1"/>
  <c r="BU139" i="1"/>
  <c r="CH139" i="1" s="1"/>
  <c r="BS139" i="1"/>
  <c r="BA139" i="1"/>
  <c r="AK139" i="1"/>
  <c r="BB139" i="1"/>
  <c r="BC139" i="1" s="1"/>
  <c r="U139" i="1"/>
  <c r="E139" i="1"/>
  <c r="BU138" i="1"/>
  <c r="BU136" i="1"/>
  <c r="BU135" i="1"/>
  <c r="BB135" i="1"/>
  <c r="BC135" i="1" s="1"/>
  <c r="BU134" i="1"/>
  <c r="BU133" i="1"/>
  <c r="BB133" i="1"/>
  <c r="BU132" i="1"/>
  <c r="BU131" i="1"/>
  <c r="BS131" i="1"/>
  <c r="BB131" i="1"/>
  <c r="BU130" i="1"/>
  <c r="BU129" i="1"/>
  <c r="BU128" i="1"/>
  <c r="BU127" i="1"/>
  <c r="BB127" i="1"/>
  <c r="BU126" i="1"/>
  <c r="BB126" i="1"/>
  <c r="BC126" i="1" s="1"/>
  <c r="BU125" i="1"/>
  <c r="BU124" i="1"/>
  <c r="BB124" i="1"/>
  <c r="BC124" i="1" s="1"/>
  <c r="BU123" i="1"/>
  <c r="BB123" i="1"/>
  <c r="BU122" i="1"/>
  <c r="CH122" i="1" s="1"/>
  <c r="BB122" i="1"/>
  <c r="BC122" i="1" s="1"/>
  <c r="BU121" i="1"/>
  <c r="BU120" i="1"/>
  <c r="CH120" i="1" s="1"/>
  <c r="BU119" i="1"/>
  <c r="BB119" i="1"/>
  <c r="BC119" i="1" s="1"/>
  <c r="BU118" i="1"/>
  <c r="CH118" i="1" s="1"/>
  <c r="BB118" i="1"/>
  <c r="BC118" i="1" s="1"/>
  <c r="BU117" i="1"/>
  <c r="BU116" i="1"/>
  <c r="BU115" i="1"/>
  <c r="BB115" i="1"/>
  <c r="BU114" i="1"/>
  <c r="BB114" i="1"/>
  <c r="BC114" i="1" s="1"/>
  <c r="BU113" i="1"/>
  <c r="BB113" i="1"/>
  <c r="BU112" i="1"/>
  <c r="BU110" i="1"/>
  <c r="BB110" i="1"/>
  <c r="BU109" i="1"/>
  <c r="BU108" i="1"/>
  <c r="BB108" i="1"/>
  <c r="BU107" i="1"/>
  <c r="BU106" i="1"/>
  <c r="BU105" i="1"/>
  <c r="BU104" i="1"/>
  <c r="BU103" i="1"/>
  <c r="BU102" i="1"/>
  <c r="BU101" i="1"/>
  <c r="BU100" i="1"/>
  <c r="BU99" i="1"/>
  <c r="BU98" i="1"/>
  <c r="BS98" i="1"/>
  <c r="BB98" i="1"/>
  <c r="BC98" i="1" s="1"/>
  <c r="BU97" i="1"/>
  <c r="BU96" i="1"/>
  <c r="BU95" i="1"/>
  <c r="BU94" i="1"/>
  <c r="BU93" i="1"/>
  <c r="BB93" i="1"/>
  <c r="BU92" i="1"/>
  <c r="BU91" i="1"/>
  <c r="BU90" i="1"/>
  <c r="BB90" i="1"/>
  <c r="BU89" i="1"/>
  <c r="BU88" i="1"/>
  <c r="BS88" i="1"/>
  <c r="BB88" i="1"/>
  <c r="U88" i="1"/>
  <c r="BU87" i="1"/>
  <c r="BU86" i="1"/>
  <c r="BU84" i="1"/>
  <c r="BB84" i="1"/>
  <c r="BU83" i="1"/>
  <c r="BU82" i="1"/>
  <c r="BU80" i="1"/>
  <c r="BU79" i="1"/>
  <c r="BU78" i="1"/>
  <c r="BU77" i="1"/>
  <c r="BU76" i="1"/>
  <c r="BU75" i="1"/>
  <c r="BB75" i="1"/>
  <c r="BU74" i="1"/>
  <c r="BU73" i="1"/>
  <c r="BB73" i="1"/>
  <c r="BU72" i="1"/>
  <c r="BU71" i="1"/>
  <c r="BU69" i="1"/>
  <c r="BB69" i="1"/>
  <c r="BU68" i="1"/>
  <c r="BU67" i="1"/>
  <c r="BU66" i="1"/>
  <c r="BU65" i="1"/>
  <c r="BU64" i="1"/>
  <c r="BB64" i="1"/>
  <c r="BU63" i="1"/>
  <c r="BU62" i="1"/>
  <c r="BU61" i="1"/>
  <c r="BU60" i="1"/>
  <c r="BU59" i="1"/>
  <c r="BU58" i="1"/>
  <c r="BU57" i="1"/>
  <c r="BU56" i="1"/>
  <c r="BU55" i="1"/>
  <c r="BU54" i="1"/>
  <c r="BU53" i="1"/>
  <c r="BU52" i="1"/>
  <c r="BB51" i="1"/>
  <c r="BU50" i="1"/>
  <c r="BU49" i="1"/>
  <c r="BU48" i="1"/>
  <c r="BB48" i="1"/>
  <c r="BU47" i="1"/>
  <c r="BU46" i="1"/>
  <c r="BU45" i="1"/>
  <c r="BU44" i="1"/>
  <c r="BU42" i="1"/>
  <c r="BB42" i="1"/>
  <c r="D42" i="1" s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B21" i="1"/>
  <c r="D21" i="1" s="1"/>
  <c r="BU20" i="1"/>
  <c r="BU18" i="1"/>
  <c r="BU17" i="1"/>
  <c r="BB17" i="1"/>
  <c r="D17" i="1" s="1"/>
  <c r="BU16" i="1"/>
  <c r="BU15" i="1"/>
  <c r="BU14" i="1"/>
  <c r="BU13" i="1"/>
  <c r="BU12" i="1"/>
  <c r="BU11" i="1"/>
  <c r="BU10" i="1"/>
  <c r="AK123" i="3" l="1"/>
  <c r="D123" i="3"/>
  <c r="AK42" i="1"/>
  <c r="BA42" i="1"/>
  <c r="D159" i="1"/>
  <c r="BA21" i="1"/>
  <c r="D73" i="1"/>
  <c r="CH73" i="1" s="1"/>
  <c r="D64" i="1"/>
  <c r="D84" i="1"/>
  <c r="BC84" i="1" s="1"/>
  <c r="D75" i="1"/>
  <c r="D48" i="1"/>
  <c r="BC48" i="1" s="1"/>
  <c r="D51" i="1"/>
  <c r="BS51" i="1" s="1"/>
  <c r="D69" i="1"/>
  <c r="BC69" i="1" s="1"/>
  <c r="T116" i="3"/>
  <c r="BU116" i="3"/>
  <c r="BB116" i="3"/>
  <c r="AK116" i="3"/>
  <c r="BU118" i="3"/>
  <c r="T118" i="3"/>
  <c r="BB118" i="3"/>
  <c r="AK118" i="3"/>
  <c r="BB162" i="1"/>
  <c r="D162" i="1"/>
  <c r="BB163" i="1"/>
  <c r="D163" i="1"/>
  <c r="AK163" i="1" s="1"/>
  <c r="BB160" i="1"/>
  <c r="D160" i="1"/>
  <c r="U160" i="1" s="1"/>
  <c r="BB165" i="1"/>
  <c r="D165" i="1"/>
  <c r="BS165" i="1" s="1"/>
  <c r="BC56" i="3"/>
  <c r="BC52" i="3"/>
  <c r="BC48" i="3"/>
  <c r="BC47" i="3"/>
  <c r="BC45" i="3"/>
  <c r="BB72" i="1"/>
  <c r="BB60" i="1"/>
  <c r="BB56" i="1"/>
  <c r="BB52" i="1"/>
  <c r="BB49" i="1"/>
  <c r="BB82" i="1"/>
  <c r="BB78" i="1"/>
  <c r="BC146" i="3"/>
  <c r="C146" i="3" s="1"/>
  <c r="BC157" i="3"/>
  <c r="C157" i="3" s="1"/>
  <c r="BU157" i="3" s="1"/>
  <c r="BC158" i="3"/>
  <c r="C158" i="3" s="1"/>
  <c r="AK116" i="2"/>
  <c r="AK121" i="2"/>
  <c r="CM85" i="2"/>
  <c r="CM89" i="2"/>
  <c r="CM93" i="2"/>
  <c r="CM97" i="2"/>
  <c r="CM101" i="2"/>
  <c r="CM105" i="2"/>
  <c r="AK109" i="2"/>
  <c r="CM110" i="2"/>
  <c r="AK113" i="2"/>
  <c r="CM114" i="2"/>
  <c r="CN114" i="2" s="1"/>
  <c r="AK117" i="2"/>
  <c r="CM118" i="2"/>
  <c r="AK124" i="2"/>
  <c r="CM125" i="2"/>
  <c r="AK128" i="2"/>
  <c r="CM129" i="2"/>
  <c r="AK120" i="2"/>
  <c r="CM132" i="2"/>
  <c r="CM141" i="2"/>
  <c r="CM139" i="2"/>
  <c r="CM137" i="2"/>
  <c r="CM145" i="2"/>
  <c r="CM155" i="2"/>
  <c r="AK158" i="2"/>
  <c r="CM159" i="2"/>
  <c r="AK161" i="2"/>
  <c r="AK159" i="2"/>
  <c r="AK112" i="2"/>
  <c r="AK127" i="2"/>
  <c r="AK131" i="2"/>
  <c r="CM94" i="2"/>
  <c r="AK110" i="2"/>
  <c r="AK114" i="2"/>
  <c r="AK118" i="2"/>
  <c r="AK125" i="2"/>
  <c r="AK129" i="2"/>
  <c r="AK132" i="2"/>
  <c r="BB152" i="1"/>
  <c r="U152" i="1"/>
  <c r="E153" i="1"/>
  <c r="AK153" i="1"/>
  <c r="BS141" i="1"/>
  <c r="U140" i="1"/>
  <c r="CH153" i="1"/>
  <c r="CH145" i="1"/>
  <c r="BC141" i="1"/>
  <c r="BA141" i="1"/>
  <c r="AK157" i="2"/>
  <c r="BC135" i="3"/>
  <c r="C135" i="3" s="1"/>
  <c r="BC147" i="3"/>
  <c r="C147" i="3" s="1"/>
  <c r="BC141" i="3"/>
  <c r="C141" i="3" s="1"/>
  <c r="T146" i="3"/>
  <c r="AK138" i="2"/>
  <c r="AK141" i="2"/>
  <c r="AK139" i="2"/>
  <c r="AK145" i="2"/>
  <c r="AK142" i="2"/>
  <c r="AK151" i="2"/>
  <c r="AK140" i="2"/>
  <c r="AK148" i="2"/>
  <c r="AK149" i="2"/>
  <c r="AK144" i="2"/>
  <c r="AK136" i="2"/>
  <c r="AK135" i="2"/>
  <c r="AK146" i="2"/>
  <c r="AK147" i="2"/>
  <c r="AK137" i="2"/>
  <c r="AK143" i="2"/>
  <c r="AK150" i="2"/>
  <c r="AK152" i="2"/>
  <c r="BB142" i="1"/>
  <c r="BC160" i="3"/>
  <c r="C160" i="3" s="1"/>
  <c r="BB160" i="3" s="1"/>
  <c r="AK160" i="2"/>
  <c r="BS164" i="1"/>
  <c r="BB164" i="1"/>
  <c r="BC164" i="1" s="1"/>
  <c r="CH164" i="1"/>
  <c r="BB120" i="1"/>
  <c r="BC120" i="1" s="1"/>
  <c r="BB116" i="1"/>
  <c r="BB121" i="1"/>
  <c r="BC121" i="1" s="1"/>
  <c r="BB125" i="1"/>
  <c r="BC125" i="1" s="1"/>
  <c r="CH113" i="1"/>
  <c r="BB117" i="1"/>
  <c r="BC125" i="3"/>
  <c r="C125" i="3" s="1"/>
  <c r="D125" i="3" s="1"/>
  <c r="BC118" i="2"/>
  <c r="C118" i="2" s="1"/>
  <c r="CM86" i="2"/>
  <c r="CM90" i="2"/>
  <c r="CM111" i="2"/>
  <c r="CM151" i="2"/>
  <c r="CM148" i="2"/>
  <c r="CM156" i="2"/>
  <c r="CM83" i="2"/>
  <c r="CM87" i="2"/>
  <c r="CM91" i="2"/>
  <c r="CM95" i="2"/>
  <c r="CM99" i="2"/>
  <c r="CM103" i="2"/>
  <c r="CM112" i="2"/>
  <c r="CM116" i="2"/>
  <c r="CN116" i="2" s="1"/>
  <c r="CM121" i="2"/>
  <c r="CM122" i="2"/>
  <c r="CM123" i="2"/>
  <c r="CM127" i="2"/>
  <c r="CM131" i="2"/>
  <c r="CM144" i="2"/>
  <c r="CM136" i="2"/>
  <c r="CM135" i="2"/>
  <c r="CM146" i="2"/>
  <c r="CM147" i="2"/>
  <c r="CM157" i="2"/>
  <c r="CM161" i="2"/>
  <c r="CM98" i="2"/>
  <c r="CM102" i="2"/>
  <c r="CM106" i="2"/>
  <c r="CM115" i="2"/>
  <c r="CM119" i="2"/>
  <c r="CM126" i="2"/>
  <c r="CM130" i="2"/>
  <c r="CM142" i="2"/>
  <c r="CM140" i="2"/>
  <c r="CM149" i="2"/>
  <c r="CM160" i="2"/>
  <c r="CM84" i="2"/>
  <c r="CM88" i="2"/>
  <c r="CM92" i="2"/>
  <c r="CM96" i="2"/>
  <c r="CM100" i="2"/>
  <c r="CM104" i="2"/>
  <c r="CM109" i="2"/>
  <c r="CM113" i="2"/>
  <c r="CN113" i="2" s="1"/>
  <c r="CM117" i="2"/>
  <c r="CM124" i="2"/>
  <c r="CM128" i="2"/>
  <c r="CM120" i="2"/>
  <c r="BC144" i="2"/>
  <c r="C144" i="2" s="1"/>
  <c r="T144" i="2" s="1"/>
  <c r="CM143" i="2"/>
  <c r="CM152" i="2"/>
  <c r="BC135" i="2"/>
  <c r="C135" i="2" s="1"/>
  <c r="CM138" i="2"/>
  <c r="CM150" i="2"/>
  <c r="CM158" i="2"/>
  <c r="BB63" i="1"/>
  <c r="BB55" i="1"/>
  <c r="CH75" i="1"/>
  <c r="BC54" i="3"/>
  <c r="BB65" i="1"/>
  <c r="D65" i="1" s="1"/>
  <c r="BB77" i="1"/>
  <c r="D77" i="1" s="1"/>
  <c r="BB74" i="1"/>
  <c r="D74" i="1" s="1"/>
  <c r="BB79" i="1"/>
  <c r="D79" i="1" s="1"/>
  <c r="BB81" i="1"/>
  <c r="D81" i="1" s="1"/>
  <c r="BC58" i="3"/>
  <c r="BB76" i="1"/>
  <c r="D76" i="1" s="1"/>
  <c r="BB61" i="1"/>
  <c r="D61" i="1" s="1"/>
  <c r="BC49" i="3"/>
  <c r="BB53" i="1"/>
  <c r="D53" i="1" s="1"/>
  <c r="BC62" i="3"/>
  <c r="BB46" i="1"/>
  <c r="D46" i="1" s="1"/>
  <c r="BB59" i="1"/>
  <c r="D59" i="1" s="1"/>
  <c r="BB57" i="1"/>
  <c r="D57" i="1" s="1"/>
  <c r="BC46" i="3"/>
  <c r="BB68" i="1"/>
  <c r="D68" i="1" s="1"/>
  <c r="E68" i="1" s="1"/>
  <c r="BB67" i="1"/>
  <c r="D67" i="1" s="1"/>
  <c r="BC148" i="2"/>
  <c r="C148" i="2" s="1"/>
  <c r="AK97" i="2"/>
  <c r="BC124" i="2"/>
  <c r="C124" i="2" s="1"/>
  <c r="BB124" i="2" s="1"/>
  <c r="BC128" i="2"/>
  <c r="C128" i="2" s="1"/>
  <c r="BB128" i="2" s="1"/>
  <c r="BC13" i="2"/>
  <c r="C13" i="2" s="1"/>
  <c r="BU13" i="2" s="1"/>
  <c r="BC61" i="2"/>
  <c r="C61" i="2" s="1"/>
  <c r="BC34" i="2"/>
  <c r="C34" i="2" s="1"/>
  <c r="BU34" i="2" s="1"/>
  <c r="BC33" i="2"/>
  <c r="C33" i="2" s="1"/>
  <c r="BU33" i="2" s="1"/>
  <c r="BC30" i="2"/>
  <c r="C30" i="2" s="1"/>
  <c r="BU30" i="2" s="1"/>
  <c r="BC29" i="2"/>
  <c r="C29" i="2" s="1"/>
  <c r="BU29" i="2" s="1"/>
  <c r="BC27" i="2"/>
  <c r="C27" i="2" s="1"/>
  <c r="BU27" i="2" s="1"/>
  <c r="BC25" i="2"/>
  <c r="C25" i="2" s="1"/>
  <c r="BU25" i="2" s="1"/>
  <c r="BC19" i="2"/>
  <c r="C19" i="2" s="1"/>
  <c r="BU19" i="2" s="1"/>
  <c r="BB30" i="1"/>
  <c r="BB40" i="1"/>
  <c r="BB38" i="1"/>
  <c r="D38" i="1" s="1"/>
  <c r="BB36" i="1"/>
  <c r="D36" i="1" s="1"/>
  <c r="BB27" i="1"/>
  <c r="D27" i="1" s="1"/>
  <c r="BB23" i="1"/>
  <c r="D23" i="1" s="1"/>
  <c r="E42" i="1"/>
  <c r="BB41" i="1"/>
  <c r="D41" i="1" s="1"/>
  <c r="BB39" i="1"/>
  <c r="D39" i="1" s="1"/>
  <c r="BB37" i="1"/>
  <c r="D37" i="1" s="1"/>
  <c r="BB35" i="1"/>
  <c r="D35" i="1" s="1"/>
  <c r="BB33" i="1"/>
  <c r="D33" i="1" s="1"/>
  <c r="CH21" i="1"/>
  <c r="AK106" i="2"/>
  <c r="BC8" i="2"/>
  <c r="C8" i="2" s="1"/>
  <c r="D44" i="2"/>
  <c r="BC32" i="2"/>
  <c r="C32" i="2" s="1"/>
  <c r="BU32" i="2" s="1"/>
  <c r="BC59" i="2"/>
  <c r="BC100" i="2"/>
  <c r="C100" i="2" s="1"/>
  <c r="T49" i="2"/>
  <c r="T42" i="2"/>
  <c r="BC52" i="2"/>
  <c r="BC64" i="2"/>
  <c r="AK104" i="2"/>
  <c r="BC14" i="2"/>
  <c r="C14" i="2" s="1"/>
  <c r="BU14" i="2" s="1"/>
  <c r="BC23" i="2"/>
  <c r="C23" i="2" s="1"/>
  <c r="BU23" i="2" s="1"/>
  <c r="BC28" i="2"/>
  <c r="C28" i="2" s="1"/>
  <c r="BU28" i="2" s="1"/>
  <c r="BC35" i="2"/>
  <c r="C35" i="2" s="1"/>
  <c r="BU35" i="2" s="1"/>
  <c r="D43" i="2"/>
  <c r="BC56" i="2"/>
  <c r="BC70" i="2"/>
  <c r="BC121" i="2"/>
  <c r="C121" i="2" s="1"/>
  <c r="BB121" i="2" s="1"/>
  <c r="BC125" i="2"/>
  <c r="C125" i="2" s="1"/>
  <c r="BB125" i="2" s="1"/>
  <c r="BC158" i="2"/>
  <c r="BU123" i="3"/>
  <c r="AK158" i="3"/>
  <c r="BC44" i="3"/>
  <c r="BC64" i="3"/>
  <c r="BC67" i="3"/>
  <c r="BC71" i="3"/>
  <c r="BC72" i="3"/>
  <c r="BC73" i="3"/>
  <c r="BC75" i="3"/>
  <c r="BC79" i="3"/>
  <c r="BC132" i="3"/>
  <c r="C132" i="3" s="1"/>
  <c r="BC161" i="3"/>
  <c r="C161" i="3" s="1"/>
  <c r="BB161" i="3" s="1"/>
  <c r="BC156" i="3"/>
  <c r="C156" i="3" s="1"/>
  <c r="BB156" i="3" s="1"/>
  <c r="BC98" i="3"/>
  <c r="C98" i="3" s="1"/>
  <c r="AK98" i="3" s="1"/>
  <c r="BC104" i="3"/>
  <c r="C104" i="3" s="1"/>
  <c r="AK104" i="3" s="1"/>
  <c r="T54" i="3"/>
  <c r="BC74" i="3"/>
  <c r="BC131" i="3"/>
  <c r="C131" i="3" s="1"/>
  <c r="D131" i="3" s="1"/>
  <c r="BC136" i="3"/>
  <c r="C136" i="3" s="1"/>
  <c r="BC66" i="3"/>
  <c r="D86" i="3"/>
  <c r="D94" i="3"/>
  <c r="D106" i="3"/>
  <c r="BC139" i="3"/>
  <c r="C139" i="3" s="1"/>
  <c r="T139" i="3" s="1"/>
  <c r="BC137" i="3"/>
  <c r="C137" i="3" s="1"/>
  <c r="T137" i="3" s="1"/>
  <c r="BC80" i="3"/>
  <c r="BC90" i="3"/>
  <c r="C90" i="3" s="1"/>
  <c r="AK90" i="3" s="1"/>
  <c r="BC121" i="3"/>
  <c r="C121" i="3" s="1"/>
  <c r="AK121" i="3" s="1"/>
  <c r="BC145" i="3"/>
  <c r="C145" i="3" s="1"/>
  <c r="T145" i="3" s="1"/>
  <c r="T78" i="3"/>
  <c r="AK119" i="3"/>
  <c r="AK129" i="3"/>
  <c r="T61" i="3"/>
  <c r="T77" i="3"/>
  <c r="BC84" i="3"/>
  <c r="C84" i="3" s="1"/>
  <c r="AK84" i="3" s="1"/>
  <c r="T52" i="3"/>
  <c r="T66" i="3"/>
  <c r="T67" i="3"/>
  <c r="BC70" i="3"/>
  <c r="T74" i="3"/>
  <c r="T75" i="3"/>
  <c r="BC78" i="3"/>
  <c r="BC144" i="3"/>
  <c r="C144" i="3" s="1"/>
  <c r="T144" i="3" s="1"/>
  <c r="T68" i="3"/>
  <c r="BC92" i="3"/>
  <c r="C92" i="3" s="1"/>
  <c r="AK92" i="3" s="1"/>
  <c r="BC111" i="3"/>
  <c r="C111" i="3" s="1"/>
  <c r="AK111" i="3" s="1"/>
  <c r="BC68" i="3"/>
  <c r="BC69" i="3"/>
  <c r="BC76" i="3"/>
  <c r="BC77" i="3"/>
  <c r="T80" i="3"/>
  <c r="BC96" i="3"/>
  <c r="C96" i="3" s="1"/>
  <c r="AK96" i="3" s="1"/>
  <c r="BC60" i="2"/>
  <c r="BC72" i="2"/>
  <c r="BC84" i="2"/>
  <c r="C84" i="2" s="1"/>
  <c r="AK84" i="2"/>
  <c r="AK100" i="2"/>
  <c r="BC96" i="2"/>
  <c r="C96" i="2" s="1"/>
  <c r="AK96" i="2"/>
  <c r="BC11" i="2"/>
  <c r="C11" i="2" s="1"/>
  <c r="T21" i="2"/>
  <c r="T26" i="2"/>
  <c r="D47" i="2"/>
  <c r="BC88" i="2"/>
  <c r="C88" i="2" s="1"/>
  <c r="AK88" i="2"/>
  <c r="BC31" i="2"/>
  <c r="C31" i="2" s="1"/>
  <c r="BU31" i="2" s="1"/>
  <c r="T36" i="2"/>
  <c r="BC37" i="2"/>
  <c r="C37" i="2" s="1"/>
  <c r="BC38" i="2"/>
  <c r="C38" i="2" s="1"/>
  <c r="BC92" i="2"/>
  <c r="C92" i="2" s="1"/>
  <c r="AK92" i="2"/>
  <c r="BC53" i="2"/>
  <c r="AK83" i="2"/>
  <c r="AK87" i="2"/>
  <c r="AK91" i="2"/>
  <c r="AK95" i="2"/>
  <c r="BU105" i="2"/>
  <c r="BC106" i="2"/>
  <c r="C106" i="2" s="1"/>
  <c r="T106" i="2" s="1"/>
  <c r="BU110" i="2"/>
  <c r="BC141" i="2"/>
  <c r="C141" i="2" s="1"/>
  <c r="BC150" i="2"/>
  <c r="BC156" i="2"/>
  <c r="BC161" i="2"/>
  <c r="BC86" i="2"/>
  <c r="C86" i="2" s="1"/>
  <c r="BC90" i="2"/>
  <c r="C90" i="2" s="1"/>
  <c r="BC94" i="2"/>
  <c r="C94" i="2" s="1"/>
  <c r="BC101" i="2"/>
  <c r="C101" i="2" s="1"/>
  <c r="BC127" i="2"/>
  <c r="C127" i="2" s="1"/>
  <c r="BC129" i="2"/>
  <c r="C129" i="2" s="1"/>
  <c r="BB129" i="2" s="1"/>
  <c r="T46" i="2"/>
  <c r="AK85" i="2"/>
  <c r="AK86" i="2"/>
  <c r="AK89" i="2"/>
  <c r="AK90" i="2"/>
  <c r="AK93" i="2"/>
  <c r="AK94" i="2"/>
  <c r="BC97" i="2"/>
  <c r="C97" i="2" s="1"/>
  <c r="AK98" i="2"/>
  <c r="AK101" i="2"/>
  <c r="CL115" i="2"/>
  <c r="D116" i="2"/>
  <c r="BC123" i="2"/>
  <c r="C123" i="2" s="1"/>
  <c r="BB123" i="2" s="1"/>
  <c r="BC140" i="2"/>
  <c r="C140" i="2" s="1"/>
  <c r="BU140" i="2" s="1"/>
  <c r="BC138" i="2"/>
  <c r="C138" i="2" s="1"/>
  <c r="BU138" i="2" s="1"/>
  <c r="BC149" i="2"/>
  <c r="C149" i="2" s="1"/>
  <c r="BC147" i="2"/>
  <c r="C147" i="2" s="1"/>
  <c r="BC160" i="2"/>
  <c r="T43" i="3"/>
  <c r="T45" i="3"/>
  <c r="T48" i="3"/>
  <c r="T44" i="3"/>
  <c r="T47" i="3"/>
  <c r="BC85" i="3"/>
  <c r="C85" i="3" s="1"/>
  <c r="AK85" i="3" s="1"/>
  <c r="BC93" i="3"/>
  <c r="C93" i="3" s="1"/>
  <c r="AK93" i="3" s="1"/>
  <c r="BC97" i="3"/>
  <c r="C97" i="3" s="1"/>
  <c r="AK97" i="3" s="1"/>
  <c r="BC101" i="3"/>
  <c r="C101" i="3" s="1"/>
  <c r="AK101" i="3" s="1"/>
  <c r="BC105" i="3"/>
  <c r="C105" i="3" s="1"/>
  <c r="D105" i="3" s="1"/>
  <c r="BC150" i="3"/>
  <c r="C150" i="3" s="1"/>
  <c r="BC7" i="3"/>
  <c r="C7" i="3" s="1"/>
  <c r="BB7" i="3" s="1"/>
  <c r="BC8" i="3"/>
  <c r="C8" i="3" s="1"/>
  <c r="AK8" i="3" s="1"/>
  <c r="BC9" i="3"/>
  <c r="C9" i="3" s="1"/>
  <c r="T9" i="3" s="1"/>
  <c r="BC10" i="3"/>
  <c r="C10" i="3" s="1"/>
  <c r="BC11" i="3"/>
  <c r="C11" i="3" s="1"/>
  <c r="BC12" i="3"/>
  <c r="C12" i="3" s="1"/>
  <c r="BC13" i="3"/>
  <c r="C13" i="3" s="1"/>
  <c r="AK13" i="3" s="1"/>
  <c r="BC14" i="3"/>
  <c r="C14" i="3" s="1"/>
  <c r="BC17" i="3"/>
  <c r="C17" i="3" s="1"/>
  <c r="BC18" i="3"/>
  <c r="C18" i="3" s="1"/>
  <c r="D18" i="3" s="1"/>
  <c r="BC19" i="3"/>
  <c r="C19" i="3" s="1"/>
  <c r="BU19" i="3" s="1"/>
  <c r="BC20" i="3"/>
  <c r="C20" i="3" s="1"/>
  <c r="BU20" i="3" s="1"/>
  <c r="BC21" i="3"/>
  <c r="C21" i="3" s="1"/>
  <c r="BC22" i="3"/>
  <c r="C22" i="3" s="1"/>
  <c r="BU22" i="3" s="1"/>
  <c r="BC23" i="3"/>
  <c r="C23" i="3" s="1"/>
  <c r="BU23" i="3" s="1"/>
  <c r="BC24" i="3"/>
  <c r="C24" i="3" s="1"/>
  <c r="BU24" i="3" s="1"/>
  <c r="BC25" i="3"/>
  <c r="C25" i="3" s="1"/>
  <c r="BU25" i="3" s="1"/>
  <c r="BC26" i="3"/>
  <c r="C26" i="3" s="1"/>
  <c r="D26" i="3" s="1"/>
  <c r="BC27" i="3"/>
  <c r="C27" i="3" s="1"/>
  <c r="BU27" i="3" s="1"/>
  <c r="BC28" i="3"/>
  <c r="C28" i="3" s="1"/>
  <c r="BU28" i="3" s="1"/>
  <c r="BC29" i="3"/>
  <c r="C29" i="3" s="1"/>
  <c r="BU29" i="3" s="1"/>
  <c r="BC30" i="3"/>
  <c r="C30" i="3" s="1"/>
  <c r="BU30" i="3" s="1"/>
  <c r="BC31" i="3"/>
  <c r="C31" i="3" s="1"/>
  <c r="BU31" i="3" s="1"/>
  <c r="BC32" i="3"/>
  <c r="C32" i="3" s="1"/>
  <c r="BU32" i="3" s="1"/>
  <c r="BC33" i="3"/>
  <c r="C33" i="3" s="1"/>
  <c r="BC34" i="3"/>
  <c r="C34" i="3" s="1"/>
  <c r="BU34" i="3" s="1"/>
  <c r="BC35" i="3"/>
  <c r="C35" i="3" s="1"/>
  <c r="BU35" i="3" s="1"/>
  <c r="BC36" i="3"/>
  <c r="C36" i="3" s="1"/>
  <c r="BC37" i="3"/>
  <c r="C37" i="3" s="1"/>
  <c r="BU37" i="3" s="1"/>
  <c r="BC38" i="3"/>
  <c r="C38" i="3" s="1"/>
  <c r="BU38" i="3" s="1"/>
  <c r="BC41" i="3"/>
  <c r="BC42" i="3"/>
  <c r="BC43" i="3"/>
  <c r="BC88" i="3"/>
  <c r="C88" i="3" s="1"/>
  <c r="AK88" i="3" s="1"/>
  <c r="D96" i="3"/>
  <c r="BC100" i="3"/>
  <c r="C100" i="3" s="1"/>
  <c r="AK100" i="3" s="1"/>
  <c r="BC109" i="3"/>
  <c r="C109" i="3" s="1"/>
  <c r="BC89" i="3"/>
  <c r="C89" i="3" s="1"/>
  <c r="AK89" i="3" s="1"/>
  <c r="BC51" i="3"/>
  <c r="BC53" i="3"/>
  <c r="BC83" i="3"/>
  <c r="C83" i="3" s="1"/>
  <c r="BC87" i="3"/>
  <c r="C87" i="3" s="1"/>
  <c r="AK87" i="3" s="1"/>
  <c r="BC91" i="3"/>
  <c r="C91" i="3" s="1"/>
  <c r="AK91" i="3" s="1"/>
  <c r="BB94" i="3"/>
  <c r="BD94" i="3" s="1"/>
  <c r="BC95" i="3"/>
  <c r="C95" i="3" s="1"/>
  <c r="AK95" i="3" s="1"/>
  <c r="BC99" i="3"/>
  <c r="C99" i="3" s="1"/>
  <c r="AK99" i="3" s="1"/>
  <c r="BB102" i="3"/>
  <c r="BC103" i="3"/>
  <c r="C103" i="3" s="1"/>
  <c r="AK103" i="3" s="1"/>
  <c r="BB106" i="3"/>
  <c r="BC55" i="3"/>
  <c r="T56" i="3"/>
  <c r="BC57" i="3"/>
  <c r="T58" i="3"/>
  <c r="BC59" i="3"/>
  <c r="BC61" i="3"/>
  <c r="BC63" i="3"/>
  <c r="BC65" i="3"/>
  <c r="T94" i="3"/>
  <c r="BU94" i="3"/>
  <c r="T96" i="3"/>
  <c r="T106" i="3"/>
  <c r="BU106" i="3"/>
  <c r="BC112" i="3"/>
  <c r="C112" i="3" s="1"/>
  <c r="BC128" i="3"/>
  <c r="C128" i="3" s="1"/>
  <c r="BC122" i="3"/>
  <c r="C122" i="3" s="1"/>
  <c r="D122" i="3" s="1"/>
  <c r="BB123" i="3"/>
  <c r="BD123" i="3" s="1"/>
  <c r="BC130" i="3"/>
  <c r="C130" i="3" s="1"/>
  <c r="BC138" i="3"/>
  <c r="C138" i="3" s="1"/>
  <c r="BU138" i="3" s="1"/>
  <c r="BC110" i="3"/>
  <c r="C110" i="3" s="1"/>
  <c r="BC124" i="3"/>
  <c r="C124" i="3" s="1"/>
  <c r="BC120" i="3"/>
  <c r="C120" i="3" s="1"/>
  <c r="D120" i="3" s="1"/>
  <c r="BC152" i="3"/>
  <c r="C152" i="3" s="1"/>
  <c r="BC159" i="3"/>
  <c r="C159" i="3" s="1"/>
  <c r="BB159" i="3" s="1"/>
  <c r="T123" i="3"/>
  <c r="BC126" i="3"/>
  <c r="C126" i="3" s="1"/>
  <c r="BB127" i="3"/>
  <c r="BC143" i="3"/>
  <c r="C143" i="3" s="1"/>
  <c r="T143" i="3" s="1"/>
  <c r="BC155" i="3"/>
  <c r="C155" i="3" s="1"/>
  <c r="BC115" i="3"/>
  <c r="C115" i="3" s="1"/>
  <c r="D115" i="3" s="1"/>
  <c r="BC142" i="3"/>
  <c r="C142" i="3" s="1"/>
  <c r="BC151" i="3"/>
  <c r="C151" i="3" s="1"/>
  <c r="BC140" i="3"/>
  <c r="C140" i="3" s="1"/>
  <c r="BC148" i="3"/>
  <c r="C148" i="3" s="1"/>
  <c r="BC149" i="3"/>
  <c r="C149" i="3" s="1"/>
  <c r="AK149" i="3" s="1"/>
  <c r="BC163" i="3"/>
  <c r="BC117" i="3"/>
  <c r="C117" i="3" s="1"/>
  <c r="T148" i="3"/>
  <c r="BC113" i="3"/>
  <c r="C113" i="3" s="1"/>
  <c r="T113" i="3" s="1"/>
  <c r="BC114" i="3"/>
  <c r="C114" i="3" s="1"/>
  <c r="D114" i="3" s="1"/>
  <c r="BC54" i="2"/>
  <c r="BC65" i="2"/>
  <c r="BC9" i="2"/>
  <c r="C9" i="2" s="1"/>
  <c r="BC12" i="2"/>
  <c r="C12" i="2" s="1"/>
  <c r="BC58" i="2"/>
  <c r="D50" i="2"/>
  <c r="BC57" i="2"/>
  <c r="BC62" i="2"/>
  <c r="BC67" i="2"/>
  <c r="BC7" i="2"/>
  <c r="BC10" i="2"/>
  <c r="C10" i="2" s="1"/>
  <c r="BC17" i="2"/>
  <c r="C17" i="2" s="1"/>
  <c r="BC24" i="2"/>
  <c r="C24" i="2" s="1"/>
  <c r="BU24" i="2" s="1"/>
  <c r="BC20" i="2"/>
  <c r="C20" i="2" s="1"/>
  <c r="BU20" i="2" s="1"/>
  <c r="BC22" i="2"/>
  <c r="C22" i="2" s="1"/>
  <c r="BU22" i="2" s="1"/>
  <c r="BC68" i="2"/>
  <c r="BC71" i="2"/>
  <c r="BC73" i="2"/>
  <c r="BC74" i="2"/>
  <c r="BC75" i="2"/>
  <c r="BC76" i="2"/>
  <c r="BC77" i="2"/>
  <c r="BC78" i="2"/>
  <c r="BC79" i="2"/>
  <c r="BC80" i="2"/>
  <c r="BC152" i="2"/>
  <c r="BC55" i="2"/>
  <c r="BC63" i="2"/>
  <c r="BC66" i="2"/>
  <c r="BC69" i="2"/>
  <c r="AK99" i="2"/>
  <c r="AK102" i="2"/>
  <c r="BC102" i="2"/>
  <c r="C102" i="2" s="1"/>
  <c r="AK103" i="2"/>
  <c r="BC83" i="2"/>
  <c r="C83" i="2" s="1"/>
  <c r="BC85" i="2"/>
  <c r="C85" i="2" s="1"/>
  <c r="BC87" i="2"/>
  <c r="C87" i="2" s="1"/>
  <c r="BC89" i="2"/>
  <c r="C89" i="2" s="1"/>
  <c r="CL89" i="2" s="1"/>
  <c r="BC91" i="2"/>
  <c r="C91" i="2" s="1"/>
  <c r="D91" i="2" s="1"/>
  <c r="BC93" i="2"/>
  <c r="C93" i="2" s="1"/>
  <c r="BC95" i="2"/>
  <c r="C95" i="2" s="1"/>
  <c r="BB95" i="2" s="1"/>
  <c r="BC98" i="2"/>
  <c r="C98" i="2" s="1"/>
  <c r="BC103" i="2"/>
  <c r="C103" i="2" s="1"/>
  <c r="BC99" i="2"/>
  <c r="C99" i="2" s="1"/>
  <c r="BB99" i="2" s="1"/>
  <c r="BC104" i="2"/>
  <c r="C104" i="2" s="1"/>
  <c r="D104" i="2" s="1"/>
  <c r="BC143" i="2"/>
  <c r="C143" i="2" s="1"/>
  <c r="BC136" i="2"/>
  <c r="C136" i="2" s="1"/>
  <c r="BC126" i="2"/>
  <c r="C126" i="2" s="1"/>
  <c r="BB126" i="2" s="1"/>
  <c r="BC117" i="2"/>
  <c r="C117" i="2" s="1"/>
  <c r="BB117" i="2" s="1"/>
  <c r="BC119" i="2"/>
  <c r="C119" i="2" s="1"/>
  <c r="BB119" i="2" s="1"/>
  <c r="BC131" i="2"/>
  <c r="C131" i="2" s="1"/>
  <c r="BB131" i="2" s="1"/>
  <c r="BC142" i="2"/>
  <c r="C142" i="2" s="1"/>
  <c r="BC151" i="2"/>
  <c r="C151" i="2" s="1"/>
  <c r="BC139" i="2"/>
  <c r="C139" i="2" s="1"/>
  <c r="BC137" i="2"/>
  <c r="C137" i="2" s="1"/>
  <c r="BC146" i="2"/>
  <c r="C146" i="2" s="1"/>
  <c r="CL140" i="2"/>
  <c r="BC130" i="2"/>
  <c r="C130" i="2" s="1"/>
  <c r="BB130" i="2" s="1"/>
  <c r="BC145" i="2"/>
  <c r="C145" i="2" s="1"/>
  <c r="BC132" i="2"/>
  <c r="C132" i="2" s="1"/>
  <c r="BB132" i="2" s="1"/>
  <c r="BC155" i="2"/>
  <c r="BC157" i="2"/>
  <c r="BC159" i="2"/>
  <c r="BB11" i="1"/>
  <c r="D11" i="1" s="1"/>
  <c r="BB13" i="1"/>
  <c r="D13" i="1" s="1"/>
  <c r="E13" i="1" s="1"/>
  <c r="BB15" i="1"/>
  <c r="D15" i="1" s="1"/>
  <c r="E15" i="1" s="1"/>
  <c r="BB18" i="1"/>
  <c r="D18" i="1" s="1"/>
  <c r="AK18" i="1" s="1"/>
  <c r="BC17" i="1"/>
  <c r="BB22" i="1"/>
  <c r="BB26" i="1"/>
  <c r="D26" i="1" s="1"/>
  <c r="BB29" i="1"/>
  <c r="D29" i="1" s="1"/>
  <c r="BB31" i="1"/>
  <c r="D31" i="1" s="1"/>
  <c r="BB16" i="1"/>
  <c r="BB12" i="1"/>
  <c r="BB14" i="1"/>
  <c r="BB32" i="1"/>
  <c r="D32" i="1" s="1"/>
  <c r="CH32" i="1" s="1"/>
  <c r="BB24" i="1"/>
  <c r="D24" i="1" s="1"/>
  <c r="BB28" i="1"/>
  <c r="D28" i="1" s="1"/>
  <c r="E89" i="1"/>
  <c r="AK89" i="1"/>
  <c r="BB34" i="1"/>
  <c r="D34" i="1" s="1"/>
  <c r="BB54" i="1"/>
  <c r="BB62" i="1"/>
  <c r="D62" i="1" s="1"/>
  <c r="AK62" i="1" s="1"/>
  <c r="BB70" i="1"/>
  <c r="BB87" i="1"/>
  <c r="CH89" i="1"/>
  <c r="BB95" i="1"/>
  <c r="BC95" i="1" s="1"/>
  <c r="BB99" i="1"/>
  <c r="BB103" i="1"/>
  <c r="BC103" i="1" s="1"/>
  <c r="BB107" i="1"/>
  <c r="BB45" i="1"/>
  <c r="BB47" i="1"/>
  <c r="BB71" i="1"/>
  <c r="D71" i="1" s="1"/>
  <c r="E81" i="1"/>
  <c r="U90" i="1"/>
  <c r="BB91" i="1"/>
  <c r="BC91" i="1" s="1"/>
  <c r="AK91" i="1"/>
  <c r="BB92" i="1"/>
  <c r="U93" i="1"/>
  <c r="BC93" i="1"/>
  <c r="AK94" i="1"/>
  <c r="E94" i="1"/>
  <c r="AK96" i="1"/>
  <c r="BB96" i="1"/>
  <c r="U97" i="1"/>
  <c r="BB50" i="1"/>
  <c r="D50" i="1" s="1"/>
  <c r="BB58" i="1"/>
  <c r="D58" i="1" s="1"/>
  <c r="BB66" i="1"/>
  <c r="BB80" i="1"/>
  <c r="D80" i="1" s="1"/>
  <c r="BA92" i="1"/>
  <c r="AK93" i="1"/>
  <c r="BB94" i="1"/>
  <c r="BC94" i="1" s="1"/>
  <c r="BB101" i="1"/>
  <c r="BB105" i="1"/>
  <c r="U48" i="1"/>
  <c r="E88" i="1"/>
  <c r="BA88" i="1"/>
  <c r="BC88" i="1"/>
  <c r="BS89" i="1"/>
  <c r="CH90" i="1"/>
  <c r="U92" i="1"/>
  <c r="BS94" i="1"/>
  <c r="E98" i="1"/>
  <c r="U98" i="1"/>
  <c r="BA98" i="1"/>
  <c r="U87" i="1"/>
  <c r="AK88" i="1"/>
  <c r="BA89" i="1"/>
  <c r="BC90" i="1"/>
  <c r="BS91" i="1"/>
  <c r="U95" i="1"/>
  <c r="BS97" i="1"/>
  <c r="CH98" i="1"/>
  <c r="AK100" i="1"/>
  <c r="CH102" i="1"/>
  <c r="CH106" i="1"/>
  <c r="AK108" i="1"/>
  <c r="CH108" i="1"/>
  <c r="AK110" i="1"/>
  <c r="CH110" i="1"/>
  <c r="BC115" i="1"/>
  <c r="CH115" i="1"/>
  <c r="CH119" i="1"/>
  <c r="BC123" i="1"/>
  <c r="CH123" i="1"/>
  <c r="BC127" i="1"/>
  <c r="BA143" i="1"/>
  <c r="BB143" i="1"/>
  <c r="BC143" i="1" s="1"/>
  <c r="BS156" i="1"/>
  <c r="BB83" i="1"/>
  <c r="U89" i="1"/>
  <c r="BB89" i="1"/>
  <c r="BC89" i="1" s="1"/>
  <c r="AK90" i="1"/>
  <c r="BA91" i="1"/>
  <c r="BS93" i="1"/>
  <c r="BA94" i="1"/>
  <c r="CH94" i="1"/>
  <c r="BS95" i="1"/>
  <c r="CH96" i="1"/>
  <c r="BA99" i="1"/>
  <c r="BA101" i="1"/>
  <c r="U103" i="1"/>
  <c r="BA105" i="1"/>
  <c r="BA107" i="1"/>
  <c r="BA109" i="1"/>
  <c r="BB128" i="1"/>
  <c r="BB129" i="1"/>
  <c r="BC129" i="1" s="1"/>
  <c r="BA129" i="1"/>
  <c r="E145" i="1"/>
  <c r="AK145" i="1"/>
  <c r="BA87" i="1"/>
  <c r="BS87" i="1"/>
  <c r="CH88" i="1"/>
  <c r="U91" i="1"/>
  <c r="BA93" i="1"/>
  <c r="BB97" i="1"/>
  <c r="BC97" i="1" s="1"/>
  <c r="AK98" i="1"/>
  <c r="BB100" i="1"/>
  <c r="BC100" i="1" s="1"/>
  <c r="AK102" i="1"/>
  <c r="BB102" i="1"/>
  <c r="BC102" i="1" s="1"/>
  <c r="BB104" i="1"/>
  <c r="BC104" i="1" s="1"/>
  <c r="BB106" i="1"/>
  <c r="BC106" i="1" s="1"/>
  <c r="BS108" i="1"/>
  <c r="BA108" i="1"/>
  <c r="U108" i="1"/>
  <c r="E108" i="1"/>
  <c r="BC108" i="1"/>
  <c r="BS110" i="1"/>
  <c r="BA110" i="1"/>
  <c r="U110" i="1"/>
  <c r="E110" i="1"/>
  <c r="BC110" i="1"/>
  <c r="BB147" i="1"/>
  <c r="BB150" i="1"/>
  <c r="CH150" i="1"/>
  <c r="BB109" i="1"/>
  <c r="CH125" i="1"/>
  <c r="BS129" i="1"/>
  <c r="BA131" i="1"/>
  <c r="BB136" i="1"/>
  <c r="BC136" i="1" s="1"/>
  <c r="U149" i="1"/>
  <c r="BS128" i="1"/>
  <c r="CH129" i="1"/>
  <c r="CH131" i="1"/>
  <c r="BB134" i="1"/>
  <c r="BA134" i="1"/>
  <c r="AK140" i="1"/>
  <c r="BS140" i="1"/>
  <c r="AK149" i="1"/>
  <c r="CH151" i="1"/>
  <c r="U156" i="1"/>
  <c r="BB159" i="1"/>
  <c r="BC131" i="1"/>
  <c r="BB132" i="1"/>
  <c r="BS135" i="1"/>
  <c r="BS136" i="1"/>
  <c r="BC140" i="1"/>
  <c r="CH140" i="1"/>
  <c r="CH143" i="1"/>
  <c r="BS150" i="1"/>
  <c r="BS153" i="1"/>
  <c r="U162" i="1"/>
  <c r="BB130" i="1"/>
  <c r="BS134" i="1"/>
  <c r="BA135" i="1"/>
  <c r="CH135" i="1"/>
  <c r="BA140" i="1"/>
  <c r="E144" i="1"/>
  <c r="BA144" i="1"/>
  <c r="BC144" i="1"/>
  <c r="BS145" i="1"/>
  <c r="BA151" i="1"/>
  <c r="BB151" i="1"/>
  <c r="BC151" i="1" s="1"/>
  <c r="BB155" i="1"/>
  <c r="AK155" i="1"/>
  <c r="BB156" i="1"/>
  <c r="BC156" i="1" s="1"/>
  <c r="BA156" i="1"/>
  <c r="U143" i="1"/>
  <c r="AK144" i="1"/>
  <c r="BA145" i="1"/>
  <c r="CH148" i="1"/>
  <c r="U151" i="1"/>
  <c r="BA153" i="1"/>
  <c r="BS155" i="1"/>
  <c r="CH156" i="1"/>
  <c r="U145" i="1"/>
  <c r="BB145" i="1"/>
  <c r="BC145" i="1" s="1"/>
  <c r="BA147" i="1"/>
  <c r="BS149" i="1"/>
  <c r="U153" i="1"/>
  <c r="BB153" i="1"/>
  <c r="BC153" i="1" s="1"/>
  <c r="BA155" i="1"/>
  <c r="BB161" i="1"/>
  <c r="BS143" i="1"/>
  <c r="CH144" i="1"/>
  <c r="BA149" i="1"/>
  <c r="U155" i="1"/>
  <c r="AK156" i="1"/>
  <c r="CH162" i="1"/>
  <c r="AK117" i="3" l="1"/>
  <c r="D117" i="3"/>
  <c r="AK124" i="3"/>
  <c r="D124" i="3"/>
  <c r="AK126" i="3"/>
  <c r="D126" i="3"/>
  <c r="AK130" i="3"/>
  <c r="D130" i="3"/>
  <c r="T118" i="2"/>
  <c r="BB118" i="2"/>
  <c r="T123" i="2"/>
  <c r="BU127" i="2"/>
  <c r="BB127" i="2"/>
  <c r="AK161" i="3"/>
  <c r="AK128" i="3"/>
  <c r="D128" i="3"/>
  <c r="BU96" i="3"/>
  <c r="BD118" i="3"/>
  <c r="BC159" i="1"/>
  <c r="CL144" i="2"/>
  <c r="CH46" i="1"/>
  <c r="AK46" i="1"/>
  <c r="BB91" i="3"/>
  <c r="T100" i="3"/>
  <c r="BD116" i="3"/>
  <c r="BB103" i="3"/>
  <c r="BD103" i="3" s="1"/>
  <c r="T84" i="3"/>
  <c r="BU100" i="3"/>
  <c r="BB84" i="3"/>
  <c r="BD84" i="3" s="1"/>
  <c r="BB87" i="3"/>
  <c r="BD87" i="3" s="1"/>
  <c r="D84" i="3"/>
  <c r="BB89" i="3"/>
  <c r="BD89" i="3" s="1"/>
  <c r="BU84" i="3"/>
  <c r="AK159" i="3"/>
  <c r="BD159" i="3" s="1"/>
  <c r="BU89" i="3"/>
  <c r="D88" i="3"/>
  <c r="BB155" i="3"/>
  <c r="BU155" i="3"/>
  <c r="T26" i="3"/>
  <c r="BU26" i="3"/>
  <c r="BB26" i="3"/>
  <c r="AK26" i="3"/>
  <c r="BU18" i="3"/>
  <c r="BB18" i="3"/>
  <c r="T18" i="3"/>
  <c r="AK18" i="3"/>
  <c r="BU105" i="3"/>
  <c r="BB105" i="3"/>
  <c r="T105" i="3"/>
  <c r="AK105" i="3"/>
  <c r="BU91" i="3"/>
  <c r="D97" i="3"/>
  <c r="AK9" i="3"/>
  <c r="D104" i="3"/>
  <c r="BU158" i="3"/>
  <c r="BB158" i="3"/>
  <c r="BD158" i="3" s="1"/>
  <c r="T158" i="3"/>
  <c r="AK83" i="3"/>
  <c r="D91" i="3"/>
  <c r="BU33" i="3"/>
  <c r="T33" i="3"/>
  <c r="BU21" i="3"/>
  <c r="BB21" i="3"/>
  <c r="AK21" i="3"/>
  <c r="BD21" i="3" s="1"/>
  <c r="T21" i="3"/>
  <c r="AK7" i="3"/>
  <c r="BD7" i="3" s="1"/>
  <c r="D89" i="3"/>
  <c r="D101" i="3"/>
  <c r="T7" i="3"/>
  <c r="D21" i="3"/>
  <c r="BU36" i="3"/>
  <c r="BB36" i="3"/>
  <c r="T36" i="3"/>
  <c r="D93" i="3"/>
  <c r="D7" i="3"/>
  <c r="BU17" i="3"/>
  <c r="C158" i="2"/>
  <c r="BB158" i="2" s="1"/>
  <c r="C155" i="2"/>
  <c r="C82" i="2"/>
  <c r="D82" i="2" s="1"/>
  <c r="AK10" i="2"/>
  <c r="BU10" i="2"/>
  <c r="AK9" i="2"/>
  <c r="BU9" i="2"/>
  <c r="AK8" i="2"/>
  <c r="BU8" i="2"/>
  <c r="BB155" i="2"/>
  <c r="C7" i="2"/>
  <c r="C6" i="2" s="1"/>
  <c r="D6" i="2" s="1"/>
  <c r="BC6" i="2"/>
  <c r="C108" i="2"/>
  <c r="D108" i="2" s="1"/>
  <c r="AK11" i="2"/>
  <c r="BU11" i="2"/>
  <c r="BU17" i="2"/>
  <c r="C16" i="2"/>
  <c r="AK12" i="2"/>
  <c r="BU12" i="2"/>
  <c r="CH69" i="1"/>
  <c r="BA35" i="1"/>
  <c r="AK35" i="1"/>
  <c r="U35" i="1"/>
  <c r="BS35" i="1"/>
  <c r="U27" i="1"/>
  <c r="BA27" i="1"/>
  <c r="AK27" i="1"/>
  <c r="BB158" i="1"/>
  <c r="AK34" i="1"/>
  <c r="BA34" i="1"/>
  <c r="U34" i="1"/>
  <c r="BS34" i="1"/>
  <c r="D12" i="1"/>
  <c r="E12" i="1" s="1"/>
  <c r="BA32" i="1"/>
  <c r="AK32" i="1"/>
  <c r="U32" i="1"/>
  <c r="BS32" i="1"/>
  <c r="BA31" i="1"/>
  <c r="AK31" i="1"/>
  <c r="U31" i="1"/>
  <c r="BS31" i="1"/>
  <c r="AK11" i="1"/>
  <c r="U37" i="1"/>
  <c r="AK37" i="1"/>
  <c r="BA37" i="1"/>
  <c r="BS37" i="1"/>
  <c r="CH34" i="1"/>
  <c r="D40" i="1"/>
  <c r="BC40" i="1" s="1"/>
  <c r="D158" i="1"/>
  <c r="U28" i="1"/>
  <c r="BA28" i="1"/>
  <c r="AK28" i="1"/>
  <c r="E24" i="1"/>
  <c r="AK24" i="1"/>
  <c r="BA24" i="1"/>
  <c r="U24" i="1"/>
  <c r="D22" i="1"/>
  <c r="CH22" i="1" s="1"/>
  <c r="D45" i="1"/>
  <c r="BA45" i="1" s="1"/>
  <c r="D14" i="1"/>
  <c r="BC14" i="1" s="1"/>
  <c r="D16" i="1"/>
  <c r="BC16" i="1" s="1"/>
  <c r="U29" i="1"/>
  <c r="BA29" i="1"/>
  <c r="AK29" i="1"/>
  <c r="BA39" i="1"/>
  <c r="AK39" i="1"/>
  <c r="U39" i="1"/>
  <c r="BS39" i="1"/>
  <c r="BA23" i="1"/>
  <c r="AK23" i="1"/>
  <c r="U23" i="1"/>
  <c r="AK36" i="1"/>
  <c r="BA36" i="1"/>
  <c r="U36" i="1"/>
  <c r="BS36" i="1"/>
  <c r="D30" i="1"/>
  <c r="BC30" i="1" s="1"/>
  <c r="BC51" i="1"/>
  <c r="BA26" i="1"/>
  <c r="AK26" i="1"/>
  <c r="U26" i="1"/>
  <c r="U33" i="1"/>
  <c r="BA33" i="1"/>
  <c r="AK33" i="1"/>
  <c r="BS33" i="1"/>
  <c r="BA41" i="1"/>
  <c r="AK41" i="1"/>
  <c r="CH26" i="1"/>
  <c r="AK38" i="1"/>
  <c r="U38" i="1"/>
  <c r="BA38" i="1"/>
  <c r="BS38" i="1"/>
  <c r="AK157" i="3"/>
  <c r="CN85" i="2"/>
  <c r="CL118" i="2"/>
  <c r="CN129" i="2"/>
  <c r="CN84" i="2"/>
  <c r="CN90" i="2"/>
  <c r="CN86" i="2"/>
  <c r="CN125" i="2"/>
  <c r="BU37" i="2"/>
  <c r="CN37" i="2"/>
  <c r="BU38" i="2"/>
  <c r="CN38" i="2"/>
  <c r="AK13" i="2"/>
  <c r="CN13" i="2"/>
  <c r="C150" i="2"/>
  <c r="T150" i="2" s="1"/>
  <c r="C152" i="2"/>
  <c r="BB152" i="2" s="1"/>
  <c r="T98" i="3"/>
  <c r="BB92" i="3"/>
  <c r="BD92" i="3" s="1"/>
  <c r="D90" i="3"/>
  <c r="C55" i="2"/>
  <c r="BD55" i="2" s="1"/>
  <c r="C74" i="2"/>
  <c r="D74" i="2" s="1"/>
  <c r="C53" i="2"/>
  <c r="AK53" i="2" s="1"/>
  <c r="C77" i="2"/>
  <c r="T77" i="2" s="1"/>
  <c r="C66" i="2"/>
  <c r="D66" i="2" s="1"/>
  <c r="C80" i="2"/>
  <c r="C76" i="2"/>
  <c r="BD76" i="2" s="1"/>
  <c r="C71" i="2"/>
  <c r="C67" i="2"/>
  <c r="BD67" i="2" s="1"/>
  <c r="C58" i="2"/>
  <c r="D58" i="2" s="1"/>
  <c r="C54" i="2"/>
  <c r="BD54" i="2" s="1"/>
  <c r="C70" i="2"/>
  <c r="T70" i="2" s="1"/>
  <c r="C78" i="2"/>
  <c r="D78" i="2" s="1"/>
  <c r="C57" i="2"/>
  <c r="C72" i="2"/>
  <c r="BD72" i="2" s="1"/>
  <c r="C52" i="2"/>
  <c r="CN61" i="2"/>
  <c r="BU61" i="2"/>
  <c r="CL61" i="2"/>
  <c r="C69" i="2"/>
  <c r="BD69" i="2" s="1"/>
  <c r="C73" i="2"/>
  <c r="C65" i="2"/>
  <c r="D65" i="2" s="1"/>
  <c r="C60" i="2"/>
  <c r="C59" i="2"/>
  <c r="BD59" i="2" s="1"/>
  <c r="C63" i="2"/>
  <c r="AK63" i="2" s="1"/>
  <c r="C79" i="2"/>
  <c r="BD79" i="2" s="1"/>
  <c r="C75" i="2"/>
  <c r="D75" i="2" s="1"/>
  <c r="C68" i="2"/>
  <c r="BD68" i="2" s="1"/>
  <c r="C62" i="2"/>
  <c r="C56" i="2"/>
  <c r="D56" i="2" s="1"/>
  <c r="C64" i="2"/>
  <c r="D64" i="2" s="1"/>
  <c r="D83" i="1"/>
  <c r="U76" i="1"/>
  <c r="AK76" i="1"/>
  <c r="BS76" i="1"/>
  <c r="BA76" i="1"/>
  <c r="AK74" i="1"/>
  <c r="BS74" i="1"/>
  <c r="BA74" i="1"/>
  <c r="U74" i="1"/>
  <c r="D52" i="1"/>
  <c r="BA52" i="1" s="1"/>
  <c r="U75" i="1"/>
  <c r="AK75" i="1"/>
  <c r="BS75" i="1"/>
  <c r="BA75" i="1"/>
  <c r="E75" i="1"/>
  <c r="AK64" i="1"/>
  <c r="BS64" i="1"/>
  <c r="BA64" i="1"/>
  <c r="U64" i="1"/>
  <c r="AK58" i="1"/>
  <c r="U58" i="1"/>
  <c r="BS58" i="1"/>
  <c r="BA58" i="1"/>
  <c r="BS67" i="1"/>
  <c r="BA67" i="1"/>
  <c r="U67" i="1"/>
  <c r="AK67" i="1"/>
  <c r="BS57" i="1"/>
  <c r="BA57" i="1"/>
  <c r="AK57" i="1"/>
  <c r="U57" i="1"/>
  <c r="BS53" i="1"/>
  <c r="AK53" i="1"/>
  <c r="BA53" i="1"/>
  <c r="U53" i="1"/>
  <c r="BS77" i="1"/>
  <c r="BA77" i="1"/>
  <c r="U77" i="1"/>
  <c r="AK77" i="1"/>
  <c r="D78" i="1"/>
  <c r="BC78" i="1" s="1"/>
  <c r="D56" i="1"/>
  <c r="BS56" i="1" s="1"/>
  <c r="U69" i="1"/>
  <c r="AK69" i="1"/>
  <c r="BS69" i="1"/>
  <c r="BA69" i="1"/>
  <c r="BC75" i="1"/>
  <c r="BC64" i="1"/>
  <c r="D47" i="1"/>
  <c r="U47" i="1" s="1"/>
  <c r="D54" i="1"/>
  <c r="BC54" i="1" s="1"/>
  <c r="U59" i="1"/>
  <c r="AK59" i="1"/>
  <c r="BS59" i="1"/>
  <c r="BA59" i="1"/>
  <c r="BS81" i="1"/>
  <c r="U81" i="1"/>
  <c r="AK81" i="1"/>
  <c r="U65" i="1"/>
  <c r="AK65" i="1"/>
  <c r="BS65" i="1"/>
  <c r="BA65" i="1"/>
  <c r="D55" i="1"/>
  <c r="BC55" i="1" s="1"/>
  <c r="D82" i="1"/>
  <c r="U82" i="1" s="1"/>
  <c r="D60" i="1"/>
  <c r="U60" i="1" s="1"/>
  <c r="BS73" i="1"/>
  <c r="BA73" i="1"/>
  <c r="AK73" i="1"/>
  <c r="U73" i="1"/>
  <c r="E73" i="1"/>
  <c r="U80" i="1"/>
  <c r="AK80" i="1"/>
  <c r="D70" i="1"/>
  <c r="U70" i="1" s="1"/>
  <c r="D66" i="1"/>
  <c r="U71" i="1"/>
  <c r="BA71" i="1"/>
  <c r="AK71" i="1"/>
  <c r="BS71" i="1"/>
  <c r="BA50" i="1"/>
  <c r="BS50" i="1"/>
  <c r="U50" i="1"/>
  <c r="AK50" i="1"/>
  <c r="AK68" i="1"/>
  <c r="BS68" i="1"/>
  <c r="BA68" i="1"/>
  <c r="U68" i="1"/>
  <c r="BA46" i="1"/>
  <c r="U46" i="1"/>
  <c r="BS46" i="1"/>
  <c r="U61" i="1"/>
  <c r="AK61" i="1"/>
  <c r="AK79" i="1"/>
  <c r="U79" i="1"/>
  <c r="D63" i="1"/>
  <c r="D49" i="1"/>
  <c r="U49" i="1" s="1"/>
  <c r="D72" i="1"/>
  <c r="E72" i="1" s="1"/>
  <c r="BC73" i="1"/>
  <c r="T114" i="3"/>
  <c r="AK114" i="3"/>
  <c r="BB114" i="3"/>
  <c r="BU114" i="3"/>
  <c r="AK120" i="3"/>
  <c r="BU120" i="3"/>
  <c r="T120" i="3"/>
  <c r="BB120" i="3"/>
  <c r="BB113" i="3"/>
  <c r="BU113" i="3"/>
  <c r="D113" i="3"/>
  <c r="T122" i="3"/>
  <c r="BU122" i="3"/>
  <c r="BB122" i="3"/>
  <c r="AK122" i="3"/>
  <c r="BU115" i="3"/>
  <c r="AK115" i="3"/>
  <c r="T115" i="3"/>
  <c r="BB115" i="3"/>
  <c r="T110" i="3"/>
  <c r="AK110" i="3"/>
  <c r="BB110" i="3"/>
  <c r="CN92" i="2"/>
  <c r="C160" i="2"/>
  <c r="BU160" i="2" s="1"/>
  <c r="C159" i="2"/>
  <c r="BB159" i="2" s="1"/>
  <c r="T89" i="2"/>
  <c r="BU95" i="2"/>
  <c r="CN23" i="2"/>
  <c r="CN93" i="2"/>
  <c r="CN14" i="2"/>
  <c r="CN89" i="2"/>
  <c r="C161" i="2"/>
  <c r="BB161" i="2" s="1"/>
  <c r="T38" i="2"/>
  <c r="CL158" i="2"/>
  <c r="CN96" i="2"/>
  <c r="CN160" i="2"/>
  <c r="CN95" i="2"/>
  <c r="CN101" i="2"/>
  <c r="C156" i="2"/>
  <c r="D156" i="2" s="1"/>
  <c r="CN27" i="2"/>
  <c r="BB157" i="3"/>
  <c r="T157" i="3"/>
  <c r="C157" i="2"/>
  <c r="CN157" i="2" s="1"/>
  <c r="CH160" i="1"/>
  <c r="E160" i="1"/>
  <c r="BC160" i="1"/>
  <c r="U163" i="1"/>
  <c r="BS163" i="1"/>
  <c r="E163" i="1"/>
  <c r="BA163" i="1"/>
  <c r="CH163" i="1"/>
  <c r="BC163" i="1"/>
  <c r="BA84" i="1"/>
  <c r="AK84" i="1"/>
  <c r="BS84" i="1"/>
  <c r="U84" i="1"/>
  <c r="U62" i="1"/>
  <c r="BA51" i="1"/>
  <c r="AK51" i="1"/>
  <c r="CH51" i="1"/>
  <c r="E51" i="1"/>
  <c r="U51" i="1"/>
  <c r="BA49" i="1"/>
  <c r="BS48" i="1"/>
  <c r="BA48" i="1"/>
  <c r="AK48" i="1"/>
  <c r="BB147" i="2"/>
  <c r="CN147" i="2"/>
  <c r="BD147" i="2"/>
  <c r="T149" i="2"/>
  <c r="CN149" i="2"/>
  <c r="BD149" i="2"/>
  <c r="BB145" i="2"/>
  <c r="CN145" i="2"/>
  <c r="BD145" i="2"/>
  <c r="BU146" i="2"/>
  <c r="CN146" i="2"/>
  <c r="BD146" i="2"/>
  <c r="BB148" i="2"/>
  <c r="CN148" i="2"/>
  <c r="BD148" i="2"/>
  <c r="CL137" i="2"/>
  <c r="CN137" i="2"/>
  <c r="BD137" i="2"/>
  <c r="CN135" i="2"/>
  <c r="BD135" i="2"/>
  <c r="CN138" i="2"/>
  <c r="BD138" i="2"/>
  <c r="T140" i="2"/>
  <c r="CN140" i="2"/>
  <c r="BD140" i="2"/>
  <c r="T139" i="2"/>
  <c r="CN139" i="2"/>
  <c r="BD139" i="2"/>
  <c r="BB136" i="2"/>
  <c r="CN136" i="2"/>
  <c r="BD136" i="2"/>
  <c r="BB151" i="2"/>
  <c r="CN151" i="2"/>
  <c r="BD151" i="2"/>
  <c r="CN141" i="2"/>
  <c r="BD141" i="2"/>
  <c r="BB143" i="2"/>
  <c r="CN143" i="2"/>
  <c r="BD143" i="2"/>
  <c r="BB144" i="2"/>
  <c r="CN144" i="2"/>
  <c r="BD144" i="2"/>
  <c r="T142" i="2"/>
  <c r="CN142" i="2"/>
  <c r="BD142" i="2"/>
  <c r="AK152" i="1"/>
  <c r="BA152" i="1"/>
  <c r="CH152" i="1"/>
  <c r="E152" i="1"/>
  <c r="BC152" i="1"/>
  <c r="BB149" i="3"/>
  <c r="BD149" i="3" s="1"/>
  <c r="D155" i="2"/>
  <c r="AK155" i="3"/>
  <c r="T155" i="3"/>
  <c r="D158" i="3"/>
  <c r="D156" i="3"/>
  <c r="AK156" i="3"/>
  <c r="BU160" i="3"/>
  <c r="T149" i="3"/>
  <c r="BU149" i="3"/>
  <c r="CN158" i="2"/>
  <c r="BD155" i="2"/>
  <c r="CL95" i="2"/>
  <c r="T13" i="2"/>
  <c r="CL10" i="2"/>
  <c r="CN19" i="2"/>
  <c r="CN35" i="2"/>
  <c r="CN124" i="2"/>
  <c r="CN104" i="2"/>
  <c r="CN88" i="2"/>
  <c r="CN103" i="2"/>
  <c r="CN87" i="2"/>
  <c r="BD118" i="2"/>
  <c r="CN97" i="2"/>
  <c r="CN31" i="2"/>
  <c r="BD158" i="2"/>
  <c r="CN156" i="2"/>
  <c r="CN29" i="2"/>
  <c r="CN126" i="2"/>
  <c r="CN102" i="2"/>
  <c r="CN127" i="2"/>
  <c r="CN32" i="2"/>
  <c r="CL127" i="2"/>
  <c r="CN117" i="2"/>
  <c r="CN100" i="2"/>
  <c r="CN119" i="2"/>
  <c r="CN98" i="2"/>
  <c r="CN123" i="2"/>
  <c r="CN112" i="2"/>
  <c r="CN91" i="2"/>
  <c r="CN118" i="2"/>
  <c r="CN120" i="2"/>
  <c r="CN115" i="2"/>
  <c r="CN122" i="2"/>
  <c r="CN111" i="2"/>
  <c r="CN110" i="2"/>
  <c r="CN128" i="2"/>
  <c r="CN109" i="2"/>
  <c r="CN130" i="2"/>
  <c r="CN106" i="2"/>
  <c r="CN131" i="2"/>
  <c r="CN121" i="2"/>
  <c r="CN99" i="2"/>
  <c r="CN83" i="2"/>
  <c r="CN94" i="2"/>
  <c r="CN105" i="2"/>
  <c r="BS152" i="1"/>
  <c r="AK161" i="1"/>
  <c r="BC161" i="1"/>
  <c r="BS159" i="1"/>
  <c r="AK159" i="1"/>
  <c r="BA159" i="1"/>
  <c r="BA150" i="1"/>
  <c r="BC150" i="1"/>
  <c r="BA160" i="1"/>
  <c r="BS160" i="1"/>
  <c r="AK160" i="1"/>
  <c r="U141" i="1"/>
  <c r="BA165" i="1"/>
  <c r="AK165" i="1"/>
  <c r="CH165" i="1"/>
  <c r="BC165" i="1"/>
  <c r="E165" i="1"/>
  <c r="BA161" i="1"/>
  <c r="BS161" i="1"/>
  <c r="U159" i="1"/>
  <c r="U161" i="1"/>
  <c r="U165" i="1"/>
  <c r="BS162" i="1"/>
  <c r="AK162" i="1"/>
  <c r="BA162" i="1"/>
  <c r="BS151" i="1"/>
  <c r="CH159" i="1"/>
  <c r="CH161" i="1"/>
  <c r="E141" i="1"/>
  <c r="CH141" i="1"/>
  <c r="AK141" i="1"/>
  <c r="D149" i="3"/>
  <c r="D146" i="3"/>
  <c r="D151" i="3"/>
  <c r="BU151" i="3"/>
  <c r="BB151" i="3"/>
  <c r="AK151" i="3"/>
  <c r="D150" i="3"/>
  <c r="BU150" i="3"/>
  <c r="BB150" i="3"/>
  <c r="AK150" i="3"/>
  <c r="BU147" i="3"/>
  <c r="BB147" i="3"/>
  <c r="AK147" i="3"/>
  <c r="D142" i="3"/>
  <c r="BU142" i="3"/>
  <c r="BB142" i="3"/>
  <c r="AK142" i="3"/>
  <c r="D147" i="3"/>
  <c r="D136" i="3"/>
  <c r="BU136" i="3"/>
  <c r="BB136" i="3"/>
  <c r="AK136" i="3"/>
  <c r="D135" i="3"/>
  <c r="BU135" i="3"/>
  <c r="BB135" i="3"/>
  <c r="AK135" i="3"/>
  <c r="T136" i="3"/>
  <c r="D148" i="3"/>
  <c r="BU148" i="3"/>
  <c r="BB148" i="3"/>
  <c r="AK148" i="3"/>
  <c r="D139" i="3"/>
  <c r="BU139" i="3"/>
  <c r="BB139" i="3"/>
  <c r="AK139" i="3"/>
  <c r="D144" i="3"/>
  <c r="BU144" i="3"/>
  <c r="BB144" i="3"/>
  <c r="AK144" i="3"/>
  <c r="T135" i="3"/>
  <c r="T151" i="3"/>
  <c r="T142" i="3"/>
  <c r="D140" i="3"/>
  <c r="BB140" i="3"/>
  <c r="AK140" i="3"/>
  <c r="BU140" i="3"/>
  <c r="D143" i="3"/>
  <c r="BU143" i="3"/>
  <c r="BB143" i="3"/>
  <c r="AK143" i="3"/>
  <c r="BU145" i="3"/>
  <c r="BB145" i="3"/>
  <c r="AK145" i="3"/>
  <c r="D137" i="3"/>
  <c r="BU137" i="3"/>
  <c r="BB137" i="3"/>
  <c r="AK137" i="3"/>
  <c r="D141" i="3"/>
  <c r="BB141" i="3"/>
  <c r="AK141" i="3"/>
  <c r="BU141" i="3"/>
  <c r="BU146" i="3"/>
  <c r="BB146" i="3"/>
  <c r="AK146" i="3"/>
  <c r="T140" i="3"/>
  <c r="T141" i="3"/>
  <c r="T147" i="3"/>
  <c r="T150" i="3"/>
  <c r="BU144" i="2"/>
  <c r="D144" i="2"/>
  <c r="T136" i="2"/>
  <c r="T146" i="2"/>
  <c r="CL135" i="2"/>
  <c r="D137" i="2"/>
  <c r="BB137" i="2"/>
  <c r="D142" i="2"/>
  <c r="BB142" i="2"/>
  <c r="BU149" i="2"/>
  <c r="BB149" i="2"/>
  <c r="T137" i="2"/>
  <c r="CL141" i="2"/>
  <c r="D140" i="2"/>
  <c r="BB140" i="2"/>
  <c r="T147" i="2"/>
  <c r="T135" i="2"/>
  <c r="T148" i="2"/>
  <c r="T151" i="2"/>
  <c r="T141" i="2"/>
  <c r="D141" i="2"/>
  <c r="CL146" i="2"/>
  <c r="BB146" i="2"/>
  <c r="BU139" i="2"/>
  <c r="BB139" i="2"/>
  <c r="BB150" i="2"/>
  <c r="T143" i="2"/>
  <c r="T145" i="2"/>
  <c r="D152" i="3"/>
  <c r="AK152" i="3"/>
  <c r="BU152" i="3"/>
  <c r="BB152" i="3"/>
  <c r="T152" i="3"/>
  <c r="T152" i="2"/>
  <c r="BC142" i="1"/>
  <c r="E142" i="1"/>
  <c r="BS142" i="1"/>
  <c r="U142" i="1"/>
  <c r="CH142" i="1"/>
  <c r="BA142" i="1"/>
  <c r="AK142" i="1"/>
  <c r="D138" i="2"/>
  <c r="BB138" i="2"/>
  <c r="AK138" i="3"/>
  <c r="BB138" i="3"/>
  <c r="D138" i="3"/>
  <c r="T138" i="3"/>
  <c r="CL138" i="2"/>
  <c r="T138" i="2"/>
  <c r="T160" i="3"/>
  <c r="AK160" i="3"/>
  <c r="BD160" i="3" s="1"/>
  <c r="BD160" i="2"/>
  <c r="D160" i="2"/>
  <c r="AK164" i="1"/>
  <c r="BA164" i="1"/>
  <c r="U164" i="1"/>
  <c r="E164" i="1"/>
  <c r="BC113" i="1"/>
  <c r="CH117" i="1"/>
  <c r="BC117" i="1"/>
  <c r="CH121" i="1"/>
  <c r="CH124" i="1"/>
  <c r="CH114" i="1"/>
  <c r="CH127" i="1"/>
  <c r="BC128" i="1"/>
  <c r="BA128" i="1"/>
  <c r="CH116" i="1"/>
  <c r="BC116" i="1"/>
  <c r="AK113" i="3"/>
  <c r="BB129" i="3"/>
  <c r="BD129" i="3" s="1"/>
  <c r="D132" i="3"/>
  <c r="AK132" i="3"/>
  <c r="T129" i="3"/>
  <c r="T127" i="3"/>
  <c r="AK127" i="3"/>
  <c r="BD127" i="3" s="1"/>
  <c r="BU131" i="3"/>
  <c r="AK131" i="3"/>
  <c r="BU129" i="3"/>
  <c r="BU125" i="3"/>
  <c r="AK125" i="3"/>
  <c r="D121" i="3"/>
  <c r="D109" i="3"/>
  <c r="AK109" i="3"/>
  <c r="T112" i="3"/>
  <c r="AK112" i="3"/>
  <c r="D127" i="2"/>
  <c r="CN22" i="2"/>
  <c r="D146" i="2"/>
  <c r="CN34" i="2"/>
  <c r="CN25" i="2"/>
  <c r="CN7" i="2"/>
  <c r="CN28" i="2"/>
  <c r="CN10" i="2"/>
  <c r="T129" i="2"/>
  <c r="BD104" i="2"/>
  <c r="BD61" i="2"/>
  <c r="CN30" i="2"/>
  <c r="CN12" i="2"/>
  <c r="CN24" i="2"/>
  <c r="CN11" i="2"/>
  <c r="CL104" i="2"/>
  <c r="CN8" i="2"/>
  <c r="CN33" i="2"/>
  <c r="CN17" i="2"/>
  <c r="CN9" i="2"/>
  <c r="CN20" i="2"/>
  <c r="D88" i="2"/>
  <c r="D117" i="2"/>
  <c r="BU98" i="2"/>
  <c r="T90" i="2"/>
  <c r="BU83" i="2"/>
  <c r="CL109" i="2"/>
  <c r="D92" i="2"/>
  <c r="CL113" i="2"/>
  <c r="T103" i="2"/>
  <c r="BB93" i="2"/>
  <c r="BU85" i="2"/>
  <c r="T121" i="2"/>
  <c r="CL126" i="2"/>
  <c r="D112" i="2"/>
  <c r="BU104" i="2"/>
  <c r="BB96" i="2"/>
  <c r="BU129" i="2"/>
  <c r="T94" i="2"/>
  <c r="BB86" i="2"/>
  <c r="BB101" i="2"/>
  <c r="T100" i="2"/>
  <c r="D95" i="2"/>
  <c r="BU109" i="2"/>
  <c r="BD95" i="2"/>
  <c r="T95" i="2"/>
  <c r="BD128" i="2"/>
  <c r="CL111" i="2"/>
  <c r="D84" i="2"/>
  <c r="T132" i="2"/>
  <c r="CN132" i="2"/>
  <c r="BD125" i="2"/>
  <c r="CL106" i="2"/>
  <c r="BB89" i="2"/>
  <c r="T99" i="2"/>
  <c r="BU118" i="2"/>
  <c r="BB91" i="2"/>
  <c r="D87" i="2"/>
  <c r="BB63" i="3"/>
  <c r="BU63" i="3"/>
  <c r="AK63" i="3"/>
  <c r="BU49" i="3"/>
  <c r="AK49" i="3"/>
  <c r="BB49" i="3"/>
  <c r="BB42" i="3"/>
  <c r="AK42" i="3"/>
  <c r="BU42" i="3"/>
  <c r="BU45" i="3"/>
  <c r="AK45" i="3"/>
  <c r="BB45" i="3"/>
  <c r="BB73" i="3"/>
  <c r="BU73" i="3"/>
  <c r="AK73" i="3"/>
  <c r="BB65" i="3"/>
  <c r="BU65" i="3"/>
  <c r="AK65" i="3"/>
  <c r="AK76" i="3"/>
  <c r="BB76" i="3"/>
  <c r="BU76" i="3"/>
  <c r="BU78" i="3"/>
  <c r="BB78" i="3"/>
  <c r="AK78" i="3"/>
  <c r="AK64" i="3"/>
  <c r="BU64" i="3"/>
  <c r="BB64" i="3"/>
  <c r="AK56" i="3"/>
  <c r="BU56" i="3"/>
  <c r="BB56" i="3"/>
  <c r="BB59" i="3"/>
  <c r="AK59" i="3"/>
  <c r="BU59" i="3"/>
  <c r="AK47" i="3"/>
  <c r="BU47" i="3"/>
  <c r="BB47" i="3"/>
  <c r="AK43" i="3"/>
  <c r="BB43" i="3"/>
  <c r="BU43" i="3"/>
  <c r="AK80" i="3"/>
  <c r="BU80" i="3"/>
  <c r="BB80" i="3"/>
  <c r="AK72" i="3"/>
  <c r="BU72" i="3"/>
  <c r="BB72" i="3"/>
  <c r="BB55" i="3"/>
  <c r="BU55" i="3"/>
  <c r="AK55" i="3"/>
  <c r="AK69" i="3"/>
  <c r="BB69" i="3"/>
  <c r="BU69" i="3"/>
  <c r="BB67" i="3"/>
  <c r="AK67" i="3"/>
  <c r="BU67" i="3"/>
  <c r="AK61" i="3"/>
  <c r="BB61" i="3"/>
  <c r="BU61" i="3"/>
  <c r="BU70" i="3"/>
  <c r="BB70" i="3"/>
  <c r="AK70" i="3"/>
  <c r="BB71" i="3"/>
  <c r="BU71" i="3"/>
  <c r="AK71" i="3"/>
  <c r="T73" i="3"/>
  <c r="T64" i="3"/>
  <c r="T49" i="3"/>
  <c r="BB57" i="3"/>
  <c r="BU57" i="3"/>
  <c r="AK57" i="3"/>
  <c r="BB46" i="3"/>
  <c r="BU46" i="3"/>
  <c r="AK46" i="3"/>
  <c r="BU41" i="3"/>
  <c r="AK41" i="3"/>
  <c r="BB41" i="3"/>
  <c r="AK68" i="3"/>
  <c r="BB68" i="3"/>
  <c r="BU68" i="3"/>
  <c r="BB75" i="3"/>
  <c r="AK75" i="3"/>
  <c r="BU75" i="3"/>
  <c r="BU66" i="3"/>
  <c r="AK66" i="3"/>
  <c r="BB66" i="3"/>
  <c r="BU54" i="3"/>
  <c r="AK54" i="3"/>
  <c r="BB54" i="3"/>
  <c r="BB50" i="3"/>
  <c r="AK50" i="3"/>
  <c r="BU50" i="3"/>
  <c r="T72" i="3"/>
  <c r="T63" i="3"/>
  <c r="T57" i="3"/>
  <c r="T46" i="3"/>
  <c r="AK60" i="3"/>
  <c r="BB60" i="3"/>
  <c r="BU60" i="3"/>
  <c r="BU62" i="3"/>
  <c r="BB62" i="3"/>
  <c r="AK62" i="3"/>
  <c r="BU58" i="3"/>
  <c r="AK58" i="3"/>
  <c r="BB58" i="3"/>
  <c r="AK51" i="3"/>
  <c r="BB51" i="3"/>
  <c r="BU51" i="3"/>
  <c r="AK44" i="3"/>
  <c r="BB44" i="3"/>
  <c r="BU44" i="3"/>
  <c r="BB48" i="3"/>
  <c r="BU48" i="3"/>
  <c r="AK48" i="3"/>
  <c r="BU74" i="3"/>
  <c r="AK74" i="3"/>
  <c r="BB74" i="3"/>
  <c r="AK52" i="3"/>
  <c r="BB52" i="3"/>
  <c r="BU52" i="3"/>
  <c r="AK77" i="3"/>
  <c r="BB77" i="3"/>
  <c r="BU77" i="3"/>
  <c r="BB79" i="3"/>
  <c r="BU79" i="3"/>
  <c r="AK79" i="3"/>
  <c r="T76" i="3"/>
  <c r="T70" i="3"/>
  <c r="T62" i="3"/>
  <c r="T55" i="3"/>
  <c r="T42" i="3"/>
  <c r="CH79" i="1"/>
  <c r="BC62" i="1"/>
  <c r="BC67" i="1"/>
  <c r="BC71" i="1"/>
  <c r="BC53" i="1"/>
  <c r="BC79" i="1"/>
  <c r="BC65" i="1"/>
  <c r="BA62" i="1"/>
  <c r="BS62" i="1"/>
  <c r="BS80" i="1"/>
  <c r="BA80" i="1"/>
  <c r="CH61" i="1"/>
  <c r="BA61" i="1"/>
  <c r="BS61" i="1"/>
  <c r="E59" i="1"/>
  <c r="BA81" i="1"/>
  <c r="CH58" i="1"/>
  <c r="BC80" i="1"/>
  <c r="CH68" i="1"/>
  <c r="BC59" i="1"/>
  <c r="BC61" i="1"/>
  <c r="BC81" i="1"/>
  <c r="BC77" i="1"/>
  <c r="CH76" i="1"/>
  <c r="E50" i="1"/>
  <c r="BC46" i="1"/>
  <c r="BC74" i="1"/>
  <c r="CH81" i="1"/>
  <c r="BC58" i="1"/>
  <c r="BC50" i="1"/>
  <c r="CH53" i="1"/>
  <c r="E46" i="1"/>
  <c r="E67" i="1"/>
  <c r="BC68" i="1"/>
  <c r="BC76" i="1"/>
  <c r="E79" i="1"/>
  <c r="BS79" i="1"/>
  <c r="BA79" i="1"/>
  <c r="E65" i="1"/>
  <c r="AK73" i="2"/>
  <c r="AK46" i="2"/>
  <c r="D42" i="2"/>
  <c r="AK42" i="2"/>
  <c r="AK49" i="2"/>
  <c r="AK61" i="2"/>
  <c r="BB61" i="2"/>
  <c r="T62" i="2"/>
  <c r="T61" i="2"/>
  <c r="BB53" i="3"/>
  <c r="BU53" i="3"/>
  <c r="AK53" i="3"/>
  <c r="T53" i="3"/>
  <c r="E57" i="1"/>
  <c r="BC57" i="1"/>
  <c r="E58" i="1"/>
  <c r="CH65" i="1"/>
  <c r="CL12" i="2"/>
  <c r="CH59" i="1"/>
  <c r="CH57" i="1"/>
  <c r="CH50" i="1"/>
  <c r="CH67" i="1"/>
  <c r="D27" i="3"/>
  <c r="T37" i="3"/>
  <c r="T22" i="3"/>
  <c r="T23" i="3"/>
  <c r="T24" i="3"/>
  <c r="BB31" i="3"/>
  <c r="T35" i="3"/>
  <c r="D25" i="3"/>
  <c r="D29" i="3"/>
  <c r="D38" i="3"/>
  <c r="D34" i="3"/>
  <c r="T32" i="3"/>
  <c r="D30" i="3"/>
  <c r="D36" i="3"/>
  <c r="AK36" i="3"/>
  <c r="T19" i="3"/>
  <c r="D20" i="3"/>
  <c r="D33" i="3"/>
  <c r="D28" i="3"/>
  <c r="BB38" i="3"/>
  <c r="BB37" i="3"/>
  <c r="BB35" i="3"/>
  <c r="BB34" i="3"/>
  <c r="BB33" i="3"/>
  <c r="BB32" i="3"/>
  <c r="BB30" i="3"/>
  <c r="BB29" i="3"/>
  <c r="BB28" i="3"/>
  <c r="BB27" i="3"/>
  <c r="BB25" i="3"/>
  <c r="BB24" i="3"/>
  <c r="BB23" i="3"/>
  <c r="BB22" i="3"/>
  <c r="BB20" i="3"/>
  <c r="BB19" i="3"/>
  <c r="D17" i="3"/>
  <c r="AK17" i="3"/>
  <c r="BB17" i="3"/>
  <c r="AK38" i="3"/>
  <c r="AK37" i="3"/>
  <c r="AK35" i="3"/>
  <c r="AK34" i="3"/>
  <c r="AK33" i="3"/>
  <c r="AK32" i="3"/>
  <c r="D31" i="3"/>
  <c r="T31" i="3"/>
  <c r="AK31" i="3"/>
  <c r="BD31" i="3" s="1"/>
  <c r="T30" i="3"/>
  <c r="AK30" i="3"/>
  <c r="T29" i="3"/>
  <c r="AK29" i="3"/>
  <c r="BD29" i="3" s="1"/>
  <c r="AK28" i="3"/>
  <c r="BD28" i="3" s="1"/>
  <c r="AK27" i="3"/>
  <c r="BD27" i="3" s="1"/>
  <c r="T27" i="3"/>
  <c r="AK25" i="3"/>
  <c r="BD25" i="3" s="1"/>
  <c r="AK24" i="3"/>
  <c r="AK23" i="3"/>
  <c r="AK22" i="3"/>
  <c r="AK20" i="3"/>
  <c r="BD20" i="3" s="1"/>
  <c r="AK19" i="3"/>
  <c r="D14" i="3"/>
  <c r="AK14" i="3"/>
  <c r="D11" i="3"/>
  <c r="AK11" i="3"/>
  <c r="BB12" i="3"/>
  <c r="AK12" i="3"/>
  <c r="T38" i="3"/>
  <c r="T34" i="3"/>
  <c r="D10" i="3"/>
  <c r="AK10" i="3"/>
  <c r="T28" i="3"/>
  <c r="T25" i="3"/>
  <c r="T20" i="3"/>
  <c r="T17" i="3"/>
  <c r="BU88" i="2"/>
  <c r="BD30" i="2"/>
  <c r="BB30" i="2"/>
  <c r="BD27" i="2"/>
  <c r="BB27" i="2"/>
  <c r="BD37" i="2"/>
  <c r="BB37" i="2"/>
  <c r="BD23" i="2"/>
  <c r="BB23" i="2"/>
  <c r="BD32" i="2"/>
  <c r="BB32" i="2"/>
  <c r="CL20" i="2"/>
  <c r="BD20" i="2"/>
  <c r="BB20" i="2"/>
  <c r="BD17" i="2"/>
  <c r="BB17" i="2"/>
  <c r="BD8" i="2"/>
  <c r="BD13" i="2"/>
  <c r="BB38" i="2"/>
  <c r="BD38" i="2"/>
  <c r="BD22" i="2"/>
  <c r="BB22" i="2"/>
  <c r="BD24" i="2"/>
  <c r="BB24" i="2"/>
  <c r="BD34" i="2"/>
  <c r="BB34" i="2"/>
  <c r="BB19" i="2"/>
  <c r="BD19" i="2"/>
  <c r="BD35" i="2"/>
  <c r="BB35" i="2"/>
  <c r="BD28" i="2"/>
  <c r="BB28" i="2"/>
  <c r="BD31" i="2"/>
  <c r="BB31" i="2"/>
  <c r="BD25" i="2"/>
  <c r="BB25" i="2"/>
  <c r="BD29" i="2"/>
  <c r="BB29" i="2"/>
  <c r="BB33" i="2"/>
  <c r="BD33" i="2"/>
  <c r="D36" i="2"/>
  <c r="CL85" i="2"/>
  <c r="BU137" i="2"/>
  <c r="BD87" i="2"/>
  <c r="CL110" i="2"/>
  <c r="BD10" i="2"/>
  <c r="CL117" i="2"/>
  <c r="BU121" i="2"/>
  <c r="CL96" i="2"/>
  <c r="BB87" i="2"/>
  <c r="BD121" i="2"/>
  <c r="BD131" i="2"/>
  <c r="BU113" i="2"/>
  <c r="D129" i="2"/>
  <c r="T85" i="2"/>
  <c r="CL8" i="2"/>
  <c r="BB13" i="2"/>
  <c r="BD129" i="2"/>
  <c r="BD124" i="2"/>
  <c r="T37" i="2"/>
  <c r="AK37" i="2"/>
  <c r="BB11" i="2"/>
  <c r="D18" i="2"/>
  <c r="T18" i="2"/>
  <c r="BD14" i="2"/>
  <c r="AK14" i="2"/>
  <c r="T11" i="2"/>
  <c r="BD11" i="2"/>
  <c r="AK38" i="2"/>
  <c r="D35" i="2"/>
  <c r="AK35" i="2"/>
  <c r="T34" i="2"/>
  <c r="AK34" i="2"/>
  <c r="T33" i="2"/>
  <c r="AK33" i="2"/>
  <c r="T32" i="2"/>
  <c r="AK32" i="2"/>
  <c r="T31" i="2"/>
  <c r="AK31" i="2"/>
  <c r="T30" i="2"/>
  <c r="AK30" i="2"/>
  <c r="T29" i="2"/>
  <c r="AK29" i="2"/>
  <c r="D29" i="2"/>
  <c r="T28" i="2"/>
  <c r="AK28" i="2"/>
  <c r="T27" i="2"/>
  <c r="AK27" i="2"/>
  <c r="T25" i="2"/>
  <c r="AK25" i="2"/>
  <c r="T24" i="2"/>
  <c r="AK24" i="2"/>
  <c r="T23" i="2"/>
  <c r="AK23" i="2"/>
  <c r="T22" i="2"/>
  <c r="AK22" i="2"/>
  <c r="AK20" i="2"/>
  <c r="D19" i="2"/>
  <c r="AK19" i="2"/>
  <c r="T17" i="2"/>
  <c r="AK17" i="2"/>
  <c r="D38" i="2"/>
  <c r="CL38" i="2"/>
  <c r="CL37" i="2"/>
  <c r="T35" i="2"/>
  <c r="T20" i="2"/>
  <c r="T19" i="2"/>
  <c r="BC42" i="1"/>
  <c r="BS42" i="1"/>
  <c r="BC41" i="1"/>
  <c r="BS41" i="1"/>
  <c r="E39" i="1"/>
  <c r="BC39" i="1"/>
  <c r="E38" i="1"/>
  <c r="BC38" i="1"/>
  <c r="BC37" i="1"/>
  <c r="BC36" i="1"/>
  <c r="BC35" i="1"/>
  <c r="BC34" i="1"/>
  <c r="BC33" i="1"/>
  <c r="BC32" i="1"/>
  <c r="BC31" i="1"/>
  <c r="BC29" i="1"/>
  <c r="BS29" i="1"/>
  <c r="BC28" i="1"/>
  <c r="BS28" i="1"/>
  <c r="BC27" i="1"/>
  <c r="BS27" i="1"/>
  <c r="E26" i="1"/>
  <c r="BC26" i="1"/>
  <c r="BS26" i="1"/>
  <c r="BC25" i="1"/>
  <c r="BS25" i="1"/>
  <c r="BC24" i="1"/>
  <c r="BS24" i="1"/>
  <c r="BC23" i="1"/>
  <c r="BS23" i="1"/>
  <c r="BC21" i="1"/>
  <c r="BS21" i="1"/>
  <c r="U41" i="1"/>
  <c r="CH41" i="1"/>
  <c r="CH39" i="1"/>
  <c r="CH38" i="1"/>
  <c r="E36" i="1"/>
  <c r="CH36" i="1"/>
  <c r="CH35" i="1"/>
  <c r="E34" i="1"/>
  <c r="CH33" i="1"/>
  <c r="CH25" i="1"/>
  <c r="U21" i="1"/>
  <c r="AK21" i="1"/>
  <c r="CH42" i="1"/>
  <c r="U42" i="1"/>
  <c r="E41" i="1"/>
  <c r="E37" i="1"/>
  <c r="CH37" i="1"/>
  <c r="E35" i="1"/>
  <c r="E33" i="1"/>
  <c r="E32" i="1"/>
  <c r="E31" i="1"/>
  <c r="E29" i="1"/>
  <c r="E28" i="1"/>
  <c r="E27" i="1"/>
  <c r="E23" i="1"/>
  <c r="CH23" i="1"/>
  <c r="E21" i="1"/>
  <c r="CH31" i="1"/>
  <c r="CH29" i="1"/>
  <c r="CH27" i="1"/>
  <c r="BS17" i="1"/>
  <c r="BS13" i="1"/>
  <c r="BC18" i="1"/>
  <c r="BC13" i="1"/>
  <c r="BU158" i="2"/>
  <c r="D158" i="2"/>
  <c r="BU117" i="2"/>
  <c r="BU141" i="2"/>
  <c r="T117" i="2"/>
  <c r="BD99" i="2"/>
  <c r="BD91" i="2"/>
  <c r="CL91" i="2"/>
  <c r="BB104" i="2"/>
  <c r="CL93" i="2"/>
  <c r="T91" i="2"/>
  <c r="D45" i="2"/>
  <c r="T96" i="2"/>
  <c r="T88" i="2"/>
  <c r="D33" i="2"/>
  <c r="CL139" i="2"/>
  <c r="BB100" i="2"/>
  <c r="BU103" i="2"/>
  <c r="T93" i="2"/>
  <c r="T83" i="2"/>
  <c r="BB84" i="2"/>
  <c r="CL33" i="2"/>
  <c r="BD132" i="2"/>
  <c r="BD126" i="2"/>
  <c r="T104" i="2"/>
  <c r="D51" i="2"/>
  <c r="BU91" i="2"/>
  <c r="D21" i="2"/>
  <c r="BD9" i="2"/>
  <c r="BU116" i="2"/>
  <c r="D115" i="2"/>
  <c r="BB88" i="2"/>
  <c r="BD100" i="2"/>
  <c r="BU94" i="2"/>
  <c r="BU90" i="2"/>
  <c r="BU86" i="2"/>
  <c r="CL114" i="2"/>
  <c r="BB90" i="2"/>
  <c r="CL94" i="2"/>
  <c r="BU100" i="2"/>
  <c r="CL29" i="2"/>
  <c r="D83" i="2"/>
  <c r="T128" i="2"/>
  <c r="BU128" i="2"/>
  <c r="BD83" i="2"/>
  <c r="BU87" i="2"/>
  <c r="BD130" i="2"/>
  <c r="BD123" i="2"/>
  <c r="BB83" i="2"/>
  <c r="BD97" i="2"/>
  <c r="D123" i="2"/>
  <c r="BU123" i="2"/>
  <c r="CL128" i="2"/>
  <c r="CL87" i="2"/>
  <c r="T87" i="2"/>
  <c r="D128" i="2"/>
  <c r="CL83" i="2"/>
  <c r="T86" i="2"/>
  <c r="BD7" i="2"/>
  <c r="CL123" i="2"/>
  <c r="BU90" i="3"/>
  <c r="BU86" i="3"/>
  <c r="T93" i="3"/>
  <c r="BU7" i="3"/>
  <c r="BU156" i="3"/>
  <c r="T90" i="3"/>
  <c r="T86" i="3"/>
  <c r="BB90" i="3"/>
  <c r="BD90" i="3" s="1"/>
  <c r="BB86" i="3"/>
  <c r="BD86" i="3" s="1"/>
  <c r="BU127" i="3"/>
  <c r="BB93" i="3"/>
  <c r="BD93" i="3" s="1"/>
  <c r="BU97" i="3"/>
  <c r="BU93" i="3"/>
  <c r="T13" i="3"/>
  <c r="BU10" i="3"/>
  <c r="T156" i="3"/>
  <c r="T125" i="3"/>
  <c r="T111" i="3"/>
  <c r="D99" i="3"/>
  <c r="T99" i="3"/>
  <c r="BB99" i="3"/>
  <c r="BD99" i="3" s="1"/>
  <c r="D35" i="3"/>
  <c r="D85" i="3"/>
  <c r="BB85" i="3"/>
  <c r="BD85" i="3" s="1"/>
  <c r="BU85" i="3"/>
  <c r="D32" i="3"/>
  <c r="D102" i="3"/>
  <c r="T102" i="3"/>
  <c r="BD102" i="3"/>
  <c r="BU102" i="3"/>
  <c r="D103" i="3"/>
  <c r="T103" i="3"/>
  <c r="D37" i="3"/>
  <c r="D95" i="3"/>
  <c r="BB95" i="3"/>
  <c r="BD95" i="3" s="1"/>
  <c r="D83" i="3"/>
  <c r="BB83" i="3"/>
  <c r="BD83" i="3" s="1"/>
  <c r="D24" i="3"/>
  <c r="D98" i="3"/>
  <c r="BU98" i="3"/>
  <c r="BB111" i="3"/>
  <c r="BB98" i="3"/>
  <c r="BD98" i="3" s="1"/>
  <c r="D100" i="3"/>
  <c r="D92" i="3"/>
  <c r="BU92" i="3"/>
  <c r="D87" i="3"/>
  <c r="BU87" i="3"/>
  <c r="BU119" i="3"/>
  <c r="T119" i="3"/>
  <c r="BB121" i="3"/>
  <c r="BU121" i="3"/>
  <c r="T121" i="3"/>
  <c r="BB119" i="3"/>
  <c r="BD156" i="3"/>
  <c r="D145" i="3"/>
  <c r="T131" i="3"/>
  <c r="BB131" i="3"/>
  <c r="BU104" i="3"/>
  <c r="BU101" i="3"/>
  <c r="T10" i="3"/>
  <c r="T11" i="3"/>
  <c r="D160" i="3"/>
  <c r="BB132" i="3"/>
  <c r="BU132" i="3"/>
  <c r="BB125" i="3"/>
  <c r="BD106" i="3"/>
  <c r="T104" i="3"/>
  <c r="BB101" i="3"/>
  <c r="T14" i="3"/>
  <c r="BB11" i="3"/>
  <c r="T132" i="3"/>
  <c r="BU11" i="3"/>
  <c r="BB104" i="3"/>
  <c r="BD104" i="3" s="1"/>
  <c r="BU119" i="2"/>
  <c r="T119" i="2"/>
  <c r="BB92" i="2"/>
  <c r="BD12" i="2"/>
  <c r="D12" i="2"/>
  <c r="AK163" i="2"/>
  <c r="CL35" i="2"/>
  <c r="BU151" i="2"/>
  <c r="T113" i="2"/>
  <c r="CL129" i="2"/>
  <c r="BD103" i="2"/>
  <c r="BB85" i="2"/>
  <c r="D27" i="2"/>
  <c r="CL22" i="2"/>
  <c r="BB12" i="2"/>
  <c r="BU130" i="2"/>
  <c r="T12" i="2"/>
  <c r="D119" i="2"/>
  <c r="T112" i="2"/>
  <c r="T92" i="2"/>
  <c r="BU84" i="2"/>
  <c r="BD117" i="2"/>
  <c r="BU101" i="2"/>
  <c r="BD94" i="2"/>
  <c r="D94" i="2"/>
  <c r="BD90" i="2"/>
  <c r="D90" i="2"/>
  <c r="BD86" i="2"/>
  <c r="D86" i="2"/>
  <c r="BB94" i="2"/>
  <c r="CL86" i="2"/>
  <c r="D41" i="2"/>
  <c r="D114" i="2"/>
  <c r="BU114" i="2"/>
  <c r="BD101" i="2"/>
  <c r="D101" i="2"/>
  <c r="CL101" i="2"/>
  <c r="CL112" i="2"/>
  <c r="BU152" i="2"/>
  <c r="BB103" i="2"/>
  <c r="BU111" i="2"/>
  <c r="T111" i="2"/>
  <c r="BD106" i="2"/>
  <c r="BD93" i="2"/>
  <c r="BD89" i="2"/>
  <c r="BD85" i="2"/>
  <c r="D110" i="2"/>
  <c r="BD98" i="2"/>
  <c r="D98" i="2"/>
  <c r="CL84" i="2"/>
  <c r="BU93" i="2"/>
  <c r="BD88" i="2"/>
  <c r="BD96" i="2"/>
  <c r="D100" i="2"/>
  <c r="CL100" i="2"/>
  <c r="BU89" i="2"/>
  <c r="BD84" i="2"/>
  <c r="D118" i="2"/>
  <c r="CL27" i="2"/>
  <c r="BD119" i="2"/>
  <c r="CL145" i="2"/>
  <c r="BU115" i="2"/>
  <c r="BU112" i="2"/>
  <c r="D111" i="2"/>
  <c r="D96" i="2"/>
  <c r="BU96" i="2"/>
  <c r="BU92" i="2"/>
  <c r="T84" i="2"/>
  <c r="D113" i="2"/>
  <c r="T98" i="2"/>
  <c r="D93" i="2"/>
  <c r="D89" i="2"/>
  <c r="D85" i="2"/>
  <c r="BD127" i="2"/>
  <c r="CL119" i="2"/>
  <c r="BD102" i="2"/>
  <c r="CL98" i="2"/>
  <c r="BD92" i="2"/>
  <c r="CL116" i="2"/>
  <c r="T101" i="2"/>
  <c r="CL92" i="2"/>
  <c r="D37" i="2"/>
  <c r="D31" i="2"/>
  <c r="CL31" i="2"/>
  <c r="CL90" i="2"/>
  <c r="BB98" i="2"/>
  <c r="CL88" i="2"/>
  <c r="D121" i="2"/>
  <c r="CL121" i="2"/>
  <c r="CL19" i="2"/>
  <c r="T117" i="3"/>
  <c r="D8" i="3"/>
  <c r="T8" i="3"/>
  <c r="D161" i="3"/>
  <c r="BU161" i="3"/>
  <c r="T161" i="3"/>
  <c r="BD161" i="3"/>
  <c r="BU126" i="3"/>
  <c r="T126" i="3"/>
  <c r="BB126" i="3"/>
  <c r="BD126" i="3" s="1"/>
  <c r="T124" i="3"/>
  <c r="BU124" i="3"/>
  <c r="BB124" i="3"/>
  <c r="BD124" i="3" s="1"/>
  <c r="BU130" i="3"/>
  <c r="T130" i="3"/>
  <c r="BB130" i="3"/>
  <c r="T128" i="3"/>
  <c r="BU128" i="3"/>
  <c r="BB128" i="3"/>
  <c r="BD128" i="3" s="1"/>
  <c r="BB97" i="3"/>
  <c r="BD97" i="3" s="1"/>
  <c r="T92" i="3"/>
  <c r="D110" i="3"/>
  <c r="BB100" i="3"/>
  <c r="BU95" i="3"/>
  <c r="BB88" i="3"/>
  <c r="BD88" i="3" s="1"/>
  <c r="BU83" i="3"/>
  <c r="D12" i="3"/>
  <c r="T12" i="3"/>
  <c r="T97" i="3"/>
  <c r="BU109" i="3"/>
  <c r="BU8" i="3"/>
  <c r="BB10" i="3"/>
  <c r="BU117" i="3"/>
  <c r="BB117" i="3"/>
  <c r="D112" i="3"/>
  <c r="BU112" i="3"/>
  <c r="D23" i="3"/>
  <c r="BB112" i="3"/>
  <c r="BB109" i="3"/>
  <c r="BU88" i="3"/>
  <c r="BD91" i="3"/>
  <c r="T91" i="3"/>
  <c r="T87" i="3"/>
  <c r="T83" i="3"/>
  <c r="T109" i="3"/>
  <c r="BU103" i="3"/>
  <c r="BU99" i="3"/>
  <c r="D22" i="3"/>
  <c r="T101" i="3"/>
  <c r="T85" i="3"/>
  <c r="D9" i="3"/>
  <c r="BU9" i="3"/>
  <c r="BU14" i="3"/>
  <c r="BB14" i="3"/>
  <c r="BB9" i="3"/>
  <c r="D157" i="3"/>
  <c r="D155" i="3"/>
  <c r="D159" i="3"/>
  <c r="T159" i="3"/>
  <c r="BU159" i="3"/>
  <c r="BU111" i="3"/>
  <c r="D111" i="3"/>
  <c r="T88" i="3"/>
  <c r="BB96" i="3"/>
  <c r="BD96" i="3" s="1"/>
  <c r="T95" i="3"/>
  <c r="T89" i="3"/>
  <c r="D19" i="3"/>
  <c r="D13" i="3"/>
  <c r="BU13" i="3"/>
  <c r="BU12" i="3"/>
  <c r="BB13" i="3"/>
  <c r="BD13" i="3" s="1"/>
  <c r="BB8" i="3"/>
  <c r="BD8" i="3" s="1"/>
  <c r="D147" i="2"/>
  <c r="BU147" i="2"/>
  <c r="D152" i="2"/>
  <c r="CL152" i="2"/>
  <c r="BU143" i="2"/>
  <c r="D73" i="2"/>
  <c r="D14" i="2"/>
  <c r="T14" i="2"/>
  <c r="BB14" i="2"/>
  <c r="CL9" i="2"/>
  <c r="D9" i="2"/>
  <c r="D48" i="2"/>
  <c r="CL7" i="2"/>
  <c r="D7" i="2"/>
  <c r="D26" i="2"/>
  <c r="CL132" i="2"/>
  <c r="D132" i="2"/>
  <c r="BU132" i="2"/>
  <c r="CL147" i="2"/>
  <c r="CL122" i="2"/>
  <c r="D122" i="2"/>
  <c r="BU122" i="2"/>
  <c r="T122" i="2"/>
  <c r="D125" i="2"/>
  <c r="CL125" i="2"/>
  <c r="D136" i="2"/>
  <c r="BU136" i="2"/>
  <c r="CL34" i="2"/>
  <c r="D34" i="2"/>
  <c r="D49" i="2"/>
  <c r="CL17" i="2"/>
  <c r="D17" i="2"/>
  <c r="D135" i="2"/>
  <c r="BU135" i="2"/>
  <c r="D46" i="2"/>
  <c r="BU131" i="2"/>
  <c r="T131" i="2"/>
  <c r="D131" i="2"/>
  <c r="CL120" i="2"/>
  <c r="D120" i="2"/>
  <c r="BU120" i="2"/>
  <c r="BU125" i="2"/>
  <c r="D139" i="2"/>
  <c r="T127" i="2"/>
  <c r="D145" i="2"/>
  <c r="BU145" i="2"/>
  <c r="CL131" i="2"/>
  <c r="D106" i="2"/>
  <c r="BU106" i="2"/>
  <c r="BB106" i="2"/>
  <c r="D99" i="2"/>
  <c r="CL99" i="2"/>
  <c r="BU99" i="2"/>
  <c r="CL32" i="2"/>
  <c r="D32" i="2"/>
  <c r="CL13" i="2"/>
  <c r="D13" i="2"/>
  <c r="CL25" i="2"/>
  <c r="D25" i="2"/>
  <c r="D10" i="2"/>
  <c r="T10" i="2"/>
  <c r="BB10" i="2"/>
  <c r="BB7" i="2"/>
  <c r="CL14" i="2"/>
  <c r="D23" i="2"/>
  <c r="CL23" i="2"/>
  <c r="CL11" i="2"/>
  <c r="D11" i="2"/>
  <c r="CL161" i="2"/>
  <c r="D161" i="2"/>
  <c r="BU161" i="2"/>
  <c r="T161" i="2"/>
  <c r="D124" i="2"/>
  <c r="BU124" i="2"/>
  <c r="T124" i="2"/>
  <c r="CL143" i="2"/>
  <c r="D143" i="2"/>
  <c r="D126" i="2"/>
  <c r="T126" i="2"/>
  <c r="D148" i="2"/>
  <c r="CL148" i="2"/>
  <c r="D102" i="2"/>
  <c r="T102" i="2"/>
  <c r="BB102" i="2"/>
  <c r="BU102" i="2"/>
  <c r="CL149" i="2"/>
  <c r="D149" i="2"/>
  <c r="BU142" i="2"/>
  <c r="BU126" i="2"/>
  <c r="BU148" i="2"/>
  <c r="CL136" i="2"/>
  <c r="CL150" i="2"/>
  <c r="CL130" i="2"/>
  <c r="D130" i="2"/>
  <c r="T130" i="2"/>
  <c r="D151" i="2"/>
  <c r="CL151" i="2"/>
  <c r="CL142" i="2"/>
  <c r="CL124" i="2"/>
  <c r="T125" i="2"/>
  <c r="CL105" i="2"/>
  <c r="D105" i="2"/>
  <c r="CL102" i="2"/>
  <c r="BB97" i="2"/>
  <c r="T97" i="2"/>
  <c r="D97" i="2"/>
  <c r="CL97" i="2"/>
  <c r="CL103" i="2"/>
  <c r="D103" i="2"/>
  <c r="BU97" i="2"/>
  <c r="D109" i="2"/>
  <c r="CL30" i="2"/>
  <c r="D30" i="2"/>
  <c r="CL28" i="2"/>
  <c r="D28" i="2"/>
  <c r="D20" i="2"/>
  <c r="D61" i="2"/>
  <c r="CL24" i="2"/>
  <c r="D24" i="2"/>
  <c r="T9" i="2"/>
  <c r="D22" i="2"/>
  <c r="D8" i="2"/>
  <c r="BB8" i="2"/>
  <c r="T8" i="2"/>
  <c r="BB9" i="2"/>
  <c r="CH112" i="1"/>
  <c r="CH147" i="1"/>
  <c r="E147" i="1"/>
  <c r="AK147" i="1"/>
  <c r="E77" i="1"/>
  <c r="CH77" i="1"/>
  <c r="E62" i="1"/>
  <c r="CH62" i="1"/>
  <c r="E78" i="1"/>
  <c r="CH80" i="1"/>
  <c r="E80" i="1"/>
  <c r="E11" i="1"/>
  <c r="U15" i="1"/>
  <c r="CH11" i="1"/>
  <c r="BA11" i="1"/>
  <c r="BC132" i="1"/>
  <c r="E146" i="1"/>
  <c r="BS146" i="1"/>
  <c r="BA146" i="1"/>
  <c r="CH130" i="1"/>
  <c r="CH105" i="1"/>
  <c r="AK105" i="1"/>
  <c r="E105" i="1"/>
  <c r="BS105" i="1"/>
  <c r="E74" i="1"/>
  <c r="U147" i="1"/>
  <c r="AK146" i="1"/>
  <c r="E161" i="1"/>
  <c r="AK151" i="1"/>
  <c r="E151" i="1"/>
  <c r="BC146" i="1"/>
  <c r="E162" i="1"/>
  <c r="CH134" i="1"/>
  <c r="BC134" i="1"/>
  <c r="E149" i="1"/>
  <c r="CH149" i="1"/>
  <c r="E150" i="1"/>
  <c r="U150" i="1"/>
  <c r="BC147" i="1"/>
  <c r="BS104" i="1"/>
  <c r="BA104" i="1"/>
  <c r="U104" i="1"/>
  <c r="E104" i="1"/>
  <c r="BS100" i="1"/>
  <c r="BA100" i="1"/>
  <c r="U100" i="1"/>
  <c r="E100" i="1"/>
  <c r="AK95" i="1"/>
  <c r="CH95" i="1"/>
  <c r="E95" i="1"/>
  <c r="U107" i="1"/>
  <c r="U99" i="1"/>
  <c r="E148" i="1"/>
  <c r="AK143" i="1"/>
  <c r="E143" i="1"/>
  <c r="CH128" i="1"/>
  <c r="BS107" i="1"/>
  <c r="CH104" i="1"/>
  <c r="BS99" i="1"/>
  <c r="CH92" i="1"/>
  <c r="CH64" i="1"/>
  <c r="E64" i="1"/>
  <c r="BC105" i="1"/>
  <c r="CH97" i="1"/>
  <c r="E97" i="1"/>
  <c r="AK97" i="1"/>
  <c r="U94" i="1"/>
  <c r="BC87" i="1"/>
  <c r="E53" i="1"/>
  <c r="CH28" i="1"/>
  <c r="U11" i="1"/>
  <c r="AK13" i="1"/>
  <c r="CH13" i="1"/>
  <c r="CH109" i="1"/>
  <c r="AK109" i="1"/>
  <c r="E109" i="1"/>
  <c r="BS133" i="1"/>
  <c r="BA133" i="1"/>
  <c r="BA130" i="1"/>
  <c r="CH155" i="1"/>
  <c r="E155" i="1"/>
  <c r="CH146" i="1"/>
  <c r="CH136" i="1"/>
  <c r="BC109" i="1"/>
  <c r="CH133" i="1"/>
  <c r="CH107" i="1"/>
  <c r="AK107" i="1"/>
  <c r="E107" i="1"/>
  <c r="CH103" i="1"/>
  <c r="AK103" i="1"/>
  <c r="E103" i="1"/>
  <c r="CH99" i="1"/>
  <c r="AK99" i="1"/>
  <c r="E99" i="1"/>
  <c r="BS109" i="1"/>
  <c r="AK104" i="1"/>
  <c r="BS101" i="1"/>
  <c r="E92" i="1"/>
  <c r="BS92" i="1"/>
  <c r="E76" i="1"/>
  <c r="E96" i="1"/>
  <c r="U96" i="1"/>
  <c r="BA96" i="1"/>
  <c r="BS96" i="1"/>
  <c r="BC92" i="1"/>
  <c r="BC107" i="1"/>
  <c r="BC99" i="1"/>
  <c r="E69" i="1"/>
  <c r="E61" i="1"/>
  <c r="BS18" i="1"/>
  <c r="BA18" i="1"/>
  <c r="U18" i="1"/>
  <c r="CH18" i="1"/>
  <c r="E18" i="1"/>
  <c r="BA13" i="1"/>
  <c r="BS15" i="1"/>
  <c r="U13" i="1"/>
  <c r="AK15" i="1"/>
  <c r="CH132" i="1"/>
  <c r="E154" i="1"/>
  <c r="BS154" i="1"/>
  <c r="BA154" i="1"/>
  <c r="CH101" i="1"/>
  <c r="AK101" i="1"/>
  <c r="E101" i="1"/>
  <c r="AK154" i="1"/>
  <c r="BS147" i="1"/>
  <c r="BC155" i="1"/>
  <c r="BC149" i="1"/>
  <c r="BC130" i="1"/>
  <c r="BC154" i="1"/>
  <c r="BA132" i="1"/>
  <c r="E159" i="1"/>
  <c r="CH154" i="1"/>
  <c r="U146" i="1"/>
  <c r="BS130" i="1"/>
  <c r="BA136" i="1"/>
  <c r="U154" i="1"/>
  <c r="AK150" i="1"/>
  <c r="BS132" i="1"/>
  <c r="BS127" i="1"/>
  <c r="BA127" i="1"/>
  <c r="BS106" i="1"/>
  <c r="BA106" i="1"/>
  <c r="U106" i="1"/>
  <c r="E106" i="1"/>
  <c r="BS102" i="1"/>
  <c r="BA102" i="1"/>
  <c r="U102" i="1"/>
  <c r="E102" i="1"/>
  <c r="AK92" i="1"/>
  <c r="AK87" i="1"/>
  <c r="E87" i="1"/>
  <c r="BC133" i="1"/>
  <c r="U109" i="1"/>
  <c r="U105" i="1"/>
  <c r="U101" i="1"/>
  <c r="CH126" i="1"/>
  <c r="AK106" i="1"/>
  <c r="BS103" i="1"/>
  <c r="CH100" i="1"/>
  <c r="CH84" i="1"/>
  <c r="E84" i="1"/>
  <c r="CH71" i="1"/>
  <c r="E71" i="1"/>
  <c r="CH48" i="1"/>
  <c r="E48" i="1"/>
  <c r="BC101" i="1"/>
  <c r="CH87" i="1"/>
  <c r="CH74" i="1"/>
  <c r="BC96" i="1"/>
  <c r="E93" i="1"/>
  <c r="CH93" i="1"/>
  <c r="CH91" i="1"/>
  <c r="E91" i="1"/>
  <c r="E90" i="1"/>
  <c r="BS90" i="1"/>
  <c r="BA90" i="1"/>
  <c r="BA103" i="1"/>
  <c r="BA95" i="1"/>
  <c r="CH24" i="1"/>
  <c r="CH17" i="1"/>
  <c r="BA17" i="1"/>
  <c r="U17" i="1"/>
  <c r="AK17" i="1"/>
  <c r="E17" i="1"/>
  <c r="BC15" i="1"/>
  <c r="BC11" i="1"/>
  <c r="CH15" i="1"/>
  <c r="BS11" i="1"/>
  <c r="BA15" i="1"/>
  <c r="AK16" i="1" l="1"/>
  <c r="BD32" i="3"/>
  <c r="BS16" i="1"/>
  <c r="BD36" i="3"/>
  <c r="CN161" i="2"/>
  <c r="CL160" i="2"/>
  <c r="BB160" i="2"/>
  <c r="CN155" i="2"/>
  <c r="C154" i="2"/>
  <c r="D154" i="2" s="1"/>
  <c r="CH16" i="1"/>
  <c r="BD37" i="3"/>
  <c r="E16" i="1"/>
  <c r="BD22" i="3"/>
  <c r="T160" i="2"/>
  <c r="D16" i="2"/>
  <c r="T16" i="2"/>
  <c r="E47" i="1"/>
  <c r="AK14" i="1"/>
  <c r="BA72" i="1"/>
  <c r="BS72" i="1"/>
  <c r="CH54" i="1"/>
  <c r="E82" i="1"/>
  <c r="BS60" i="1"/>
  <c r="CH14" i="1"/>
  <c r="BA14" i="1"/>
  <c r="CH60" i="1"/>
  <c r="U72" i="1"/>
  <c r="U16" i="1"/>
  <c r="BA16" i="1"/>
  <c r="CH78" i="1"/>
  <c r="CH30" i="1"/>
  <c r="AK60" i="1"/>
  <c r="E60" i="1"/>
  <c r="BA60" i="1"/>
  <c r="E70" i="1"/>
  <c r="BA78" i="1"/>
  <c r="BD33" i="3"/>
  <c r="BD10" i="3"/>
  <c r="BD12" i="3"/>
  <c r="BD14" i="3"/>
  <c r="BD34" i="3"/>
  <c r="BD38" i="3"/>
  <c r="BD23" i="3"/>
  <c r="BD113" i="3"/>
  <c r="BD30" i="3"/>
  <c r="BD35" i="3"/>
  <c r="BD17" i="3"/>
  <c r="BD11" i="3"/>
  <c r="BD19" i="3"/>
  <c r="BD24" i="3"/>
  <c r="BD18" i="3"/>
  <c r="BD26" i="3"/>
  <c r="BD9" i="3"/>
  <c r="D159" i="2"/>
  <c r="T158" i="2"/>
  <c r="BU159" i="2"/>
  <c r="CL159" i="2"/>
  <c r="CL53" i="2"/>
  <c r="T159" i="2"/>
  <c r="BU150" i="2"/>
  <c r="T155" i="2"/>
  <c r="CL155" i="2"/>
  <c r="BU155" i="2"/>
  <c r="D150" i="2"/>
  <c r="AK12" i="1"/>
  <c r="BS12" i="1"/>
  <c r="U12" i="1"/>
  <c r="BA12" i="1"/>
  <c r="CH12" i="1"/>
  <c r="AK78" i="1"/>
  <c r="BD157" i="3"/>
  <c r="BD155" i="3"/>
  <c r="AK6" i="3"/>
  <c r="BU6" i="3"/>
  <c r="BB6" i="3"/>
  <c r="T6" i="3"/>
  <c r="AK154" i="3"/>
  <c r="T154" i="3"/>
  <c r="BB154" i="3"/>
  <c r="BU154" i="3"/>
  <c r="T108" i="3"/>
  <c r="AK108" i="3"/>
  <c r="BU108" i="3"/>
  <c r="BB108" i="3"/>
  <c r="AK16" i="3"/>
  <c r="BB16" i="3"/>
  <c r="BU16" i="3"/>
  <c r="T16" i="3"/>
  <c r="AK134" i="3"/>
  <c r="BB134" i="3"/>
  <c r="BU134" i="3"/>
  <c r="T134" i="3"/>
  <c r="T82" i="3"/>
  <c r="AK82" i="3"/>
  <c r="BB82" i="3"/>
  <c r="BU82" i="3"/>
  <c r="BD105" i="3"/>
  <c r="CL156" i="2"/>
  <c r="BU157" i="2"/>
  <c r="CN159" i="2"/>
  <c r="AK72" i="2"/>
  <c r="D77" i="2"/>
  <c r="BU154" i="2"/>
  <c r="D68" i="2"/>
  <c r="BD161" i="2"/>
  <c r="BD159" i="2"/>
  <c r="C40" i="2"/>
  <c r="D40" i="2" s="1"/>
  <c r="AK7" i="2"/>
  <c r="T7" i="2"/>
  <c r="BU7" i="2"/>
  <c r="BU16" i="2"/>
  <c r="CL16" i="2"/>
  <c r="AK16" i="2"/>
  <c r="BB16" i="2"/>
  <c r="BD16" i="2"/>
  <c r="CN16" i="2"/>
  <c r="BU108" i="2"/>
  <c r="CL108" i="2"/>
  <c r="T108" i="2"/>
  <c r="BD108" i="2"/>
  <c r="CN108" i="2"/>
  <c r="T82" i="2"/>
  <c r="BU82" i="2"/>
  <c r="BB82" i="2"/>
  <c r="CL82" i="2"/>
  <c r="BD82" i="2"/>
  <c r="CN82" i="2"/>
  <c r="BA158" i="1"/>
  <c r="U158" i="1"/>
  <c r="AK82" i="1"/>
  <c r="BS82" i="1"/>
  <c r="BA82" i="1"/>
  <c r="CH82" i="1"/>
  <c r="E54" i="1"/>
  <c r="AK45" i="1"/>
  <c r="U56" i="1"/>
  <c r="CH45" i="1"/>
  <c r="U45" i="1"/>
  <c r="BC60" i="1"/>
  <c r="BS45" i="1"/>
  <c r="BA47" i="1"/>
  <c r="CH47" i="1"/>
  <c r="AK56" i="1"/>
  <c r="BC47" i="1"/>
  <c r="BC56" i="1"/>
  <c r="BC22" i="1"/>
  <c r="CH56" i="1"/>
  <c r="U14" i="1"/>
  <c r="AK47" i="1"/>
  <c r="BA56" i="1"/>
  <c r="E56" i="1"/>
  <c r="BS47" i="1"/>
  <c r="AK52" i="1"/>
  <c r="D44" i="1"/>
  <c r="E45" i="1"/>
  <c r="BS14" i="1"/>
  <c r="E14" i="1"/>
  <c r="BA22" i="1"/>
  <c r="AK22" i="1"/>
  <c r="U22" i="1"/>
  <c r="BS22" i="1"/>
  <c r="D20" i="1"/>
  <c r="E22" i="1"/>
  <c r="BC12" i="1"/>
  <c r="BC82" i="1"/>
  <c r="BS158" i="1"/>
  <c r="AK158" i="1"/>
  <c r="CH166" i="1"/>
  <c r="BA30" i="1"/>
  <c r="AK30" i="1"/>
  <c r="U30" i="1"/>
  <c r="BS30" i="1"/>
  <c r="E30" i="1"/>
  <c r="BC45" i="1"/>
  <c r="U40" i="1"/>
  <c r="BA40" i="1"/>
  <c r="AK40" i="1"/>
  <c r="BS40" i="1"/>
  <c r="E40" i="1"/>
  <c r="CH40" i="1"/>
  <c r="D10" i="1"/>
  <c r="BC158" i="1"/>
  <c r="D157" i="2"/>
  <c r="D79" i="2"/>
  <c r="T67" i="2"/>
  <c r="D67" i="2"/>
  <c r="BB55" i="2"/>
  <c r="D55" i="2"/>
  <c r="AK55" i="2"/>
  <c r="AK67" i="2"/>
  <c r="CN150" i="2"/>
  <c r="CN152" i="2"/>
  <c r="BD152" i="2"/>
  <c r="BD150" i="2"/>
  <c r="D76" i="2"/>
  <c r="T53" i="2"/>
  <c r="T75" i="2"/>
  <c r="AK76" i="2"/>
  <c r="T54" i="2"/>
  <c r="BD53" i="2"/>
  <c r="D54" i="2"/>
  <c r="D72" i="2"/>
  <c r="BB53" i="2"/>
  <c r="T76" i="2"/>
  <c r="AK54" i="2"/>
  <c r="D53" i="2"/>
  <c r="BB54" i="2"/>
  <c r="T72" i="2"/>
  <c r="D59" i="2"/>
  <c r="T63" i="2"/>
  <c r="BD56" i="2"/>
  <c r="BD65" i="2"/>
  <c r="BD78" i="2"/>
  <c r="BD66" i="2"/>
  <c r="CN52" i="2"/>
  <c r="AK52" i="2"/>
  <c r="T52" i="2"/>
  <c r="CL52" i="2"/>
  <c r="BB52" i="2"/>
  <c r="BU52" i="2"/>
  <c r="CN57" i="2"/>
  <c r="CL57" i="2"/>
  <c r="BU57" i="2"/>
  <c r="T57" i="2"/>
  <c r="CN70" i="2"/>
  <c r="BB70" i="2"/>
  <c r="BU70" i="2"/>
  <c r="CN58" i="2"/>
  <c r="CL58" i="2"/>
  <c r="BU58" i="2"/>
  <c r="T58" i="2"/>
  <c r="CN71" i="2"/>
  <c r="BU71" i="2"/>
  <c r="BB71" i="2"/>
  <c r="CL71" i="2"/>
  <c r="AK71" i="2"/>
  <c r="T71" i="2"/>
  <c r="CN80" i="2"/>
  <c r="AK80" i="2"/>
  <c r="T80" i="2"/>
  <c r="BU80" i="2"/>
  <c r="CL80" i="2"/>
  <c r="BB80" i="2"/>
  <c r="CN74" i="2"/>
  <c r="AK74" i="2"/>
  <c r="T74" i="2"/>
  <c r="CL74" i="2"/>
  <c r="BB74" i="2"/>
  <c r="BU74" i="2"/>
  <c r="D71" i="2"/>
  <c r="D57" i="2"/>
  <c r="D70" i="2"/>
  <c r="D80" i="2"/>
  <c r="AK77" i="2"/>
  <c r="CN64" i="2"/>
  <c r="BU64" i="2"/>
  <c r="CL64" i="2"/>
  <c r="BB64" i="2"/>
  <c r="T64" i="2"/>
  <c r="CN62" i="2"/>
  <c r="CL62" i="2"/>
  <c r="BB62" i="2"/>
  <c r="BU62" i="2"/>
  <c r="CN75" i="2"/>
  <c r="BU75" i="2"/>
  <c r="CL75" i="2"/>
  <c r="BB75" i="2"/>
  <c r="CN63" i="2"/>
  <c r="BU63" i="2"/>
  <c r="CL63" i="2"/>
  <c r="BB63" i="2"/>
  <c r="CN60" i="2"/>
  <c r="AK60" i="2"/>
  <c r="T60" i="2"/>
  <c r="BU60" i="2"/>
  <c r="CL60" i="2"/>
  <c r="BB60" i="2"/>
  <c r="D60" i="2"/>
  <c r="CN73" i="2"/>
  <c r="CL73" i="2"/>
  <c r="BB73" i="2"/>
  <c r="BU73" i="2"/>
  <c r="BD52" i="2"/>
  <c r="BD57" i="2"/>
  <c r="BD70" i="2"/>
  <c r="BD58" i="2"/>
  <c r="BD71" i="2"/>
  <c r="BD80" i="2"/>
  <c r="BD74" i="2"/>
  <c r="CL70" i="2"/>
  <c r="D52" i="2"/>
  <c r="AK62" i="2"/>
  <c r="BB57" i="2"/>
  <c r="AK58" i="2"/>
  <c r="AK75" i="2"/>
  <c r="BD64" i="2"/>
  <c r="BD62" i="2"/>
  <c r="BD75" i="2"/>
  <c r="BD63" i="2"/>
  <c r="BD60" i="2"/>
  <c r="BD73" i="2"/>
  <c r="CN72" i="2"/>
  <c r="BB72" i="2"/>
  <c r="BU72" i="2"/>
  <c r="CL72" i="2"/>
  <c r="CN78" i="2"/>
  <c r="CL78" i="2"/>
  <c r="BB78" i="2"/>
  <c r="AK78" i="2"/>
  <c r="T78" i="2"/>
  <c r="BU78" i="2"/>
  <c r="CN54" i="2"/>
  <c r="CL54" i="2"/>
  <c r="BU54" i="2"/>
  <c r="CN67" i="2"/>
  <c r="BU67" i="2"/>
  <c r="CL67" i="2"/>
  <c r="BB67" i="2"/>
  <c r="CN76" i="2"/>
  <c r="CL76" i="2"/>
  <c r="BU76" i="2"/>
  <c r="BB76" i="2"/>
  <c r="CN66" i="2"/>
  <c r="CL66" i="2"/>
  <c r="BB66" i="2"/>
  <c r="BU66" i="2"/>
  <c r="AK66" i="2"/>
  <c r="T66" i="2"/>
  <c r="CN53" i="2"/>
  <c r="BU53" i="2"/>
  <c r="CN55" i="2"/>
  <c r="BU55" i="2"/>
  <c r="CL55" i="2"/>
  <c r="T55" i="2"/>
  <c r="CN77" i="2"/>
  <c r="CL77" i="2"/>
  <c r="BB77" i="2"/>
  <c r="BU77" i="2"/>
  <c r="BD77" i="2"/>
  <c r="D63" i="2"/>
  <c r="D62" i="2"/>
  <c r="AK64" i="2"/>
  <c r="T73" i="2"/>
  <c r="AK57" i="2"/>
  <c r="BB58" i="2"/>
  <c r="AK70" i="2"/>
  <c r="CN56" i="2"/>
  <c r="BB56" i="2"/>
  <c r="AK56" i="2"/>
  <c r="T56" i="2"/>
  <c r="BU56" i="2"/>
  <c r="CL56" i="2"/>
  <c r="CN68" i="2"/>
  <c r="BU68" i="2"/>
  <c r="T68" i="2"/>
  <c r="CL68" i="2"/>
  <c r="BB68" i="2"/>
  <c r="AK68" i="2"/>
  <c r="CN79" i="2"/>
  <c r="BU79" i="2"/>
  <c r="AK79" i="2"/>
  <c r="T79" i="2"/>
  <c r="CL79" i="2"/>
  <c r="BB79" i="2"/>
  <c r="CN59" i="2"/>
  <c r="BU59" i="2"/>
  <c r="CL59" i="2"/>
  <c r="AK59" i="2"/>
  <c r="BB59" i="2"/>
  <c r="T59" i="2"/>
  <c r="CN65" i="2"/>
  <c r="BB65" i="2"/>
  <c r="AK65" i="2"/>
  <c r="T65" i="2"/>
  <c r="CL65" i="2"/>
  <c r="BU65" i="2"/>
  <c r="CN69" i="2"/>
  <c r="AK69" i="2"/>
  <c r="T69" i="2"/>
  <c r="CL69" i="2"/>
  <c r="BB69" i="2"/>
  <c r="BU69" i="2"/>
  <c r="D69" i="2"/>
  <c r="AK70" i="1"/>
  <c r="BS70" i="1"/>
  <c r="U66" i="1"/>
  <c r="AK66" i="1"/>
  <c r="BS66" i="1"/>
  <c r="BA66" i="1"/>
  <c r="CH66" i="1"/>
  <c r="E49" i="1"/>
  <c r="BS52" i="1"/>
  <c r="BA70" i="1"/>
  <c r="AK72" i="1"/>
  <c r="BC49" i="1"/>
  <c r="BC66" i="1"/>
  <c r="U54" i="1"/>
  <c r="AK54" i="1"/>
  <c r="BS54" i="1"/>
  <c r="BA54" i="1"/>
  <c r="BS78" i="1"/>
  <c r="U78" i="1"/>
  <c r="BC52" i="1"/>
  <c r="E52" i="1"/>
  <c r="BS49" i="1"/>
  <c r="U52" i="1"/>
  <c r="CH52" i="1"/>
  <c r="BS63" i="1"/>
  <c r="BA63" i="1"/>
  <c r="AK63" i="1"/>
  <c r="U63" i="1"/>
  <c r="CH63" i="1"/>
  <c r="E63" i="1"/>
  <c r="AK83" i="1"/>
  <c r="BS83" i="1"/>
  <c r="BA83" i="1"/>
  <c r="U83" i="1"/>
  <c r="CH83" i="1"/>
  <c r="E83" i="1"/>
  <c r="E66" i="1"/>
  <c r="CH49" i="1"/>
  <c r="AK49" i="1"/>
  <c r="CH72" i="1"/>
  <c r="BC72" i="1"/>
  <c r="BC63" i="1"/>
  <c r="BC70" i="1"/>
  <c r="BS55" i="1"/>
  <c r="BA55" i="1"/>
  <c r="U55" i="1"/>
  <c r="AK55" i="1"/>
  <c r="E55" i="1"/>
  <c r="CH55" i="1"/>
  <c r="BC83" i="1"/>
  <c r="BD110" i="3"/>
  <c r="T156" i="2"/>
  <c r="BU156" i="2"/>
  <c r="BB156" i="2"/>
  <c r="BD156" i="2"/>
  <c r="CL157" i="2"/>
  <c r="BB157" i="2"/>
  <c r="BD157" i="2"/>
  <c r="T157" i="2"/>
  <c r="D167" i="1"/>
  <c r="BD75" i="3"/>
  <c r="BD131" i="3"/>
  <c r="BD46" i="3"/>
  <c r="BD65" i="3"/>
  <c r="BD70" i="3"/>
  <c r="BD54" i="3"/>
  <c r="BD79" i="3"/>
  <c r="BD41" i="3"/>
  <c r="BD69" i="3"/>
  <c r="BD67" i="3"/>
  <c r="BD132" i="3"/>
  <c r="BD71" i="3"/>
  <c r="BD55" i="3"/>
  <c r="BD77" i="3"/>
  <c r="BD60" i="3"/>
  <c r="BD76" i="3"/>
  <c r="BD49" i="3"/>
  <c r="BD80" i="3"/>
  <c r="BD78" i="3"/>
  <c r="BD74" i="3"/>
  <c r="BD66" i="3"/>
  <c r="BD56" i="3"/>
  <c r="BD47" i="3"/>
  <c r="BD45" i="3"/>
  <c r="BD43" i="3"/>
  <c r="BD146" i="3"/>
  <c r="BD141" i="3"/>
  <c r="BD138" i="3"/>
  <c r="BD137" i="3"/>
  <c r="BD145" i="3"/>
  <c r="BD143" i="3"/>
  <c r="BD144" i="3"/>
  <c r="BD139" i="3"/>
  <c r="BD135" i="3"/>
  <c r="BD136" i="3"/>
  <c r="BD150" i="3"/>
  <c r="BD151" i="3"/>
  <c r="BD147" i="3"/>
  <c r="BD152" i="3"/>
  <c r="BD112" i="3"/>
  <c r="BD64" i="3"/>
  <c r="BD73" i="3"/>
  <c r="BD61" i="3"/>
  <c r="CH44" i="1"/>
  <c r="CH20" i="1"/>
  <c r="BD100" i="3"/>
  <c r="BD148" i="3"/>
  <c r="BD101" i="3"/>
  <c r="BD52" i="3"/>
  <c r="BD62" i="3"/>
  <c r="BD119" i="3"/>
  <c r="BD50" i="3"/>
  <c r="BD68" i="3"/>
  <c r="BD142" i="3"/>
  <c r="BD42" i="3"/>
  <c r="BD130" i="3"/>
  <c r="BD125" i="3"/>
  <c r="BD72" i="3"/>
  <c r="BD111" i="3"/>
  <c r="BD121" i="3"/>
  <c r="BC163" i="2"/>
  <c r="BD140" i="3"/>
  <c r="BD53" i="3"/>
  <c r="BD58" i="3"/>
  <c r="BD44" i="3"/>
  <c r="BD59" i="3"/>
  <c r="BD57" i="3"/>
  <c r="BD63" i="3"/>
  <c r="BD48" i="3"/>
  <c r="BD51" i="3"/>
  <c r="BD109" i="3"/>
  <c r="BD117" i="3"/>
  <c r="CH86" i="1"/>
  <c r="CH138" i="1"/>
  <c r="CH10" i="1"/>
  <c r="BB167" i="1"/>
  <c r="BD16" i="3" l="1"/>
  <c r="BD6" i="3"/>
  <c r="BD154" i="3"/>
  <c r="BD108" i="3"/>
  <c r="BD82" i="3"/>
  <c r="BD134" i="3"/>
  <c r="T163" i="3"/>
  <c r="D163" i="3"/>
  <c r="AK163" i="3"/>
  <c r="BU163" i="3"/>
  <c r="BB163" i="3"/>
  <c r="CL154" i="2"/>
  <c r="T154" i="2"/>
  <c r="BB154" i="2"/>
  <c r="CN154" i="2"/>
  <c r="BD154" i="2"/>
  <c r="T40" i="2"/>
  <c r="BU40" i="2"/>
  <c r="CL40" i="2"/>
  <c r="BB40" i="2"/>
  <c r="AK40" i="2"/>
  <c r="BD40" i="2"/>
  <c r="CN40" i="2"/>
  <c r="AK6" i="2"/>
  <c r="T6" i="2"/>
  <c r="BB6" i="2"/>
  <c r="CL6" i="2"/>
  <c r="BU6" i="2"/>
  <c r="CN6" i="2"/>
  <c r="BD6" i="2"/>
  <c r="U10" i="1"/>
  <c r="BA10" i="1"/>
  <c r="AK10" i="1"/>
  <c r="BC10" i="1"/>
  <c r="BS10" i="1"/>
  <c r="AK20" i="1"/>
  <c r="BS20" i="1"/>
  <c r="BC20" i="1"/>
  <c r="U20" i="1"/>
  <c r="BA20" i="1"/>
  <c r="BA44" i="1"/>
  <c r="BS44" i="1"/>
  <c r="AK44" i="1"/>
  <c r="U44" i="1"/>
  <c r="BC44" i="1"/>
  <c r="U167" i="1"/>
  <c r="BC167" i="1"/>
  <c r="BA167" i="1"/>
  <c r="AK167" i="1"/>
  <c r="E167" i="1"/>
  <c r="CH167" i="1"/>
  <c r="BD163" i="3" l="1"/>
  <c r="CM163" i="2"/>
  <c r="CN163" i="2" s="1"/>
  <c r="T163" i="2"/>
  <c r="D163" i="2"/>
  <c r="BU163" i="2"/>
  <c r="CL163" i="2"/>
  <c r="BB163" i="2"/>
  <c r="BD163" i="2"/>
  <c r="BD134" i="2"/>
  <c r="D134" i="2"/>
  <c r="T134" i="2"/>
  <c r="CN134" i="2"/>
  <c r="BU134" i="2"/>
  <c r="CL134" i="2"/>
  <c r="C134" i="2"/>
  <c r="BB134" i="2"/>
</calcChain>
</file>

<file path=xl/sharedStrings.xml><?xml version="1.0" encoding="utf-8"?>
<sst xmlns="http://schemas.openxmlformats.org/spreadsheetml/2006/main" count="2110" uniqueCount="267">
  <si>
    <t>Regional Consolidation Sheet of Operation Timbang Results</t>
  </si>
  <si>
    <t>OPT Form 3.  Provincial Consolidation Sheet of Operation Timbang Results</t>
  </si>
  <si>
    <t xml:space="preserve">Province and Cities of Region 8 </t>
  </si>
  <si>
    <t>Est No.</t>
  </si>
  <si>
    <t>NORMAL</t>
  </si>
  <si>
    <t>UNDERWEIGHT</t>
  </si>
  <si>
    <t>SEVERELY UNDERWEIGHT</t>
  </si>
  <si>
    <t>OVERWEIGHT</t>
  </si>
  <si>
    <t>Preschoolers with Cleft Palate/Harelip</t>
  </si>
  <si>
    <t>City/Municipality</t>
  </si>
  <si>
    <t>of PS aged</t>
  </si>
  <si>
    <t>Total PS</t>
  </si>
  <si>
    <t>Percent</t>
  </si>
  <si>
    <t>Actual No. of</t>
  </si>
  <si>
    <t>0-5 months</t>
  </si>
  <si>
    <t xml:space="preserve">6-11 months  </t>
  </si>
  <si>
    <t xml:space="preserve">12-23 months  </t>
  </si>
  <si>
    <t xml:space="preserve">24-35 months </t>
  </si>
  <si>
    <t xml:space="preserve">36-47 months  </t>
  </si>
  <si>
    <t xml:space="preserve">48-59 months  </t>
  </si>
  <si>
    <t xml:space="preserve">60-71 months  </t>
  </si>
  <si>
    <t>Prev</t>
  </si>
  <si>
    <t xml:space="preserve">6-11 mos  </t>
  </si>
  <si>
    <t xml:space="preserve">12-23 mos </t>
  </si>
  <si>
    <t>24-35 mos</t>
  </si>
  <si>
    <t xml:space="preserve">36-47 mos  </t>
  </si>
  <si>
    <t xml:space="preserve">48-59 mos  </t>
  </si>
  <si>
    <t xml:space="preserve">60-71 mos  </t>
  </si>
  <si>
    <t xml:space="preserve">36-47 months </t>
  </si>
  <si>
    <t xml:space="preserve">48-59 months </t>
  </si>
  <si>
    <t>Total No.</t>
  </si>
  <si>
    <t xml:space="preserve">0-11 mos (Under 1 yrs) </t>
  </si>
  <si>
    <t xml:space="preserve">12-23 mos (Under 2 yrs) </t>
  </si>
  <si>
    <t>24-35 mos (Under 3 yrs)</t>
  </si>
  <si>
    <t xml:space="preserve">36-47 mos (Under 4 yrs) </t>
  </si>
  <si>
    <t xml:space="preserve">48-59 mos (Under 5 yrs) </t>
  </si>
  <si>
    <t xml:space="preserve">60-71 mos (Under 6 yrs) </t>
  </si>
  <si>
    <t xml:space="preserve"> 0-71 mos</t>
  </si>
  <si>
    <t>Weighed</t>
  </si>
  <si>
    <t>Coverage</t>
  </si>
  <si>
    <t>Normal PSC</t>
  </si>
  <si>
    <t>Boys</t>
  </si>
  <si>
    <t>Girls</t>
  </si>
  <si>
    <t>N</t>
  </si>
  <si>
    <t>Underweight</t>
  </si>
  <si>
    <t>UW</t>
  </si>
  <si>
    <t>SUW</t>
  </si>
  <si>
    <t>UW+SUW</t>
  </si>
  <si>
    <t>OW</t>
  </si>
  <si>
    <t>Municipality</t>
  </si>
  <si>
    <t>PS Weighed</t>
  </si>
  <si>
    <t>Cleft</t>
  </si>
  <si>
    <t>(1)</t>
  </si>
  <si>
    <t>(2)</t>
  </si>
  <si>
    <t>(3)</t>
  </si>
  <si>
    <t>(3a)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</si>
  <si>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</si>
  <si>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</si>
  <si>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</si>
  <si>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</si>
  <si>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</si>
  <si>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</si>
  <si>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</si>
  <si>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</si>
  <si>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</si>
  <si>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</si>
  <si>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</si>
  <si>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</si>
  <si>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</si>
  <si>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</si>
  <si>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palate</t>
  </si>
  <si>
    <t>BILIRAN</t>
  </si>
  <si>
    <t>Almeria</t>
  </si>
  <si>
    <t>Biliran</t>
  </si>
  <si>
    <t>Cabucgayan</t>
  </si>
  <si>
    <t>Caibiran</t>
  </si>
  <si>
    <t>Culaba</t>
  </si>
  <si>
    <t>Kawayan</t>
  </si>
  <si>
    <t>Maripipi</t>
  </si>
  <si>
    <t>Naval</t>
  </si>
  <si>
    <t>EASTERN SAMAR</t>
  </si>
  <si>
    <t>Arteche</t>
  </si>
  <si>
    <t>Balangiga</t>
  </si>
  <si>
    <t>Balangkayan</t>
  </si>
  <si>
    <t>Can-avid</t>
  </si>
  <si>
    <t>Dolores</t>
  </si>
  <si>
    <t>Gen. Macarthur</t>
  </si>
  <si>
    <t>Giporlos</t>
  </si>
  <si>
    <t>Guiuan</t>
  </si>
  <si>
    <t>Hernani</t>
  </si>
  <si>
    <t>Jipapad</t>
  </si>
  <si>
    <t>Lawa-an</t>
  </si>
  <si>
    <t>Llorente</t>
  </si>
  <si>
    <t>Maslog</t>
  </si>
  <si>
    <t>Maydolong</t>
  </si>
  <si>
    <t>Mercedes</t>
  </si>
  <si>
    <t>Oras</t>
  </si>
  <si>
    <t>Quinapundan</t>
  </si>
  <si>
    <t>Salcedo</t>
  </si>
  <si>
    <t>San Julian</t>
  </si>
  <si>
    <t>San Policarpio</t>
  </si>
  <si>
    <t>Sulat</t>
  </si>
  <si>
    <t>Taft</t>
  </si>
  <si>
    <t>LEYTE</t>
  </si>
  <si>
    <t>Abuyog</t>
  </si>
  <si>
    <t>Alangalang</t>
  </si>
  <si>
    <t>Albuera</t>
  </si>
  <si>
    <t>Babatngon</t>
  </si>
  <si>
    <t>Barugo</t>
  </si>
  <si>
    <t>Bato</t>
  </si>
  <si>
    <t>Burauen</t>
  </si>
  <si>
    <t>Calubian</t>
  </si>
  <si>
    <t>Capoocan</t>
  </si>
  <si>
    <t>Carigara</t>
  </si>
  <si>
    <t>Dagami</t>
  </si>
  <si>
    <t>Dulag</t>
  </si>
  <si>
    <t>Hilongos</t>
  </si>
  <si>
    <t>Hindang</t>
  </si>
  <si>
    <t>Inopacan</t>
  </si>
  <si>
    <t>Isabel</t>
  </si>
  <si>
    <t xml:space="preserve">Jaro </t>
  </si>
  <si>
    <t>Javier</t>
  </si>
  <si>
    <t>Julita</t>
  </si>
  <si>
    <t>Kananga</t>
  </si>
  <si>
    <t>La Paz</t>
  </si>
  <si>
    <t>Leyte</t>
  </si>
  <si>
    <t>MacArthur</t>
  </si>
  <si>
    <t>Mahaplag</t>
  </si>
  <si>
    <t>Matag-ob</t>
  </si>
  <si>
    <t>Matalom</t>
  </si>
  <si>
    <t>Mayorga</t>
  </si>
  <si>
    <t>Merida</t>
  </si>
  <si>
    <t>Palo</t>
  </si>
  <si>
    <t>Palompon</t>
  </si>
  <si>
    <t>Pastrana</t>
  </si>
  <si>
    <t>San Isidro</t>
  </si>
  <si>
    <t>San Miguel</t>
  </si>
  <si>
    <t>Tabango</t>
  </si>
  <si>
    <t>Tabontabon</t>
  </si>
  <si>
    <t>Tanauan</t>
  </si>
  <si>
    <t>Tolosa</t>
  </si>
  <si>
    <t>Tunga</t>
  </si>
  <si>
    <t>Villaba</t>
  </si>
  <si>
    <t>NORTHERN SAMAR</t>
  </si>
  <si>
    <t>Allen</t>
  </si>
  <si>
    <t>Biri</t>
  </si>
  <si>
    <t>Bobon</t>
  </si>
  <si>
    <t xml:space="preserve">Capul </t>
  </si>
  <si>
    <t>Catarman</t>
  </si>
  <si>
    <t>Catubig</t>
  </si>
  <si>
    <t>Gamay</t>
  </si>
  <si>
    <t>Laoang</t>
  </si>
  <si>
    <t>Lapinig</t>
  </si>
  <si>
    <t>Las Navas</t>
  </si>
  <si>
    <t>Lavezares</t>
  </si>
  <si>
    <t>Lope de Vega</t>
  </si>
  <si>
    <t>Mapanas</t>
  </si>
  <si>
    <t>Mondragon</t>
  </si>
  <si>
    <t>Palapag</t>
  </si>
  <si>
    <t>Pambujan</t>
  </si>
  <si>
    <t>Rosario</t>
  </si>
  <si>
    <t xml:space="preserve">San Antonio </t>
  </si>
  <si>
    <t>San Jose</t>
  </si>
  <si>
    <t>San Roque</t>
  </si>
  <si>
    <t>San Vicente</t>
  </si>
  <si>
    <t>Silvino Lobos</t>
  </si>
  <si>
    <t>Victoria</t>
  </si>
  <si>
    <t>SAMAR</t>
  </si>
  <si>
    <t>Almagro</t>
  </si>
  <si>
    <t>Basey</t>
  </si>
  <si>
    <t>Calbiga</t>
  </si>
  <si>
    <t>Daram</t>
  </si>
  <si>
    <t>Gandara</t>
  </si>
  <si>
    <t>Hinabangan</t>
  </si>
  <si>
    <t>Jiabong</t>
  </si>
  <si>
    <t>Marabut</t>
  </si>
  <si>
    <t>Matuguinao</t>
  </si>
  <si>
    <t>Motiong</t>
  </si>
  <si>
    <t>Pagsanghan</t>
  </si>
  <si>
    <t>Paranas</t>
  </si>
  <si>
    <t>Pinabacdao</t>
  </si>
  <si>
    <t>San Jorge</t>
  </si>
  <si>
    <t>San Jose de Buan</t>
  </si>
  <si>
    <t>San Sebastian</t>
  </si>
  <si>
    <t>Santa Margarita</t>
  </si>
  <si>
    <t>Santa Rita</t>
  </si>
  <si>
    <t>Santo Niño</t>
  </si>
  <si>
    <t>Tagapul-an</t>
  </si>
  <si>
    <t>Talalora</t>
  </si>
  <si>
    <t>Tarangnan</t>
  </si>
  <si>
    <t>Villareal</t>
  </si>
  <si>
    <t>Zumarraga</t>
  </si>
  <si>
    <t>SOUTHERN LEYTE</t>
  </si>
  <si>
    <t>Anahawan</t>
  </si>
  <si>
    <t>Bontoc</t>
  </si>
  <si>
    <t>Hinunangan</t>
  </si>
  <si>
    <t>Hinundayan</t>
  </si>
  <si>
    <t>Libagon</t>
  </si>
  <si>
    <t>Liloan</t>
  </si>
  <si>
    <t>Limasawa</t>
  </si>
  <si>
    <t>Macrohon</t>
  </si>
  <si>
    <t>Malitbog</t>
  </si>
  <si>
    <t>Padre Burgos</t>
  </si>
  <si>
    <t>Pintuyan</t>
  </si>
  <si>
    <t>Saint Bernard</t>
  </si>
  <si>
    <t>San Francisco</t>
  </si>
  <si>
    <t>San Juan (Cabalian)</t>
  </si>
  <si>
    <t>San Ricardo</t>
  </si>
  <si>
    <t>Silago</t>
  </si>
  <si>
    <t>Sogod</t>
  </si>
  <si>
    <t>Tomas Oppus</t>
  </si>
  <si>
    <t>CITIES</t>
  </si>
  <si>
    <t>Baybay City</t>
  </si>
  <si>
    <t>Borongan City</t>
  </si>
  <si>
    <t>Calbayog City</t>
  </si>
  <si>
    <t>Catbalogan City</t>
  </si>
  <si>
    <t>Maasin City</t>
  </si>
  <si>
    <t>Ormoc City</t>
  </si>
  <si>
    <t>Tacloban City</t>
  </si>
  <si>
    <t>Region VIII</t>
  </si>
  <si>
    <t>WASTED</t>
  </si>
  <si>
    <t>SEVERELY WASTED</t>
  </si>
  <si>
    <t>OBESE</t>
  </si>
  <si>
    <t>Total</t>
  </si>
  <si>
    <t>Wasted PSC</t>
  </si>
  <si>
    <t>W</t>
  </si>
  <si>
    <t>SW PSC</t>
  </si>
  <si>
    <t>SW</t>
  </si>
  <si>
    <t>W+SW</t>
  </si>
  <si>
    <t>OW PSC</t>
  </si>
  <si>
    <t>Ob PSC</t>
  </si>
  <si>
    <t>Ob</t>
  </si>
  <si>
    <t>(18)</t>
  </si>
  <si>
    <t>Mariripi</t>
  </si>
  <si>
    <t>General Mac Arthur</t>
  </si>
  <si>
    <t>Lawaan</t>
  </si>
  <si>
    <t>Quinapondan</t>
  </si>
  <si>
    <t>Jaro</t>
  </si>
  <si>
    <t>Mac Arthur</t>
  </si>
  <si>
    <t xml:space="preserve">Matalom </t>
  </si>
  <si>
    <t xml:space="preserve">Palo </t>
  </si>
  <si>
    <t>Santa Fe</t>
  </si>
  <si>
    <t>Capul</t>
  </si>
  <si>
    <t>San Antonio</t>
  </si>
  <si>
    <t>Santo Nino</t>
  </si>
  <si>
    <t>San Juan</t>
  </si>
  <si>
    <t>STUNTED</t>
  </si>
  <si>
    <t>SEVERELY STUNTED</t>
  </si>
  <si>
    <t>TALL</t>
  </si>
  <si>
    <t>Stunted PSC</t>
  </si>
  <si>
    <t>St</t>
  </si>
  <si>
    <t>SSt PSC</t>
  </si>
  <si>
    <t>SSt</t>
  </si>
  <si>
    <t>St+Sst</t>
  </si>
  <si>
    <t>Tall  PSC</t>
  </si>
  <si>
    <t>T</t>
  </si>
  <si>
    <t xml:space="preserve">San Policarpio </t>
  </si>
  <si>
    <t>OW+Ob</t>
  </si>
  <si>
    <t>Prev OW+Ob</t>
  </si>
  <si>
    <t>Sta. Fe</t>
  </si>
  <si>
    <t>Sta. Margarita</t>
  </si>
  <si>
    <t>Sta. Rita</t>
  </si>
  <si>
    <t xml:space="preserve"> Total No of Municipalities: 136</t>
  </si>
  <si>
    <t xml:space="preserve"> Weighing period and year: January-March 2016</t>
  </si>
  <si>
    <t>6 Provinces 7 Cities</t>
  </si>
  <si>
    <t>Province: 6</t>
  </si>
  <si>
    <t xml:space="preserve"> Weighing period and year: January-march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</si>
</sst>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0.000"/>
    <numFmt numFmtId="166" formatCode="_(* #,##0_);_(* \(#,##0\);_(* &quot;-&quot;??_);_(@_)"/>
    <numFmt numFmtId="167" formatCode="0_);\(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/>
    <xf numFmtId="9" fontId="10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5" fillId="0" borderId="0" xfId="0" applyFont="1" applyFill="1" applyBorder="1"/>
    <xf numFmtId="0" fontId="5" fillId="2" borderId="0" xfId="0" applyFont="1" applyFill="1" applyBorder="1"/>
    <xf numFmtId="0" fontId="5" fillId="3" borderId="0" xfId="0" applyFont="1" applyFill="1" applyBorder="1"/>
    <xf numFmtId="0" fontId="5" fillId="0" borderId="0" xfId="0" applyFont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quotePrefix="1" applyFont="1" applyFill="1" applyBorder="1" applyAlignment="1">
      <alignment horizontal="center"/>
    </xf>
    <xf numFmtId="165" fontId="3" fillId="0" borderId="0" xfId="0" applyNumberFormat="1" applyFont="1" applyFill="1" applyBorder="1"/>
    <xf numFmtId="3" fontId="5" fillId="0" borderId="6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3" fontId="5" fillId="0" borderId="6" xfId="0" quotePrefix="1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center"/>
    </xf>
    <xf numFmtId="0" fontId="5" fillId="2" borderId="8" xfId="0" quotePrefix="1" applyFont="1" applyFill="1" applyBorder="1" applyAlignment="1">
      <alignment horizontal="center"/>
    </xf>
    <xf numFmtId="0" fontId="5" fillId="3" borderId="9" xfId="0" quotePrefix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0" fontId="5" fillId="2" borderId="11" xfId="0" quotePrefix="1" applyFont="1" applyFill="1" applyBorder="1" applyAlignment="1">
      <alignment horizontal="center"/>
    </xf>
    <xf numFmtId="0" fontId="5" fillId="3" borderId="11" xfId="0" quotePrefix="1" applyFont="1" applyFill="1" applyBorder="1" applyAlignment="1">
      <alignment horizontal="center"/>
    </xf>
    <xf numFmtId="0" fontId="3" fillId="0" borderId="11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65" fontId="5" fillId="0" borderId="0" xfId="0" applyNumberFormat="1" applyFont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quotePrefix="1" applyFont="1" applyBorder="1" applyAlignment="1">
      <alignment horizontal="center"/>
    </xf>
    <xf numFmtId="165" fontId="3" fillId="0" borderId="0" xfId="0" applyNumberFormat="1" applyFont="1" applyBorder="1"/>
    <xf numFmtId="0" fontId="5" fillId="4" borderId="0" xfId="0" applyFont="1" applyFill="1" applyBorder="1"/>
    <xf numFmtId="0" fontId="5" fillId="5" borderId="0" xfId="0" applyFont="1" applyFill="1" applyBorder="1"/>
    <xf numFmtId="0" fontId="3" fillId="6" borderId="0" xfId="0" applyFont="1" applyFill="1" applyBorder="1" applyAlignment="1">
      <alignment horizontal="left"/>
    </xf>
    <xf numFmtId="0" fontId="3" fillId="6" borderId="0" xfId="0" applyFont="1" applyFill="1" applyBorder="1"/>
    <xf numFmtId="1" fontId="5" fillId="0" borderId="6" xfId="0" quotePrefix="1" applyNumberFormat="1" applyFont="1" applyFill="1" applyBorder="1" applyAlignment="1">
      <alignment horizontal="center"/>
    </xf>
    <xf numFmtId="0" fontId="3" fillId="4" borderId="0" xfId="0" applyFont="1" applyFill="1" applyBorder="1"/>
    <xf numFmtId="1" fontId="5" fillId="0" borderId="6" xfId="1" applyNumberFormat="1" applyFont="1" applyFill="1" applyBorder="1" applyAlignment="1">
      <alignment horizontal="center"/>
    </xf>
    <xf numFmtId="166" fontId="5" fillId="0" borderId="6" xfId="1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5" fillId="6" borderId="0" xfId="0" applyFont="1" applyFill="1" applyBorder="1"/>
    <xf numFmtId="2" fontId="3" fillId="0" borderId="0" xfId="0" applyNumberFormat="1" applyFont="1" applyFill="1" applyBorder="1"/>
    <xf numFmtId="1" fontId="3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5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49" fontId="5" fillId="2" borderId="0" xfId="0" applyNumberFormat="1" applyFont="1" applyFill="1" applyAlignment="1" applyProtection="1">
      <alignment horizontal="center"/>
    </xf>
    <xf numFmtId="49" fontId="5" fillId="3" borderId="0" xfId="0" applyNumberFormat="1" applyFont="1" applyFill="1" applyAlignment="1" applyProtection="1">
      <alignment horizontal="center"/>
    </xf>
    <xf numFmtId="2" fontId="5" fillId="0" borderId="0" xfId="0" applyNumberFormat="1" applyFont="1" applyAlignment="1" applyProtection="1">
      <alignment horizontal="center"/>
    </xf>
    <xf numFmtId="0" fontId="3" fillId="0" borderId="0" xfId="0" applyFont="1"/>
    <xf numFmtId="2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2" fontId="5" fillId="0" borderId="0" xfId="0" applyNumberFormat="1" applyFont="1"/>
    <xf numFmtId="3" fontId="9" fillId="2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166" fontId="3" fillId="6" borderId="6" xfId="1" applyNumberFormat="1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/>
    </xf>
    <xf numFmtId="2" fontId="5" fillId="0" borderId="0" xfId="0" applyNumberFormat="1" applyFont="1" applyFill="1" applyAlignment="1" applyProtection="1">
      <alignment horizontal="center"/>
    </xf>
    <xf numFmtId="2" fontId="5" fillId="0" borderId="0" xfId="0" applyNumberFormat="1" applyFont="1" applyFill="1"/>
    <xf numFmtId="0" fontId="3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5" fillId="6" borderId="0" xfId="0" applyNumberFormat="1" applyFont="1" applyFill="1" applyBorder="1" applyAlignment="1">
      <alignment horizontal="center"/>
    </xf>
    <xf numFmtId="0" fontId="5" fillId="0" borderId="0" xfId="0" applyFont="1" applyFill="1" applyProtection="1"/>
    <xf numFmtId="165" fontId="3" fillId="0" borderId="0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6" fontId="5" fillId="0" borderId="0" xfId="0" applyNumberFormat="1" applyFont="1" applyFill="1" applyBorder="1" applyAlignment="1">
      <alignment horizontal="center"/>
    </xf>
    <xf numFmtId="2" fontId="5" fillId="9" borderId="0" xfId="0" applyNumberFormat="1" applyFont="1" applyFill="1" applyAlignment="1">
      <alignment horizontal="center"/>
    </xf>
    <xf numFmtId="2" fontId="5" fillId="10" borderId="0" xfId="0" applyNumberFormat="1" applyFont="1" applyFill="1" applyBorder="1" applyAlignment="1">
      <alignment horizontal="center"/>
    </xf>
    <xf numFmtId="2" fontId="3" fillId="1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5" fillId="0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41" fontId="3" fillId="6" borderId="6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5" fillId="0" borderId="0" xfId="0" applyNumberFormat="1" applyFont="1" applyFill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3" fillId="6" borderId="0" xfId="0" applyNumberFormat="1" applyFont="1" applyFill="1" applyAlignment="1">
      <alignment horizontal="center"/>
    </xf>
    <xf numFmtId="167" fontId="5" fillId="0" borderId="0" xfId="0" applyNumberFormat="1" applyFont="1" applyFill="1"/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Percent 2" xfId="4"/>
  </cellStyles>
  <dxfs count="0"/>
  <tableStyles count="0" defaultTableStyle="TableStyleMedium2" defaultPivotStyle="PivotStyleLight16"/>
  <colors>
    <mruColors>
      <color rgb="FFFF66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375"/>
  <sheetViews>
    <sheetView tabSelected="1" topLeftCell="B1" zoomScale="80" zoomScaleNormal="80" workbookViewId="0">
      <selection activeCell="E17" sqref="E17"/>
    </sheetView>
  </sheetViews>
  <sheetFormatPr defaultRowHeight="15" x14ac:dyDescent="0.25"/>
  <cols>
    <col min="1" max="1" width="15.6640625" style="7" hidden="1" customWidth="1"/>
    <col min="2" max="2" width="36.109375" style="7" customWidth="1"/>
    <col min="3" max="3" width="14.5546875" style="4" customWidth="1"/>
    <col min="4" max="4" width="10.6640625" style="4" customWidth="1"/>
    <col min="5" max="5" width="11.6640625" style="4" customWidth="1"/>
    <col min="6" max="6" width="14" style="4" customWidth="1"/>
    <col min="7" max="7" width="11.88671875" style="5" customWidth="1"/>
    <col min="8" max="8" width="11.88671875" style="6" customWidth="1"/>
    <col min="9" max="9" width="13.109375" style="5" customWidth="1"/>
    <col min="10" max="10" width="10.6640625" style="6" customWidth="1"/>
    <col min="11" max="11" width="10.6640625" style="5" customWidth="1"/>
    <col min="12" max="12" width="10.6640625" style="6" customWidth="1"/>
    <col min="13" max="13" width="10.6640625" style="5" customWidth="1"/>
    <col min="14" max="14" width="10.6640625" style="6" customWidth="1"/>
    <col min="15" max="15" width="10.6640625" style="5" customWidth="1"/>
    <col min="16" max="16" width="10.6640625" style="6" customWidth="1"/>
    <col min="17" max="17" width="10.6640625" style="5" customWidth="1"/>
    <col min="18" max="18" width="10.6640625" style="6" customWidth="1"/>
    <col min="19" max="19" width="10.6640625" style="5" customWidth="1"/>
    <col min="20" max="20" width="10.6640625" style="6" customWidth="1"/>
    <col min="21" max="21" width="11" style="4" customWidth="1"/>
    <col min="22" max="22" width="15.33203125" style="4" customWidth="1"/>
    <col min="23" max="23" width="11.33203125" style="5" customWidth="1"/>
    <col min="24" max="24" width="11.33203125" style="6" customWidth="1"/>
    <col min="25" max="25" width="11.33203125" style="5" customWidth="1"/>
    <col min="26" max="26" width="11.33203125" style="6" customWidth="1"/>
    <col min="27" max="27" width="11.33203125" style="5" customWidth="1"/>
    <col min="28" max="28" width="11.33203125" style="6" customWidth="1"/>
    <col min="29" max="29" width="11.33203125" style="5" customWidth="1"/>
    <col min="30" max="30" width="11.33203125" style="6" customWidth="1"/>
    <col min="31" max="31" width="11.33203125" style="5" customWidth="1"/>
    <col min="32" max="32" width="11.33203125" style="6" customWidth="1"/>
    <col min="33" max="33" width="11.33203125" style="5" customWidth="1"/>
    <col min="34" max="34" width="11.33203125" style="6" customWidth="1"/>
    <col min="35" max="35" width="11.33203125" style="5" customWidth="1"/>
    <col min="36" max="36" width="11.33203125" style="6" customWidth="1"/>
    <col min="37" max="37" width="10.5546875" style="4" customWidth="1"/>
    <col min="38" max="38" width="13.6640625" style="4" customWidth="1"/>
    <col min="39" max="39" width="12" style="5" customWidth="1"/>
    <col min="40" max="40" width="12.109375" style="6" customWidth="1"/>
    <col min="41" max="41" width="11.33203125" style="5" customWidth="1"/>
    <col min="42" max="42" width="11.33203125" style="6" customWidth="1"/>
    <col min="43" max="43" width="11.33203125" style="5" customWidth="1"/>
    <col min="44" max="44" width="11.33203125" style="6" customWidth="1"/>
    <col min="45" max="45" width="11.33203125" style="5" customWidth="1"/>
    <col min="46" max="46" width="11.33203125" style="6" customWidth="1"/>
    <col min="47" max="47" width="11.33203125" style="5" customWidth="1"/>
    <col min="48" max="48" width="11.33203125" style="6" customWidth="1"/>
    <col min="49" max="49" width="11.33203125" style="5" customWidth="1"/>
    <col min="50" max="50" width="11.33203125" style="6" customWidth="1"/>
    <col min="51" max="51" width="11.33203125" style="5" customWidth="1"/>
    <col min="52" max="52" width="11.33203125" style="6" customWidth="1"/>
    <col min="53" max="53" width="8.6640625" style="4" customWidth="1"/>
    <col min="54" max="54" width="11.88671875" style="4" bestFit="1" customWidth="1"/>
    <col min="55" max="55" width="10.88671875" style="4" customWidth="1"/>
    <col min="56" max="56" width="13.44140625" style="4" customWidth="1"/>
    <col min="57" max="57" width="11.33203125" style="5" customWidth="1"/>
    <col min="58" max="58" width="11.33203125" style="6" customWidth="1"/>
    <col min="59" max="59" width="11.33203125" style="5" customWidth="1"/>
    <col min="60" max="60" width="11.33203125" style="6" customWidth="1"/>
    <col min="61" max="61" width="11.33203125" style="5" customWidth="1"/>
    <col min="62" max="62" width="11.33203125" style="6" customWidth="1"/>
    <col min="63" max="63" width="11.33203125" style="5" customWidth="1"/>
    <col min="64" max="64" width="11.33203125" style="6" customWidth="1"/>
    <col min="65" max="65" width="11.33203125" style="5" customWidth="1"/>
    <col min="66" max="66" width="11.33203125" style="6" customWidth="1"/>
    <col min="67" max="67" width="11.33203125" style="5" customWidth="1"/>
    <col min="68" max="68" width="11.33203125" style="6" customWidth="1"/>
    <col min="69" max="69" width="11.33203125" style="5" customWidth="1"/>
    <col min="70" max="70" width="11.33203125" style="6" customWidth="1"/>
    <col min="71" max="71" width="10.109375" style="4" customWidth="1"/>
    <col min="72" max="72" width="25.6640625" style="7" customWidth="1"/>
    <col min="73" max="85" width="11.33203125" style="7" customWidth="1"/>
    <col min="86" max="87" width="9.6640625" style="7" customWidth="1"/>
    <col min="88" max="256" width="9.109375" style="7"/>
    <col min="257" max="257" width="0" style="7" hidden="1" customWidth="1"/>
    <col min="258" max="258" width="24.44140625" style="7" customWidth="1"/>
    <col min="259" max="259" width="12.5546875" style="7" customWidth="1"/>
    <col min="260" max="260" width="10.6640625" style="7" customWidth="1"/>
    <col min="261" max="261" width="11.6640625" style="7" customWidth="1"/>
    <col min="262" max="262" width="14" style="7" customWidth="1"/>
    <col min="263" max="264" width="11.88671875" style="7" customWidth="1"/>
    <col min="265" max="265" width="13.109375" style="7" customWidth="1"/>
    <col min="266" max="276" width="10.6640625" style="7" customWidth="1"/>
    <col min="277" max="277" width="11" style="7" customWidth="1"/>
    <col min="278" max="278" width="15.33203125" style="7" customWidth="1"/>
    <col min="279" max="292" width="11.33203125" style="7" customWidth="1"/>
    <col min="293" max="293" width="10.5546875" style="7" customWidth="1"/>
    <col min="294" max="294" width="13.6640625" style="7" customWidth="1"/>
    <col min="295" max="295" width="12" style="7" customWidth="1"/>
    <col min="296" max="296" width="12.109375" style="7" customWidth="1"/>
    <col min="297" max="308" width="11.33203125" style="7" customWidth="1"/>
    <col min="309" max="309" width="8.6640625" style="7" customWidth="1"/>
    <col min="310" max="310" width="10.33203125" style="7" customWidth="1"/>
    <col min="311" max="311" width="9.88671875" style="7" customWidth="1"/>
    <col min="312" max="312" width="13.44140625" style="7" customWidth="1"/>
    <col min="313" max="326" width="11.33203125" style="7" customWidth="1"/>
    <col min="327" max="327" width="10.109375" style="7" customWidth="1"/>
    <col min="328" max="328" width="25.6640625" style="7" customWidth="1"/>
    <col min="329" max="341" width="11.33203125" style="7" customWidth="1"/>
    <col min="342" max="343" width="9.6640625" style="7" customWidth="1"/>
    <col min="344" max="512" width="9.109375" style="7"/>
    <col min="513" max="513" width="0" style="7" hidden="1" customWidth="1"/>
    <col min="514" max="514" width="24.44140625" style="7" customWidth="1"/>
    <col min="515" max="515" width="12.5546875" style="7" customWidth="1"/>
    <col min="516" max="516" width="10.6640625" style="7" customWidth="1"/>
    <col min="517" max="517" width="11.6640625" style="7" customWidth="1"/>
    <col min="518" max="518" width="14" style="7" customWidth="1"/>
    <col min="519" max="520" width="11.88671875" style="7" customWidth="1"/>
    <col min="521" max="521" width="13.109375" style="7" customWidth="1"/>
    <col min="522" max="532" width="10.6640625" style="7" customWidth="1"/>
    <col min="533" max="533" width="11" style="7" customWidth="1"/>
    <col min="534" max="534" width="15.33203125" style="7" customWidth="1"/>
    <col min="535" max="548" width="11.33203125" style="7" customWidth="1"/>
    <col min="549" max="549" width="10.5546875" style="7" customWidth="1"/>
    <col min="550" max="550" width="13.6640625" style="7" customWidth="1"/>
    <col min="551" max="551" width="12" style="7" customWidth="1"/>
    <col min="552" max="552" width="12.109375" style="7" customWidth="1"/>
    <col min="553" max="564" width="11.33203125" style="7" customWidth="1"/>
    <col min="565" max="565" width="8.6640625" style="7" customWidth="1"/>
    <col min="566" max="566" width="10.33203125" style="7" customWidth="1"/>
    <col min="567" max="567" width="9.88671875" style="7" customWidth="1"/>
    <col min="568" max="568" width="13.44140625" style="7" customWidth="1"/>
    <col min="569" max="582" width="11.33203125" style="7" customWidth="1"/>
    <col min="583" max="583" width="10.109375" style="7" customWidth="1"/>
    <col min="584" max="584" width="25.6640625" style="7" customWidth="1"/>
    <col min="585" max="597" width="11.33203125" style="7" customWidth="1"/>
    <col min="598" max="599" width="9.6640625" style="7" customWidth="1"/>
    <col min="600" max="768" width="9.109375" style="7"/>
    <col min="769" max="769" width="0" style="7" hidden="1" customWidth="1"/>
    <col min="770" max="770" width="24.44140625" style="7" customWidth="1"/>
    <col min="771" max="771" width="12.5546875" style="7" customWidth="1"/>
    <col min="772" max="772" width="10.6640625" style="7" customWidth="1"/>
    <col min="773" max="773" width="11.6640625" style="7" customWidth="1"/>
    <col min="774" max="774" width="14" style="7" customWidth="1"/>
    <col min="775" max="776" width="11.88671875" style="7" customWidth="1"/>
    <col min="777" max="777" width="13.109375" style="7" customWidth="1"/>
    <col min="778" max="788" width="10.6640625" style="7" customWidth="1"/>
    <col min="789" max="789" width="11" style="7" customWidth="1"/>
    <col min="790" max="790" width="15.33203125" style="7" customWidth="1"/>
    <col min="791" max="804" width="11.33203125" style="7" customWidth="1"/>
    <col min="805" max="805" width="10.5546875" style="7" customWidth="1"/>
    <col min="806" max="806" width="13.6640625" style="7" customWidth="1"/>
    <col min="807" max="807" width="12" style="7" customWidth="1"/>
    <col min="808" max="808" width="12.109375" style="7" customWidth="1"/>
    <col min="809" max="820" width="11.33203125" style="7" customWidth="1"/>
    <col min="821" max="821" width="8.6640625" style="7" customWidth="1"/>
    <col min="822" max="822" width="10.33203125" style="7" customWidth="1"/>
    <col min="823" max="823" width="9.88671875" style="7" customWidth="1"/>
    <col min="824" max="824" width="13.44140625" style="7" customWidth="1"/>
    <col min="825" max="838" width="11.33203125" style="7" customWidth="1"/>
    <col min="839" max="839" width="10.109375" style="7" customWidth="1"/>
    <col min="840" max="840" width="25.6640625" style="7" customWidth="1"/>
    <col min="841" max="853" width="11.33203125" style="7" customWidth="1"/>
    <col min="854" max="855" width="9.6640625" style="7" customWidth="1"/>
    <col min="856" max="1024" width="9.109375" style="7"/>
    <col min="1025" max="1025" width="0" style="7" hidden="1" customWidth="1"/>
    <col min="1026" max="1026" width="24.44140625" style="7" customWidth="1"/>
    <col min="1027" max="1027" width="12.5546875" style="7" customWidth="1"/>
    <col min="1028" max="1028" width="10.6640625" style="7" customWidth="1"/>
    <col min="1029" max="1029" width="11.6640625" style="7" customWidth="1"/>
    <col min="1030" max="1030" width="14" style="7" customWidth="1"/>
    <col min="1031" max="1032" width="11.88671875" style="7" customWidth="1"/>
    <col min="1033" max="1033" width="13.109375" style="7" customWidth="1"/>
    <col min="1034" max="1044" width="10.6640625" style="7" customWidth="1"/>
    <col min="1045" max="1045" width="11" style="7" customWidth="1"/>
    <col min="1046" max="1046" width="15.33203125" style="7" customWidth="1"/>
    <col min="1047" max="1060" width="11.33203125" style="7" customWidth="1"/>
    <col min="1061" max="1061" width="10.5546875" style="7" customWidth="1"/>
    <col min="1062" max="1062" width="13.6640625" style="7" customWidth="1"/>
    <col min="1063" max="1063" width="12" style="7" customWidth="1"/>
    <col min="1064" max="1064" width="12.109375" style="7" customWidth="1"/>
    <col min="1065" max="1076" width="11.33203125" style="7" customWidth="1"/>
    <col min="1077" max="1077" width="8.6640625" style="7" customWidth="1"/>
    <col min="1078" max="1078" width="10.33203125" style="7" customWidth="1"/>
    <col min="1079" max="1079" width="9.88671875" style="7" customWidth="1"/>
    <col min="1080" max="1080" width="13.44140625" style="7" customWidth="1"/>
    <col min="1081" max="1094" width="11.33203125" style="7" customWidth="1"/>
    <col min="1095" max="1095" width="10.109375" style="7" customWidth="1"/>
    <col min="1096" max="1096" width="25.6640625" style="7" customWidth="1"/>
    <col min="1097" max="1109" width="11.33203125" style="7" customWidth="1"/>
    <col min="1110" max="1111" width="9.6640625" style="7" customWidth="1"/>
    <col min="1112" max="1280" width="9.109375" style="7"/>
    <col min="1281" max="1281" width="0" style="7" hidden="1" customWidth="1"/>
    <col min="1282" max="1282" width="24.44140625" style="7" customWidth="1"/>
    <col min="1283" max="1283" width="12.5546875" style="7" customWidth="1"/>
    <col min="1284" max="1284" width="10.6640625" style="7" customWidth="1"/>
    <col min="1285" max="1285" width="11.6640625" style="7" customWidth="1"/>
    <col min="1286" max="1286" width="14" style="7" customWidth="1"/>
    <col min="1287" max="1288" width="11.88671875" style="7" customWidth="1"/>
    <col min="1289" max="1289" width="13.109375" style="7" customWidth="1"/>
    <col min="1290" max="1300" width="10.6640625" style="7" customWidth="1"/>
    <col min="1301" max="1301" width="11" style="7" customWidth="1"/>
    <col min="1302" max="1302" width="15.33203125" style="7" customWidth="1"/>
    <col min="1303" max="1316" width="11.33203125" style="7" customWidth="1"/>
    <col min="1317" max="1317" width="10.5546875" style="7" customWidth="1"/>
    <col min="1318" max="1318" width="13.6640625" style="7" customWidth="1"/>
    <col min="1319" max="1319" width="12" style="7" customWidth="1"/>
    <col min="1320" max="1320" width="12.109375" style="7" customWidth="1"/>
    <col min="1321" max="1332" width="11.33203125" style="7" customWidth="1"/>
    <col min="1333" max="1333" width="8.6640625" style="7" customWidth="1"/>
    <col min="1334" max="1334" width="10.33203125" style="7" customWidth="1"/>
    <col min="1335" max="1335" width="9.88671875" style="7" customWidth="1"/>
    <col min="1336" max="1336" width="13.44140625" style="7" customWidth="1"/>
    <col min="1337" max="1350" width="11.33203125" style="7" customWidth="1"/>
    <col min="1351" max="1351" width="10.109375" style="7" customWidth="1"/>
    <col min="1352" max="1352" width="25.6640625" style="7" customWidth="1"/>
    <col min="1353" max="1365" width="11.33203125" style="7" customWidth="1"/>
    <col min="1366" max="1367" width="9.6640625" style="7" customWidth="1"/>
    <col min="1368" max="1536" width="9.109375" style="7"/>
    <col min="1537" max="1537" width="0" style="7" hidden="1" customWidth="1"/>
    <col min="1538" max="1538" width="24.44140625" style="7" customWidth="1"/>
    <col min="1539" max="1539" width="12.5546875" style="7" customWidth="1"/>
    <col min="1540" max="1540" width="10.6640625" style="7" customWidth="1"/>
    <col min="1541" max="1541" width="11.6640625" style="7" customWidth="1"/>
    <col min="1542" max="1542" width="14" style="7" customWidth="1"/>
    <col min="1543" max="1544" width="11.88671875" style="7" customWidth="1"/>
    <col min="1545" max="1545" width="13.109375" style="7" customWidth="1"/>
    <col min="1546" max="1556" width="10.6640625" style="7" customWidth="1"/>
    <col min="1557" max="1557" width="11" style="7" customWidth="1"/>
    <col min="1558" max="1558" width="15.33203125" style="7" customWidth="1"/>
    <col min="1559" max="1572" width="11.33203125" style="7" customWidth="1"/>
    <col min="1573" max="1573" width="10.5546875" style="7" customWidth="1"/>
    <col min="1574" max="1574" width="13.6640625" style="7" customWidth="1"/>
    <col min="1575" max="1575" width="12" style="7" customWidth="1"/>
    <col min="1576" max="1576" width="12.109375" style="7" customWidth="1"/>
    <col min="1577" max="1588" width="11.33203125" style="7" customWidth="1"/>
    <col min="1589" max="1589" width="8.6640625" style="7" customWidth="1"/>
    <col min="1590" max="1590" width="10.33203125" style="7" customWidth="1"/>
    <col min="1591" max="1591" width="9.88671875" style="7" customWidth="1"/>
    <col min="1592" max="1592" width="13.44140625" style="7" customWidth="1"/>
    <col min="1593" max="1606" width="11.33203125" style="7" customWidth="1"/>
    <col min="1607" max="1607" width="10.109375" style="7" customWidth="1"/>
    <col min="1608" max="1608" width="25.6640625" style="7" customWidth="1"/>
    <col min="1609" max="1621" width="11.33203125" style="7" customWidth="1"/>
    <col min="1622" max="1623" width="9.6640625" style="7" customWidth="1"/>
    <col min="1624" max="1792" width="9.109375" style="7"/>
    <col min="1793" max="1793" width="0" style="7" hidden="1" customWidth="1"/>
    <col min="1794" max="1794" width="24.44140625" style="7" customWidth="1"/>
    <col min="1795" max="1795" width="12.5546875" style="7" customWidth="1"/>
    <col min="1796" max="1796" width="10.6640625" style="7" customWidth="1"/>
    <col min="1797" max="1797" width="11.6640625" style="7" customWidth="1"/>
    <col min="1798" max="1798" width="14" style="7" customWidth="1"/>
    <col min="1799" max="1800" width="11.88671875" style="7" customWidth="1"/>
    <col min="1801" max="1801" width="13.109375" style="7" customWidth="1"/>
    <col min="1802" max="1812" width="10.6640625" style="7" customWidth="1"/>
    <col min="1813" max="1813" width="11" style="7" customWidth="1"/>
    <col min="1814" max="1814" width="15.33203125" style="7" customWidth="1"/>
    <col min="1815" max="1828" width="11.33203125" style="7" customWidth="1"/>
    <col min="1829" max="1829" width="10.5546875" style="7" customWidth="1"/>
    <col min="1830" max="1830" width="13.6640625" style="7" customWidth="1"/>
    <col min="1831" max="1831" width="12" style="7" customWidth="1"/>
    <col min="1832" max="1832" width="12.109375" style="7" customWidth="1"/>
    <col min="1833" max="1844" width="11.33203125" style="7" customWidth="1"/>
    <col min="1845" max="1845" width="8.6640625" style="7" customWidth="1"/>
    <col min="1846" max="1846" width="10.33203125" style="7" customWidth="1"/>
    <col min="1847" max="1847" width="9.88671875" style="7" customWidth="1"/>
    <col min="1848" max="1848" width="13.44140625" style="7" customWidth="1"/>
    <col min="1849" max="1862" width="11.33203125" style="7" customWidth="1"/>
    <col min="1863" max="1863" width="10.109375" style="7" customWidth="1"/>
    <col min="1864" max="1864" width="25.6640625" style="7" customWidth="1"/>
    <col min="1865" max="1877" width="11.33203125" style="7" customWidth="1"/>
    <col min="1878" max="1879" width="9.6640625" style="7" customWidth="1"/>
    <col min="1880" max="2048" width="9.109375" style="7"/>
    <col min="2049" max="2049" width="0" style="7" hidden="1" customWidth="1"/>
    <col min="2050" max="2050" width="24.44140625" style="7" customWidth="1"/>
    <col min="2051" max="2051" width="12.5546875" style="7" customWidth="1"/>
    <col min="2052" max="2052" width="10.6640625" style="7" customWidth="1"/>
    <col min="2053" max="2053" width="11.6640625" style="7" customWidth="1"/>
    <col min="2054" max="2054" width="14" style="7" customWidth="1"/>
    <col min="2055" max="2056" width="11.88671875" style="7" customWidth="1"/>
    <col min="2057" max="2057" width="13.109375" style="7" customWidth="1"/>
    <col min="2058" max="2068" width="10.6640625" style="7" customWidth="1"/>
    <col min="2069" max="2069" width="11" style="7" customWidth="1"/>
    <col min="2070" max="2070" width="15.33203125" style="7" customWidth="1"/>
    <col min="2071" max="2084" width="11.33203125" style="7" customWidth="1"/>
    <col min="2085" max="2085" width="10.5546875" style="7" customWidth="1"/>
    <col min="2086" max="2086" width="13.6640625" style="7" customWidth="1"/>
    <col min="2087" max="2087" width="12" style="7" customWidth="1"/>
    <col min="2088" max="2088" width="12.109375" style="7" customWidth="1"/>
    <col min="2089" max="2100" width="11.33203125" style="7" customWidth="1"/>
    <col min="2101" max="2101" width="8.6640625" style="7" customWidth="1"/>
    <col min="2102" max="2102" width="10.33203125" style="7" customWidth="1"/>
    <col min="2103" max="2103" width="9.88671875" style="7" customWidth="1"/>
    <col min="2104" max="2104" width="13.44140625" style="7" customWidth="1"/>
    <col min="2105" max="2118" width="11.33203125" style="7" customWidth="1"/>
    <col min="2119" max="2119" width="10.109375" style="7" customWidth="1"/>
    <col min="2120" max="2120" width="25.6640625" style="7" customWidth="1"/>
    <col min="2121" max="2133" width="11.33203125" style="7" customWidth="1"/>
    <col min="2134" max="2135" width="9.6640625" style="7" customWidth="1"/>
    <col min="2136" max="2304" width="9.109375" style="7"/>
    <col min="2305" max="2305" width="0" style="7" hidden="1" customWidth="1"/>
    <col min="2306" max="2306" width="24.44140625" style="7" customWidth="1"/>
    <col min="2307" max="2307" width="12.5546875" style="7" customWidth="1"/>
    <col min="2308" max="2308" width="10.6640625" style="7" customWidth="1"/>
    <col min="2309" max="2309" width="11.6640625" style="7" customWidth="1"/>
    <col min="2310" max="2310" width="14" style="7" customWidth="1"/>
    <col min="2311" max="2312" width="11.88671875" style="7" customWidth="1"/>
    <col min="2313" max="2313" width="13.109375" style="7" customWidth="1"/>
    <col min="2314" max="2324" width="10.6640625" style="7" customWidth="1"/>
    <col min="2325" max="2325" width="11" style="7" customWidth="1"/>
    <col min="2326" max="2326" width="15.33203125" style="7" customWidth="1"/>
    <col min="2327" max="2340" width="11.33203125" style="7" customWidth="1"/>
    <col min="2341" max="2341" width="10.5546875" style="7" customWidth="1"/>
    <col min="2342" max="2342" width="13.6640625" style="7" customWidth="1"/>
    <col min="2343" max="2343" width="12" style="7" customWidth="1"/>
    <col min="2344" max="2344" width="12.109375" style="7" customWidth="1"/>
    <col min="2345" max="2356" width="11.33203125" style="7" customWidth="1"/>
    <col min="2357" max="2357" width="8.6640625" style="7" customWidth="1"/>
    <col min="2358" max="2358" width="10.33203125" style="7" customWidth="1"/>
    <col min="2359" max="2359" width="9.88671875" style="7" customWidth="1"/>
    <col min="2360" max="2360" width="13.44140625" style="7" customWidth="1"/>
    <col min="2361" max="2374" width="11.33203125" style="7" customWidth="1"/>
    <col min="2375" max="2375" width="10.109375" style="7" customWidth="1"/>
    <col min="2376" max="2376" width="25.6640625" style="7" customWidth="1"/>
    <col min="2377" max="2389" width="11.33203125" style="7" customWidth="1"/>
    <col min="2390" max="2391" width="9.6640625" style="7" customWidth="1"/>
    <col min="2392" max="2560" width="9.109375" style="7"/>
    <col min="2561" max="2561" width="0" style="7" hidden="1" customWidth="1"/>
    <col min="2562" max="2562" width="24.44140625" style="7" customWidth="1"/>
    <col min="2563" max="2563" width="12.5546875" style="7" customWidth="1"/>
    <col min="2564" max="2564" width="10.6640625" style="7" customWidth="1"/>
    <col min="2565" max="2565" width="11.6640625" style="7" customWidth="1"/>
    <col min="2566" max="2566" width="14" style="7" customWidth="1"/>
    <col min="2567" max="2568" width="11.88671875" style="7" customWidth="1"/>
    <col min="2569" max="2569" width="13.109375" style="7" customWidth="1"/>
    <col min="2570" max="2580" width="10.6640625" style="7" customWidth="1"/>
    <col min="2581" max="2581" width="11" style="7" customWidth="1"/>
    <col min="2582" max="2582" width="15.33203125" style="7" customWidth="1"/>
    <col min="2583" max="2596" width="11.33203125" style="7" customWidth="1"/>
    <col min="2597" max="2597" width="10.5546875" style="7" customWidth="1"/>
    <col min="2598" max="2598" width="13.6640625" style="7" customWidth="1"/>
    <col min="2599" max="2599" width="12" style="7" customWidth="1"/>
    <col min="2600" max="2600" width="12.109375" style="7" customWidth="1"/>
    <col min="2601" max="2612" width="11.33203125" style="7" customWidth="1"/>
    <col min="2613" max="2613" width="8.6640625" style="7" customWidth="1"/>
    <col min="2614" max="2614" width="10.33203125" style="7" customWidth="1"/>
    <col min="2615" max="2615" width="9.88671875" style="7" customWidth="1"/>
    <col min="2616" max="2616" width="13.44140625" style="7" customWidth="1"/>
    <col min="2617" max="2630" width="11.33203125" style="7" customWidth="1"/>
    <col min="2631" max="2631" width="10.109375" style="7" customWidth="1"/>
    <col min="2632" max="2632" width="25.6640625" style="7" customWidth="1"/>
    <col min="2633" max="2645" width="11.33203125" style="7" customWidth="1"/>
    <col min="2646" max="2647" width="9.6640625" style="7" customWidth="1"/>
    <col min="2648" max="2816" width="9.109375" style="7"/>
    <col min="2817" max="2817" width="0" style="7" hidden="1" customWidth="1"/>
    <col min="2818" max="2818" width="24.44140625" style="7" customWidth="1"/>
    <col min="2819" max="2819" width="12.5546875" style="7" customWidth="1"/>
    <col min="2820" max="2820" width="10.6640625" style="7" customWidth="1"/>
    <col min="2821" max="2821" width="11.6640625" style="7" customWidth="1"/>
    <col min="2822" max="2822" width="14" style="7" customWidth="1"/>
    <col min="2823" max="2824" width="11.88671875" style="7" customWidth="1"/>
    <col min="2825" max="2825" width="13.109375" style="7" customWidth="1"/>
    <col min="2826" max="2836" width="10.6640625" style="7" customWidth="1"/>
    <col min="2837" max="2837" width="11" style="7" customWidth="1"/>
    <col min="2838" max="2838" width="15.33203125" style="7" customWidth="1"/>
    <col min="2839" max="2852" width="11.33203125" style="7" customWidth="1"/>
    <col min="2853" max="2853" width="10.5546875" style="7" customWidth="1"/>
    <col min="2854" max="2854" width="13.6640625" style="7" customWidth="1"/>
    <col min="2855" max="2855" width="12" style="7" customWidth="1"/>
    <col min="2856" max="2856" width="12.109375" style="7" customWidth="1"/>
    <col min="2857" max="2868" width="11.33203125" style="7" customWidth="1"/>
    <col min="2869" max="2869" width="8.6640625" style="7" customWidth="1"/>
    <col min="2870" max="2870" width="10.33203125" style="7" customWidth="1"/>
    <col min="2871" max="2871" width="9.88671875" style="7" customWidth="1"/>
    <col min="2872" max="2872" width="13.44140625" style="7" customWidth="1"/>
    <col min="2873" max="2886" width="11.33203125" style="7" customWidth="1"/>
    <col min="2887" max="2887" width="10.109375" style="7" customWidth="1"/>
    <col min="2888" max="2888" width="25.6640625" style="7" customWidth="1"/>
    <col min="2889" max="2901" width="11.33203125" style="7" customWidth="1"/>
    <col min="2902" max="2903" width="9.6640625" style="7" customWidth="1"/>
    <col min="2904" max="3072" width="9.109375" style="7"/>
    <col min="3073" max="3073" width="0" style="7" hidden="1" customWidth="1"/>
    <col min="3074" max="3074" width="24.44140625" style="7" customWidth="1"/>
    <col min="3075" max="3075" width="12.5546875" style="7" customWidth="1"/>
    <col min="3076" max="3076" width="10.6640625" style="7" customWidth="1"/>
    <col min="3077" max="3077" width="11.6640625" style="7" customWidth="1"/>
    <col min="3078" max="3078" width="14" style="7" customWidth="1"/>
    <col min="3079" max="3080" width="11.88671875" style="7" customWidth="1"/>
    <col min="3081" max="3081" width="13.109375" style="7" customWidth="1"/>
    <col min="3082" max="3092" width="10.6640625" style="7" customWidth="1"/>
    <col min="3093" max="3093" width="11" style="7" customWidth="1"/>
    <col min="3094" max="3094" width="15.33203125" style="7" customWidth="1"/>
    <col min="3095" max="3108" width="11.33203125" style="7" customWidth="1"/>
    <col min="3109" max="3109" width="10.5546875" style="7" customWidth="1"/>
    <col min="3110" max="3110" width="13.6640625" style="7" customWidth="1"/>
    <col min="3111" max="3111" width="12" style="7" customWidth="1"/>
    <col min="3112" max="3112" width="12.109375" style="7" customWidth="1"/>
    <col min="3113" max="3124" width="11.33203125" style="7" customWidth="1"/>
    <col min="3125" max="3125" width="8.6640625" style="7" customWidth="1"/>
    <col min="3126" max="3126" width="10.33203125" style="7" customWidth="1"/>
    <col min="3127" max="3127" width="9.88671875" style="7" customWidth="1"/>
    <col min="3128" max="3128" width="13.44140625" style="7" customWidth="1"/>
    <col min="3129" max="3142" width="11.33203125" style="7" customWidth="1"/>
    <col min="3143" max="3143" width="10.109375" style="7" customWidth="1"/>
    <col min="3144" max="3144" width="25.6640625" style="7" customWidth="1"/>
    <col min="3145" max="3157" width="11.33203125" style="7" customWidth="1"/>
    <col min="3158" max="3159" width="9.6640625" style="7" customWidth="1"/>
    <col min="3160" max="3328" width="9.109375" style="7"/>
    <col min="3329" max="3329" width="0" style="7" hidden="1" customWidth="1"/>
    <col min="3330" max="3330" width="24.44140625" style="7" customWidth="1"/>
    <col min="3331" max="3331" width="12.5546875" style="7" customWidth="1"/>
    <col min="3332" max="3332" width="10.6640625" style="7" customWidth="1"/>
    <col min="3333" max="3333" width="11.6640625" style="7" customWidth="1"/>
    <col min="3334" max="3334" width="14" style="7" customWidth="1"/>
    <col min="3335" max="3336" width="11.88671875" style="7" customWidth="1"/>
    <col min="3337" max="3337" width="13.109375" style="7" customWidth="1"/>
    <col min="3338" max="3348" width="10.6640625" style="7" customWidth="1"/>
    <col min="3349" max="3349" width="11" style="7" customWidth="1"/>
    <col min="3350" max="3350" width="15.33203125" style="7" customWidth="1"/>
    <col min="3351" max="3364" width="11.33203125" style="7" customWidth="1"/>
    <col min="3365" max="3365" width="10.5546875" style="7" customWidth="1"/>
    <col min="3366" max="3366" width="13.6640625" style="7" customWidth="1"/>
    <col min="3367" max="3367" width="12" style="7" customWidth="1"/>
    <col min="3368" max="3368" width="12.109375" style="7" customWidth="1"/>
    <col min="3369" max="3380" width="11.33203125" style="7" customWidth="1"/>
    <col min="3381" max="3381" width="8.6640625" style="7" customWidth="1"/>
    <col min="3382" max="3382" width="10.33203125" style="7" customWidth="1"/>
    <col min="3383" max="3383" width="9.88671875" style="7" customWidth="1"/>
    <col min="3384" max="3384" width="13.44140625" style="7" customWidth="1"/>
    <col min="3385" max="3398" width="11.33203125" style="7" customWidth="1"/>
    <col min="3399" max="3399" width="10.109375" style="7" customWidth="1"/>
    <col min="3400" max="3400" width="25.6640625" style="7" customWidth="1"/>
    <col min="3401" max="3413" width="11.33203125" style="7" customWidth="1"/>
    <col min="3414" max="3415" width="9.6640625" style="7" customWidth="1"/>
    <col min="3416" max="3584" width="9.109375" style="7"/>
    <col min="3585" max="3585" width="0" style="7" hidden="1" customWidth="1"/>
    <col min="3586" max="3586" width="24.44140625" style="7" customWidth="1"/>
    <col min="3587" max="3587" width="12.5546875" style="7" customWidth="1"/>
    <col min="3588" max="3588" width="10.6640625" style="7" customWidth="1"/>
    <col min="3589" max="3589" width="11.6640625" style="7" customWidth="1"/>
    <col min="3590" max="3590" width="14" style="7" customWidth="1"/>
    <col min="3591" max="3592" width="11.88671875" style="7" customWidth="1"/>
    <col min="3593" max="3593" width="13.109375" style="7" customWidth="1"/>
    <col min="3594" max="3604" width="10.6640625" style="7" customWidth="1"/>
    <col min="3605" max="3605" width="11" style="7" customWidth="1"/>
    <col min="3606" max="3606" width="15.33203125" style="7" customWidth="1"/>
    <col min="3607" max="3620" width="11.33203125" style="7" customWidth="1"/>
    <col min="3621" max="3621" width="10.5546875" style="7" customWidth="1"/>
    <col min="3622" max="3622" width="13.6640625" style="7" customWidth="1"/>
    <col min="3623" max="3623" width="12" style="7" customWidth="1"/>
    <col min="3624" max="3624" width="12.109375" style="7" customWidth="1"/>
    <col min="3625" max="3636" width="11.33203125" style="7" customWidth="1"/>
    <col min="3637" max="3637" width="8.6640625" style="7" customWidth="1"/>
    <col min="3638" max="3638" width="10.33203125" style="7" customWidth="1"/>
    <col min="3639" max="3639" width="9.88671875" style="7" customWidth="1"/>
    <col min="3640" max="3640" width="13.44140625" style="7" customWidth="1"/>
    <col min="3641" max="3654" width="11.33203125" style="7" customWidth="1"/>
    <col min="3655" max="3655" width="10.109375" style="7" customWidth="1"/>
    <col min="3656" max="3656" width="25.6640625" style="7" customWidth="1"/>
    <col min="3657" max="3669" width="11.33203125" style="7" customWidth="1"/>
    <col min="3670" max="3671" width="9.6640625" style="7" customWidth="1"/>
    <col min="3672" max="3840" width="9.109375" style="7"/>
    <col min="3841" max="3841" width="0" style="7" hidden="1" customWidth="1"/>
    <col min="3842" max="3842" width="24.44140625" style="7" customWidth="1"/>
    <col min="3843" max="3843" width="12.5546875" style="7" customWidth="1"/>
    <col min="3844" max="3844" width="10.6640625" style="7" customWidth="1"/>
    <col min="3845" max="3845" width="11.6640625" style="7" customWidth="1"/>
    <col min="3846" max="3846" width="14" style="7" customWidth="1"/>
    <col min="3847" max="3848" width="11.88671875" style="7" customWidth="1"/>
    <col min="3849" max="3849" width="13.109375" style="7" customWidth="1"/>
    <col min="3850" max="3860" width="10.6640625" style="7" customWidth="1"/>
    <col min="3861" max="3861" width="11" style="7" customWidth="1"/>
    <col min="3862" max="3862" width="15.33203125" style="7" customWidth="1"/>
    <col min="3863" max="3876" width="11.33203125" style="7" customWidth="1"/>
    <col min="3877" max="3877" width="10.5546875" style="7" customWidth="1"/>
    <col min="3878" max="3878" width="13.6640625" style="7" customWidth="1"/>
    <col min="3879" max="3879" width="12" style="7" customWidth="1"/>
    <col min="3880" max="3880" width="12.109375" style="7" customWidth="1"/>
    <col min="3881" max="3892" width="11.33203125" style="7" customWidth="1"/>
    <col min="3893" max="3893" width="8.6640625" style="7" customWidth="1"/>
    <col min="3894" max="3894" width="10.33203125" style="7" customWidth="1"/>
    <col min="3895" max="3895" width="9.88671875" style="7" customWidth="1"/>
    <col min="3896" max="3896" width="13.44140625" style="7" customWidth="1"/>
    <col min="3897" max="3910" width="11.33203125" style="7" customWidth="1"/>
    <col min="3911" max="3911" width="10.109375" style="7" customWidth="1"/>
    <col min="3912" max="3912" width="25.6640625" style="7" customWidth="1"/>
    <col min="3913" max="3925" width="11.33203125" style="7" customWidth="1"/>
    <col min="3926" max="3927" width="9.6640625" style="7" customWidth="1"/>
    <col min="3928" max="4096" width="9.109375" style="7"/>
    <col min="4097" max="4097" width="0" style="7" hidden="1" customWidth="1"/>
    <col min="4098" max="4098" width="24.44140625" style="7" customWidth="1"/>
    <col min="4099" max="4099" width="12.5546875" style="7" customWidth="1"/>
    <col min="4100" max="4100" width="10.6640625" style="7" customWidth="1"/>
    <col min="4101" max="4101" width="11.6640625" style="7" customWidth="1"/>
    <col min="4102" max="4102" width="14" style="7" customWidth="1"/>
    <col min="4103" max="4104" width="11.88671875" style="7" customWidth="1"/>
    <col min="4105" max="4105" width="13.109375" style="7" customWidth="1"/>
    <col min="4106" max="4116" width="10.6640625" style="7" customWidth="1"/>
    <col min="4117" max="4117" width="11" style="7" customWidth="1"/>
    <col min="4118" max="4118" width="15.33203125" style="7" customWidth="1"/>
    <col min="4119" max="4132" width="11.33203125" style="7" customWidth="1"/>
    <col min="4133" max="4133" width="10.5546875" style="7" customWidth="1"/>
    <col min="4134" max="4134" width="13.6640625" style="7" customWidth="1"/>
    <col min="4135" max="4135" width="12" style="7" customWidth="1"/>
    <col min="4136" max="4136" width="12.109375" style="7" customWidth="1"/>
    <col min="4137" max="4148" width="11.33203125" style="7" customWidth="1"/>
    <col min="4149" max="4149" width="8.6640625" style="7" customWidth="1"/>
    <col min="4150" max="4150" width="10.33203125" style="7" customWidth="1"/>
    <col min="4151" max="4151" width="9.88671875" style="7" customWidth="1"/>
    <col min="4152" max="4152" width="13.44140625" style="7" customWidth="1"/>
    <col min="4153" max="4166" width="11.33203125" style="7" customWidth="1"/>
    <col min="4167" max="4167" width="10.109375" style="7" customWidth="1"/>
    <col min="4168" max="4168" width="25.6640625" style="7" customWidth="1"/>
    <col min="4169" max="4181" width="11.33203125" style="7" customWidth="1"/>
    <col min="4182" max="4183" width="9.6640625" style="7" customWidth="1"/>
    <col min="4184" max="4352" width="9.109375" style="7"/>
    <col min="4353" max="4353" width="0" style="7" hidden="1" customWidth="1"/>
    <col min="4354" max="4354" width="24.44140625" style="7" customWidth="1"/>
    <col min="4355" max="4355" width="12.5546875" style="7" customWidth="1"/>
    <col min="4356" max="4356" width="10.6640625" style="7" customWidth="1"/>
    <col min="4357" max="4357" width="11.6640625" style="7" customWidth="1"/>
    <col min="4358" max="4358" width="14" style="7" customWidth="1"/>
    <col min="4359" max="4360" width="11.88671875" style="7" customWidth="1"/>
    <col min="4361" max="4361" width="13.109375" style="7" customWidth="1"/>
    <col min="4362" max="4372" width="10.6640625" style="7" customWidth="1"/>
    <col min="4373" max="4373" width="11" style="7" customWidth="1"/>
    <col min="4374" max="4374" width="15.33203125" style="7" customWidth="1"/>
    <col min="4375" max="4388" width="11.33203125" style="7" customWidth="1"/>
    <col min="4389" max="4389" width="10.5546875" style="7" customWidth="1"/>
    <col min="4390" max="4390" width="13.6640625" style="7" customWidth="1"/>
    <col min="4391" max="4391" width="12" style="7" customWidth="1"/>
    <col min="4392" max="4392" width="12.109375" style="7" customWidth="1"/>
    <col min="4393" max="4404" width="11.33203125" style="7" customWidth="1"/>
    <col min="4405" max="4405" width="8.6640625" style="7" customWidth="1"/>
    <col min="4406" max="4406" width="10.33203125" style="7" customWidth="1"/>
    <col min="4407" max="4407" width="9.88671875" style="7" customWidth="1"/>
    <col min="4408" max="4408" width="13.44140625" style="7" customWidth="1"/>
    <col min="4409" max="4422" width="11.33203125" style="7" customWidth="1"/>
    <col min="4423" max="4423" width="10.109375" style="7" customWidth="1"/>
    <col min="4424" max="4424" width="25.6640625" style="7" customWidth="1"/>
    <col min="4425" max="4437" width="11.33203125" style="7" customWidth="1"/>
    <col min="4438" max="4439" width="9.6640625" style="7" customWidth="1"/>
    <col min="4440" max="4608" width="9.109375" style="7"/>
    <col min="4609" max="4609" width="0" style="7" hidden="1" customWidth="1"/>
    <col min="4610" max="4610" width="24.44140625" style="7" customWidth="1"/>
    <col min="4611" max="4611" width="12.5546875" style="7" customWidth="1"/>
    <col min="4612" max="4612" width="10.6640625" style="7" customWidth="1"/>
    <col min="4613" max="4613" width="11.6640625" style="7" customWidth="1"/>
    <col min="4614" max="4614" width="14" style="7" customWidth="1"/>
    <col min="4615" max="4616" width="11.88671875" style="7" customWidth="1"/>
    <col min="4617" max="4617" width="13.109375" style="7" customWidth="1"/>
    <col min="4618" max="4628" width="10.6640625" style="7" customWidth="1"/>
    <col min="4629" max="4629" width="11" style="7" customWidth="1"/>
    <col min="4630" max="4630" width="15.33203125" style="7" customWidth="1"/>
    <col min="4631" max="4644" width="11.33203125" style="7" customWidth="1"/>
    <col min="4645" max="4645" width="10.5546875" style="7" customWidth="1"/>
    <col min="4646" max="4646" width="13.6640625" style="7" customWidth="1"/>
    <col min="4647" max="4647" width="12" style="7" customWidth="1"/>
    <col min="4648" max="4648" width="12.109375" style="7" customWidth="1"/>
    <col min="4649" max="4660" width="11.33203125" style="7" customWidth="1"/>
    <col min="4661" max="4661" width="8.6640625" style="7" customWidth="1"/>
    <col min="4662" max="4662" width="10.33203125" style="7" customWidth="1"/>
    <col min="4663" max="4663" width="9.88671875" style="7" customWidth="1"/>
    <col min="4664" max="4664" width="13.44140625" style="7" customWidth="1"/>
    <col min="4665" max="4678" width="11.33203125" style="7" customWidth="1"/>
    <col min="4679" max="4679" width="10.109375" style="7" customWidth="1"/>
    <col min="4680" max="4680" width="25.6640625" style="7" customWidth="1"/>
    <col min="4681" max="4693" width="11.33203125" style="7" customWidth="1"/>
    <col min="4694" max="4695" width="9.6640625" style="7" customWidth="1"/>
    <col min="4696" max="4864" width="9.109375" style="7"/>
    <col min="4865" max="4865" width="0" style="7" hidden="1" customWidth="1"/>
    <col min="4866" max="4866" width="24.44140625" style="7" customWidth="1"/>
    <col min="4867" max="4867" width="12.5546875" style="7" customWidth="1"/>
    <col min="4868" max="4868" width="10.6640625" style="7" customWidth="1"/>
    <col min="4869" max="4869" width="11.6640625" style="7" customWidth="1"/>
    <col min="4870" max="4870" width="14" style="7" customWidth="1"/>
    <col min="4871" max="4872" width="11.88671875" style="7" customWidth="1"/>
    <col min="4873" max="4873" width="13.109375" style="7" customWidth="1"/>
    <col min="4874" max="4884" width="10.6640625" style="7" customWidth="1"/>
    <col min="4885" max="4885" width="11" style="7" customWidth="1"/>
    <col min="4886" max="4886" width="15.33203125" style="7" customWidth="1"/>
    <col min="4887" max="4900" width="11.33203125" style="7" customWidth="1"/>
    <col min="4901" max="4901" width="10.5546875" style="7" customWidth="1"/>
    <col min="4902" max="4902" width="13.6640625" style="7" customWidth="1"/>
    <col min="4903" max="4903" width="12" style="7" customWidth="1"/>
    <col min="4904" max="4904" width="12.109375" style="7" customWidth="1"/>
    <col min="4905" max="4916" width="11.33203125" style="7" customWidth="1"/>
    <col min="4917" max="4917" width="8.6640625" style="7" customWidth="1"/>
    <col min="4918" max="4918" width="10.33203125" style="7" customWidth="1"/>
    <col min="4919" max="4919" width="9.88671875" style="7" customWidth="1"/>
    <col min="4920" max="4920" width="13.44140625" style="7" customWidth="1"/>
    <col min="4921" max="4934" width="11.33203125" style="7" customWidth="1"/>
    <col min="4935" max="4935" width="10.109375" style="7" customWidth="1"/>
    <col min="4936" max="4936" width="25.6640625" style="7" customWidth="1"/>
    <col min="4937" max="4949" width="11.33203125" style="7" customWidth="1"/>
    <col min="4950" max="4951" width="9.6640625" style="7" customWidth="1"/>
    <col min="4952" max="5120" width="9.109375" style="7"/>
    <col min="5121" max="5121" width="0" style="7" hidden="1" customWidth="1"/>
    <col min="5122" max="5122" width="24.44140625" style="7" customWidth="1"/>
    <col min="5123" max="5123" width="12.5546875" style="7" customWidth="1"/>
    <col min="5124" max="5124" width="10.6640625" style="7" customWidth="1"/>
    <col min="5125" max="5125" width="11.6640625" style="7" customWidth="1"/>
    <col min="5126" max="5126" width="14" style="7" customWidth="1"/>
    <col min="5127" max="5128" width="11.88671875" style="7" customWidth="1"/>
    <col min="5129" max="5129" width="13.109375" style="7" customWidth="1"/>
    <col min="5130" max="5140" width="10.6640625" style="7" customWidth="1"/>
    <col min="5141" max="5141" width="11" style="7" customWidth="1"/>
    <col min="5142" max="5142" width="15.33203125" style="7" customWidth="1"/>
    <col min="5143" max="5156" width="11.33203125" style="7" customWidth="1"/>
    <col min="5157" max="5157" width="10.5546875" style="7" customWidth="1"/>
    <col min="5158" max="5158" width="13.6640625" style="7" customWidth="1"/>
    <col min="5159" max="5159" width="12" style="7" customWidth="1"/>
    <col min="5160" max="5160" width="12.109375" style="7" customWidth="1"/>
    <col min="5161" max="5172" width="11.33203125" style="7" customWidth="1"/>
    <col min="5173" max="5173" width="8.6640625" style="7" customWidth="1"/>
    <col min="5174" max="5174" width="10.33203125" style="7" customWidth="1"/>
    <col min="5175" max="5175" width="9.88671875" style="7" customWidth="1"/>
    <col min="5176" max="5176" width="13.44140625" style="7" customWidth="1"/>
    <col min="5177" max="5190" width="11.33203125" style="7" customWidth="1"/>
    <col min="5191" max="5191" width="10.109375" style="7" customWidth="1"/>
    <col min="5192" max="5192" width="25.6640625" style="7" customWidth="1"/>
    <col min="5193" max="5205" width="11.33203125" style="7" customWidth="1"/>
    <col min="5206" max="5207" width="9.6640625" style="7" customWidth="1"/>
    <col min="5208" max="5376" width="9.109375" style="7"/>
    <col min="5377" max="5377" width="0" style="7" hidden="1" customWidth="1"/>
    <col min="5378" max="5378" width="24.44140625" style="7" customWidth="1"/>
    <col min="5379" max="5379" width="12.5546875" style="7" customWidth="1"/>
    <col min="5380" max="5380" width="10.6640625" style="7" customWidth="1"/>
    <col min="5381" max="5381" width="11.6640625" style="7" customWidth="1"/>
    <col min="5382" max="5382" width="14" style="7" customWidth="1"/>
    <col min="5383" max="5384" width="11.88671875" style="7" customWidth="1"/>
    <col min="5385" max="5385" width="13.109375" style="7" customWidth="1"/>
    <col min="5386" max="5396" width="10.6640625" style="7" customWidth="1"/>
    <col min="5397" max="5397" width="11" style="7" customWidth="1"/>
    <col min="5398" max="5398" width="15.33203125" style="7" customWidth="1"/>
    <col min="5399" max="5412" width="11.33203125" style="7" customWidth="1"/>
    <col min="5413" max="5413" width="10.5546875" style="7" customWidth="1"/>
    <col min="5414" max="5414" width="13.6640625" style="7" customWidth="1"/>
    <col min="5415" max="5415" width="12" style="7" customWidth="1"/>
    <col min="5416" max="5416" width="12.109375" style="7" customWidth="1"/>
    <col min="5417" max="5428" width="11.33203125" style="7" customWidth="1"/>
    <col min="5429" max="5429" width="8.6640625" style="7" customWidth="1"/>
    <col min="5430" max="5430" width="10.33203125" style="7" customWidth="1"/>
    <col min="5431" max="5431" width="9.88671875" style="7" customWidth="1"/>
    <col min="5432" max="5432" width="13.44140625" style="7" customWidth="1"/>
    <col min="5433" max="5446" width="11.33203125" style="7" customWidth="1"/>
    <col min="5447" max="5447" width="10.109375" style="7" customWidth="1"/>
    <col min="5448" max="5448" width="25.6640625" style="7" customWidth="1"/>
    <col min="5449" max="5461" width="11.33203125" style="7" customWidth="1"/>
    <col min="5462" max="5463" width="9.6640625" style="7" customWidth="1"/>
    <col min="5464" max="5632" width="9.109375" style="7"/>
    <col min="5633" max="5633" width="0" style="7" hidden="1" customWidth="1"/>
    <col min="5634" max="5634" width="24.44140625" style="7" customWidth="1"/>
    <col min="5635" max="5635" width="12.5546875" style="7" customWidth="1"/>
    <col min="5636" max="5636" width="10.6640625" style="7" customWidth="1"/>
    <col min="5637" max="5637" width="11.6640625" style="7" customWidth="1"/>
    <col min="5638" max="5638" width="14" style="7" customWidth="1"/>
    <col min="5639" max="5640" width="11.88671875" style="7" customWidth="1"/>
    <col min="5641" max="5641" width="13.109375" style="7" customWidth="1"/>
    <col min="5642" max="5652" width="10.6640625" style="7" customWidth="1"/>
    <col min="5653" max="5653" width="11" style="7" customWidth="1"/>
    <col min="5654" max="5654" width="15.33203125" style="7" customWidth="1"/>
    <col min="5655" max="5668" width="11.33203125" style="7" customWidth="1"/>
    <col min="5669" max="5669" width="10.5546875" style="7" customWidth="1"/>
    <col min="5670" max="5670" width="13.6640625" style="7" customWidth="1"/>
    <col min="5671" max="5671" width="12" style="7" customWidth="1"/>
    <col min="5672" max="5672" width="12.109375" style="7" customWidth="1"/>
    <col min="5673" max="5684" width="11.33203125" style="7" customWidth="1"/>
    <col min="5685" max="5685" width="8.6640625" style="7" customWidth="1"/>
    <col min="5686" max="5686" width="10.33203125" style="7" customWidth="1"/>
    <col min="5687" max="5687" width="9.88671875" style="7" customWidth="1"/>
    <col min="5688" max="5688" width="13.44140625" style="7" customWidth="1"/>
    <col min="5689" max="5702" width="11.33203125" style="7" customWidth="1"/>
    <col min="5703" max="5703" width="10.109375" style="7" customWidth="1"/>
    <col min="5704" max="5704" width="25.6640625" style="7" customWidth="1"/>
    <col min="5705" max="5717" width="11.33203125" style="7" customWidth="1"/>
    <col min="5718" max="5719" width="9.6640625" style="7" customWidth="1"/>
    <col min="5720" max="5888" width="9.109375" style="7"/>
    <col min="5889" max="5889" width="0" style="7" hidden="1" customWidth="1"/>
    <col min="5890" max="5890" width="24.44140625" style="7" customWidth="1"/>
    <col min="5891" max="5891" width="12.5546875" style="7" customWidth="1"/>
    <col min="5892" max="5892" width="10.6640625" style="7" customWidth="1"/>
    <col min="5893" max="5893" width="11.6640625" style="7" customWidth="1"/>
    <col min="5894" max="5894" width="14" style="7" customWidth="1"/>
    <col min="5895" max="5896" width="11.88671875" style="7" customWidth="1"/>
    <col min="5897" max="5897" width="13.109375" style="7" customWidth="1"/>
    <col min="5898" max="5908" width="10.6640625" style="7" customWidth="1"/>
    <col min="5909" max="5909" width="11" style="7" customWidth="1"/>
    <col min="5910" max="5910" width="15.33203125" style="7" customWidth="1"/>
    <col min="5911" max="5924" width="11.33203125" style="7" customWidth="1"/>
    <col min="5925" max="5925" width="10.5546875" style="7" customWidth="1"/>
    <col min="5926" max="5926" width="13.6640625" style="7" customWidth="1"/>
    <col min="5927" max="5927" width="12" style="7" customWidth="1"/>
    <col min="5928" max="5928" width="12.109375" style="7" customWidth="1"/>
    <col min="5929" max="5940" width="11.33203125" style="7" customWidth="1"/>
    <col min="5941" max="5941" width="8.6640625" style="7" customWidth="1"/>
    <col min="5942" max="5942" width="10.33203125" style="7" customWidth="1"/>
    <col min="5943" max="5943" width="9.88671875" style="7" customWidth="1"/>
    <col min="5944" max="5944" width="13.44140625" style="7" customWidth="1"/>
    <col min="5945" max="5958" width="11.33203125" style="7" customWidth="1"/>
    <col min="5959" max="5959" width="10.109375" style="7" customWidth="1"/>
    <col min="5960" max="5960" width="25.6640625" style="7" customWidth="1"/>
    <col min="5961" max="5973" width="11.33203125" style="7" customWidth="1"/>
    <col min="5974" max="5975" width="9.6640625" style="7" customWidth="1"/>
    <col min="5976" max="6144" width="9.109375" style="7"/>
    <col min="6145" max="6145" width="0" style="7" hidden="1" customWidth="1"/>
    <col min="6146" max="6146" width="24.44140625" style="7" customWidth="1"/>
    <col min="6147" max="6147" width="12.5546875" style="7" customWidth="1"/>
    <col min="6148" max="6148" width="10.6640625" style="7" customWidth="1"/>
    <col min="6149" max="6149" width="11.6640625" style="7" customWidth="1"/>
    <col min="6150" max="6150" width="14" style="7" customWidth="1"/>
    <col min="6151" max="6152" width="11.88671875" style="7" customWidth="1"/>
    <col min="6153" max="6153" width="13.109375" style="7" customWidth="1"/>
    <col min="6154" max="6164" width="10.6640625" style="7" customWidth="1"/>
    <col min="6165" max="6165" width="11" style="7" customWidth="1"/>
    <col min="6166" max="6166" width="15.33203125" style="7" customWidth="1"/>
    <col min="6167" max="6180" width="11.33203125" style="7" customWidth="1"/>
    <col min="6181" max="6181" width="10.5546875" style="7" customWidth="1"/>
    <col min="6182" max="6182" width="13.6640625" style="7" customWidth="1"/>
    <col min="6183" max="6183" width="12" style="7" customWidth="1"/>
    <col min="6184" max="6184" width="12.109375" style="7" customWidth="1"/>
    <col min="6185" max="6196" width="11.33203125" style="7" customWidth="1"/>
    <col min="6197" max="6197" width="8.6640625" style="7" customWidth="1"/>
    <col min="6198" max="6198" width="10.33203125" style="7" customWidth="1"/>
    <col min="6199" max="6199" width="9.88671875" style="7" customWidth="1"/>
    <col min="6200" max="6200" width="13.44140625" style="7" customWidth="1"/>
    <col min="6201" max="6214" width="11.33203125" style="7" customWidth="1"/>
    <col min="6215" max="6215" width="10.109375" style="7" customWidth="1"/>
    <col min="6216" max="6216" width="25.6640625" style="7" customWidth="1"/>
    <col min="6217" max="6229" width="11.33203125" style="7" customWidth="1"/>
    <col min="6230" max="6231" width="9.6640625" style="7" customWidth="1"/>
    <col min="6232" max="6400" width="9.109375" style="7"/>
    <col min="6401" max="6401" width="0" style="7" hidden="1" customWidth="1"/>
    <col min="6402" max="6402" width="24.44140625" style="7" customWidth="1"/>
    <col min="6403" max="6403" width="12.5546875" style="7" customWidth="1"/>
    <col min="6404" max="6404" width="10.6640625" style="7" customWidth="1"/>
    <col min="6405" max="6405" width="11.6640625" style="7" customWidth="1"/>
    <col min="6406" max="6406" width="14" style="7" customWidth="1"/>
    <col min="6407" max="6408" width="11.88671875" style="7" customWidth="1"/>
    <col min="6409" max="6409" width="13.109375" style="7" customWidth="1"/>
    <col min="6410" max="6420" width="10.6640625" style="7" customWidth="1"/>
    <col min="6421" max="6421" width="11" style="7" customWidth="1"/>
    <col min="6422" max="6422" width="15.33203125" style="7" customWidth="1"/>
    <col min="6423" max="6436" width="11.33203125" style="7" customWidth="1"/>
    <col min="6437" max="6437" width="10.5546875" style="7" customWidth="1"/>
    <col min="6438" max="6438" width="13.6640625" style="7" customWidth="1"/>
    <col min="6439" max="6439" width="12" style="7" customWidth="1"/>
    <col min="6440" max="6440" width="12.109375" style="7" customWidth="1"/>
    <col min="6441" max="6452" width="11.33203125" style="7" customWidth="1"/>
    <col min="6453" max="6453" width="8.6640625" style="7" customWidth="1"/>
    <col min="6454" max="6454" width="10.33203125" style="7" customWidth="1"/>
    <col min="6455" max="6455" width="9.88671875" style="7" customWidth="1"/>
    <col min="6456" max="6456" width="13.44140625" style="7" customWidth="1"/>
    <col min="6457" max="6470" width="11.33203125" style="7" customWidth="1"/>
    <col min="6471" max="6471" width="10.109375" style="7" customWidth="1"/>
    <col min="6472" max="6472" width="25.6640625" style="7" customWidth="1"/>
    <col min="6473" max="6485" width="11.33203125" style="7" customWidth="1"/>
    <col min="6486" max="6487" width="9.6640625" style="7" customWidth="1"/>
    <col min="6488" max="6656" width="9.109375" style="7"/>
    <col min="6657" max="6657" width="0" style="7" hidden="1" customWidth="1"/>
    <col min="6658" max="6658" width="24.44140625" style="7" customWidth="1"/>
    <col min="6659" max="6659" width="12.5546875" style="7" customWidth="1"/>
    <col min="6660" max="6660" width="10.6640625" style="7" customWidth="1"/>
    <col min="6661" max="6661" width="11.6640625" style="7" customWidth="1"/>
    <col min="6662" max="6662" width="14" style="7" customWidth="1"/>
    <col min="6663" max="6664" width="11.88671875" style="7" customWidth="1"/>
    <col min="6665" max="6665" width="13.109375" style="7" customWidth="1"/>
    <col min="6666" max="6676" width="10.6640625" style="7" customWidth="1"/>
    <col min="6677" max="6677" width="11" style="7" customWidth="1"/>
    <col min="6678" max="6678" width="15.33203125" style="7" customWidth="1"/>
    <col min="6679" max="6692" width="11.33203125" style="7" customWidth="1"/>
    <col min="6693" max="6693" width="10.5546875" style="7" customWidth="1"/>
    <col min="6694" max="6694" width="13.6640625" style="7" customWidth="1"/>
    <col min="6695" max="6695" width="12" style="7" customWidth="1"/>
    <col min="6696" max="6696" width="12.109375" style="7" customWidth="1"/>
    <col min="6697" max="6708" width="11.33203125" style="7" customWidth="1"/>
    <col min="6709" max="6709" width="8.6640625" style="7" customWidth="1"/>
    <col min="6710" max="6710" width="10.33203125" style="7" customWidth="1"/>
    <col min="6711" max="6711" width="9.88671875" style="7" customWidth="1"/>
    <col min="6712" max="6712" width="13.44140625" style="7" customWidth="1"/>
    <col min="6713" max="6726" width="11.33203125" style="7" customWidth="1"/>
    <col min="6727" max="6727" width="10.109375" style="7" customWidth="1"/>
    <col min="6728" max="6728" width="25.6640625" style="7" customWidth="1"/>
    <col min="6729" max="6741" width="11.33203125" style="7" customWidth="1"/>
    <col min="6742" max="6743" width="9.6640625" style="7" customWidth="1"/>
    <col min="6744" max="6912" width="9.109375" style="7"/>
    <col min="6913" max="6913" width="0" style="7" hidden="1" customWidth="1"/>
    <col min="6914" max="6914" width="24.44140625" style="7" customWidth="1"/>
    <col min="6915" max="6915" width="12.5546875" style="7" customWidth="1"/>
    <col min="6916" max="6916" width="10.6640625" style="7" customWidth="1"/>
    <col min="6917" max="6917" width="11.6640625" style="7" customWidth="1"/>
    <col min="6918" max="6918" width="14" style="7" customWidth="1"/>
    <col min="6919" max="6920" width="11.88671875" style="7" customWidth="1"/>
    <col min="6921" max="6921" width="13.109375" style="7" customWidth="1"/>
    <col min="6922" max="6932" width="10.6640625" style="7" customWidth="1"/>
    <col min="6933" max="6933" width="11" style="7" customWidth="1"/>
    <col min="6934" max="6934" width="15.33203125" style="7" customWidth="1"/>
    <col min="6935" max="6948" width="11.33203125" style="7" customWidth="1"/>
    <col min="6949" max="6949" width="10.5546875" style="7" customWidth="1"/>
    <col min="6950" max="6950" width="13.6640625" style="7" customWidth="1"/>
    <col min="6951" max="6951" width="12" style="7" customWidth="1"/>
    <col min="6952" max="6952" width="12.109375" style="7" customWidth="1"/>
    <col min="6953" max="6964" width="11.33203125" style="7" customWidth="1"/>
    <col min="6965" max="6965" width="8.6640625" style="7" customWidth="1"/>
    <col min="6966" max="6966" width="10.33203125" style="7" customWidth="1"/>
    <col min="6967" max="6967" width="9.88671875" style="7" customWidth="1"/>
    <col min="6968" max="6968" width="13.44140625" style="7" customWidth="1"/>
    <col min="6969" max="6982" width="11.33203125" style="7" customWidth="1"/>
    <col min="6983" max="6983" width="10.109375" style="7" customWidth="1"/>
    <col min="6984" max="6984" width="25.6640625" style="7" customWidth="1"/>
    <col min="6985" max="6997" width="11.33203125" style="7" customWidth="1"/>
    <col min="6998" max="6999" width="9.6640625" style="7" customWidth="1"/>
    <col min="7000" max="7168" width="9.109375" style="7"/>
    <col min="7169" max="7169" width="0" style="7" hidden="1" customWidth="1"/>
    <col min="7170" max="7170" width="24.44140625" style="7" customWidth="1"/>
    <col min="7171" max="7171" width="12.5546875" style="7" customWidth="1"/>
    <col min="7172" max="7172" width="10.6640625" style="7" customWidth="1"/>
    <col min="7173" max="7173" width="11.6640625" style="7" customWidth="1"/>
    <col min="7174" max="7174" width="14" style="7" customWidth="1"/>
    <col min="7175" max="7176" width="11.88671875" style="7" customWidth="1"/>
    <col min="7177" max="7177" width="13.109375" style="7" customWidth="1"/>
    <col min="7178" max="7188" width="10.6640625" style="7" customWidth="1"/>
    <col min="7189" max="7189" width="11" style="7" customWidth="1"/>
    <col min="7190" max="7190" width="15.33203125" style="7" customWidth="1"/>
    <col min="7191" max="7204" width="11.33203125" style="7" customWidth="1"/>
    <col min="7205" max="7205" width="10.5546875" style="7" customWidth="1"/>
    <col min="7206" max="7206" width="13.6640625" style="7" customWidth="1"/>
    <col min="7207" max="7207" width="12" style="7" customWidth="1"/>
    <col min="7208" max="7208" width="12.109375" style="7" customWidth="1"/>
    <col min="7209" max="7220" width="11.33203125" style="7" customWidth="1"/>
    <col min="7221" max="7221" width="8.6640625" style="7" customWidth="1"/>
    <col min="7222" max="7222" width="10.33203125" style="7" customWidth="1"/>
    <col min="7223" max="7223" width="9.88671875" style="7" customWidth="1"/>
    <col min="7224" max="7224" width="13.44140625" style="7" customWidth="1"/>
    <col min="7225" max="7238" width="11.33203125" style="7" customWidth="1"/>
    <col min="7239" max="7239" width="10.109375" style="7" customWidth="1"/>
    <col min="7240" max="7240" width="25.6640625" style="7" customWidth="1"/>
    <col min="7241" max="7253" width="11.33203125" style="7" customWidth="1"/>
    <col min="7254" max="7255" width="9.6640625" style="7" customWidth="1"/>
    <col min="7256" max="7424" width="9.109375" style="7"/>
    <col min="7425" max="7425" width="0" style="7" hidden="1" customWidth="1"/>
    <col min="7426" max="7426" width="24.44140625" style="7" customWidth="1"/>
    <col min="7427" max="7427" width="12.5546875" style="7" customWidth="1"/>
    <col min="7428" max="7428" width="10.6640625" style="7" customWidth="1"/>
    <col min="7429" max="7429" width="11.6640625" style="7" customWidth="1"/>
    <col min="7430" max="7430" width="14" style="7" customWidth="1"/>
    <col min="7431" max="7432" width="11.88671875" style="7" customWidth="1"/>
    <col min="7433" max="7433" width="13.109375" style="7" customWidth="1"/>
    <col min="7434" max="7444" width="10.6640625" style="7" customWidth="1"/>
    <col min="7445" max="7445" width="11" style="7" customWidth="1"/>
    <col min="7446" max="7446" width="15.33203125" style="7" customWidth="1"/>
    <col min="7447" max="7460" width="11.33203125" style="7" customWidth="1"/>
    <col min="7461" max="7461" width="10.5546875" style="7" customWidth="1"/>
    <col min="7462" max="7462" width="13.6640625" style="7" customWidth="1"/>
    <col min="7463" max="7463" width="12" style="7" customWidth="1"/>
    <col min="7464" max="7464" width="12.109375" style="7" customWidth="1"/>
    <col min="7465" max="7476" width="11.33203125" style="7" customWidth="1"/>
    <col min="7477" max="7477" width="8.6640625" style="7" customWidth="1"/>
    <col min="7478" max="7478" width="10.33203125" style="7" customWidth="1"/>
    <col min="7479" max="7479" width="9.88671875" style="7" customWidth="1"/>
    <col min="7480" max="7480" width="13.44140625" style="7" customWidth="1"/>
    <col min="7481" max="7494" width="11.33203125" style="7" customWidth="1"/>
    <col min="7495" max="7495" width="10.109375" style="7" customWidth="1"/>
    <col min="7496" max="7496" width="25.6640625" style="7" customWidth="1"/>
    <col min="7497" max="7509" width="11.33203125" style="7" customWidth="1"/>
    <col min="7510" max="7511" width="9.6640625" style="7" customWidth="1"/>
    <col min="7512" max="7680" width="9.109375" style="7"/>
    <col min="7681" max="7681" width="0" style="7" hidden="1" customWidth="1"/>
    <col min="7682" max="7682" width="24.44140625" style="7" customWidth="1"/>
    <col min="7683" max="7683" width="12.5546875" style="7" customWidth="1"/>
    <col min="7684" max="7684" width="10.6640625" style="7" customWidth="1"/>
    <col min="7685" max="7685" width="11.6640625" style="7" customWidth="1"/>
    <col min="7686" max="7686" width="14" style="7" customWidth="1"/>
    <col min="7687" max="7688" width="11.88671875" style="7" customWidth="1"/>
    <col min="7689" max="7689" width="13.109375" style="7" customWidth="1"/>
    <col min="7690" max="7700" width="10.6640625" style="7" customWidth="1"/>
    <col min="7701" max="7701" width="11" style="7" customWidth="1"/>
    <col min="7702" max="7702" width="15.33203125" style="7" customWidth="1"/>
    <col min="7703" max="7716" width="11.33203125" style="7" customWidth="1"/>
    <col min="7717" max="7717" width="10.5546875" style="7" customWidth="1"/>
    <col min="7718" max="7718" width="13.6640625" style="7" customWidth="1"/>
    <col min="7719" max="7719" width="12" style="7" customWidth="1"/>
    <col min="7720" max="7720" width="12.109375" style="7" customWidth="1"/>
    <col min="7721" max="7732" width="11.33203125" style="7" customWidth="1"/>
    <col min="7733" max="7733" width="8.6640625" style="7" customWidth="1"/>
    <col min="7734" max="7734" width="10.33203125" style="7" customWidth="1"/>
    <col min="7735" max="7735" width="9.88671875" style="7" customWidth="1"/>
    <col min="7736" max="7736" width="13.44140625" style="7" customWidth="1"/>
    <col min="7737" max="7750" width="11.33203125" style="7" customWidth="1"/>
    <col min="7751" max="7751" width="10.109375" style="7" customWidth="1"/>
    <col min="7752" max="7752" width="25.6640625" style="7" customWidth="1"/>
    <col min="7753" max="7765" width="11.33203125" style="7" customWidth="1"/>
    <col min="7766" max="7767" width="9.6640625" style="7" customWidth="1"/>
    <col min="7768" max="7936" width="9.109375" style="7"/>
    <col min="7937" max="7937" width="0" style="7" hidden="1" customWidth="1"/>
    <col min="7938" max="7938" width="24.44140625" style="7" customWidth="1"/>
    <col min="7939" max="7939" width="12.5546875" style="7" customWidth="1"/>
    <col min="7940" max="7940" width="10.6640625" style="7" customWidth="1"/>
    <col min="7941" max="7941" width="11.6640625" style="7" customWidth="1"/>
    <col min="7942" max="7942" width="14" style="7" customWidth="1"/>
    <col min="7943" max="7944" width="11.88671875" style="7" customWidth="1"/>
    <col min="7945" max="7945" width="13.109375" style="7" customWidth="1"/>
    <col min="7946" max="7956" width="10.6640625" style="7" customWidth="1"/>
    <col min="7957" max="7957" width="11" style="7" customWidth="1"/>
    <col min="7958" max="7958" width="15.33203125" style="7" customWidth="1"/>
    <col min="7959" max="7972" width="11.33203125" style="7" customWidth="1"/>
    <col min="7973" max="7973" width="10.5546875" style="7" customWidth="1"/>
    <col min="7974" max="7974" width="13.6640625" style="7" customWidth="1"/>
    <col min="7975" max="7975" width="12" style="7" customWidth="1"/>
    <col min="7976" max="7976" width="12.109375" style="7" customWidth="1"/>
    <col min="7977" max="7988" width="11.33203125" style="7" customWidth="1"/>
    <col min="7989" max="7989" width="8.6640625" style="7" customWidth="1"/>
    <col min="7990" max="7990" width="10.33203125" style="7" customWidth="1"/>
    <col min="7991" max="7991" width="9.88671875" style="7" customWidth="1"/>
    <col min="7992" max="7992" width="13.44140625" style="7" customWidth="1"/>
    <col min="7993" max="8006" width="11.33203125" style="7" customWidth="1"/>
    <col min="8007" max="8007" width="10.109375" style="7" customWidth="1"/>
    <col min="8008" max="8008" width="25.6640625" style="7" customWidth="1"/>
    <col min="8009" max="8021" width="11.33203125" style="7" customWidth="1"/>
    <col min="8022" max="8023" width="9.6640625" style="7" customWidth="1"/>
    <col min="8024" max="8192" width="9.109375" style="7"/>
    <col min="8193" max="8193" width="0" style="7" hidden="1" customWidth="1"/>
    <col min="8194" max="8194" width="24.44140625" style="7" customWidth="1"/>
    <col min="8195" max="8195" width="12.5546875" style="7" customWidth="1"/>
    <col min="8196" max="8196" width="10.6640625" style="7" customWidth="1"/>
    <col min="8197" max="8197" width="11.6640625" style="7" customWidth="1"/>
    <col min="8198" max="8198" width="14" style="7" customWidth="1"/>
    <col min="8199" max="8200" width="11.88671875" style="7" customWidth="1"/>
    <col min="8201" max="8201" width="13.109375" style="7" customWidth="1"/>
    <col min="8202" max="8212" width="10.6640625" style="7" customWidth="1"/>
    <col min="8213" max="8213" width="11" style="7" customWidth="1"/>
    <col min="8214" max="8214" width="15.33203125" style="7" customWidth="1"/>
    <col min="8215" max="8228" width="11.33203125" style="7" customWidth="1"/>
    <col min="8229" max="8229" width="10.5546875" style="7" customWidth="1"/>
    <col min="8230" max="8230" width="13.6640625" style="7" customWidth="1"/>
    <col min="8231" max="8231" width="12" style="7" customWidth="1"/>
    <col min="8232" max="8232" width="12.109375" style="7" customWidth="1"/>
    <col min="8233" max="8244" width="11.33203125" style="7" customWidth="1"/>
    <col min="8245" max="8245" width="8.6640625" style="7" customWidth="1"/>
    <col min="8246" max="8246" width="10.33203125" style="7" customWidth="1"/>
    <col min="8247" max="8247" width="9.88671875" style="7" customWidth="1"/>
    <col min="8248" max="8248" width="13.44140625" style="7" customWidth="1"/>
    <col min="8249" max="8262" width="11.33203125" style="7" customWidth="1"/>
    <col min="8263" max="8263" width="10.109375" style="7" customWidth="1"/>
    <col min="8264" max="8264" width="25.6640625" style="7" customWidth="1"/>
    <col min="8265" max="8277" width="11.33203125" style="7" customWidth="1"/>
    <col min="8278" max="8279" width="9.6640625" style="7" customWidth="1"/>
    <col min="8280" max="8448" width="9.109375" style="7"/>
    <col min="8449" max="8449" width="0" style="7" hidden="1" customWidth="1"/>
    <col min="8450" max="8450" width="24.44140625" style="7" customWidth="1"/>
    <col min="8451" max="8451" width="12.5546875" style="7" customWidth="1"/>
    <col min="8452" max="8452" width="10.6640625" style="7" customWidth="1"/>
    <col min="8453" max="8453" width="11.6640625" style="7" customWidth="1"/>
    <col min="8454" max="8454" width="14" style="7" customWidth="1"/>
    <col min="8455" max="8456" width="11.88671875" style="7" customWidth="1"/>
    <col min="8457" max="8457" width="13.109375" style="7" customWidth="1"/>
    <col min="8458" max="8468" width="10.6640625" style="7" customWidth="1"/>
    <col min="8469" max="8469" width="11" style="7" customWidth="1"/>
    <col min="8470" max="8470" width="15.33203125" style="7" customWidth="1"/>
    <col min="8471" max="8484" width="11.33203125" style="7" customWidth="1"/>
    <col min="8485" max="8485" width="10.5546875" style="7" customWidth="1"/>
    <col min="8486" max="8486" width="13.6640625" style="7" customWidth="1"/>
    <col min="8487" max="8487" width="12" style="7" customWidth="1"/>
    <col min="8488" max="8488" width="12.109375" style="7" customWidth="1"/>
    <col min="8489" max="8500" width="11.33203125" style="7" customWidth="1"/>
    <col min="8501" max="8501" width="8.6640625" style="7" customWidth="1"/>
    <col min="8502" max="8502" width="10.33203125" style="7" customWidth="1"/>
    <col min="8503" max="8503" width="9.88671875" style="7" customWidth="1"/>
    <col min="8504" max="8504" width="13.44140625" style="7" customWidth="1"/>
    <col min="8505" max="8518" width="11.33203125" style="7" customWidth="1"/>
    <col min="8519" max="8519" width="10.109375" style="7" customWidth="1"/>
    <col min="8520" max="8520" width="25.6640625" style="7" customWidth="1"/>
    <col min="8521" max="8533" width="11.33203125" style="7" customWidth="1"/>
    <col min="8534" max="8535" width="9.6640625" style="7" customWidth="1"/>
    <col min="8536" max="8704" width="9.109375" style="7"/>
    <col min="8705" max="8705" width="0" style="7" hidden="1" customWidth="1"/>
    <col min="8706" max="8706" width="24.44140625" style="7" customWidth="1"/>
    <col min="8707" max="8707" width="12.5546875" style="7" customWidth="1"/>
    <col min="8708" max="8708" width="10.6640625" style="7" customWidth="1"/>
    <col min="8709" max="8709" width="11.6640625" style="7" customWidth="1"/>
    <col min="8710" max="8710" width="14" style="7" customWidth="1"/>
    <col min="8711" max="8712" width="11.88671875" style="7" customWidth="1"/>
    <col min="8713" max="8713" width="13.109375" style="7" customWidth="1"/>
    <col min="8714" max="8724" width="10.6640625" style="7" customWidth="1"/>
    <col min="8725" max="8725" width="11" style="7" customWidth="1"/>
    <col min="8726" max="8726" width="15.33203125" style="7" customWidth="1"/>
    <col min="8727" max="8740" width="11.33203125" style="7" customWidth="1"/>
    <col min="8741" max="8741" width="10.5546875" style="7" customWidth="1"/>
    <col min="8742" max="8742" width="13.6640625" style="7" customWidth="1"/>
    <col min="8743" max="8743" width="12" style="7" customWidth="1"/>
    <col min="8744" max="8744" width="12.109375" style="7" customWidth="1"/>
    <col min="8745" max="8756" width="11.33203125" style="7" customWidth="1"/>
    <col min="8757" max="8757" width="8.6640625" style="7" customWidth="1"/>
    <col min="8758" max="8758" width="10.33203125" style="7" customWidth="1"/>
    <col min="8759" max="8759" width="9.88671875" style="7" customWidth="1"/>
    <col min="8760" max="8760" width="13.44140625" style="7" customWidth="1"/>
    <col min="8761" max="8774" width="11.33203125" style="7" customWidth="1"/>
    <col min="8775" max="8775" width="10.109375" style="7" customWidth="1"/>
    <col min="8776" max="8776" width="25.6640625" style="7" customWidth="1"/>
    <col min="8777" max="8789" width="11.33203125" style="7" customWidth="1"/>
    <col min="8790" max="8791" width="9.6640625" style="7" customWidth="1"/>
    <col min="8792" max="8960" width="9.109375" style="7"/>
    <col min="8961" max="8961" width="0" style="7" hidden="1" customWidth="1"/>
    <col min="8962" max="8962" width="24.44140625" style="7" customWidth="1"/>
    <col min="8963" max="8963" width="12.5546875" style="7" customWidth="1"/>
    <col min="8964" max="8964" width="10.6640625" style="7" customWidth="1"/>
    <col min="8965" max="8965" width="11.6640625" style="7" customWidth="1"/>
    <col min="8966" max="8966" width="14" style="7" customWidth="1"/>
    <col min="8967" max="8968" width="11.88671875" style="7" customWidth="1"/>
    <col min="8969" max="8969" width="13.109375" style="7" customWidth="1"/>
    <col min="8970" max="8980" width="10.6640625" style="7" customWidth="1"/>
    <col min="8981" max="8981" width="11" style="7" customWidth="1"/>
    <col min="8982" max="8982" width="15.33203125" style="7" customWidth="1"/>
    <col min="8983" max="8996" width="11.33203125" style="7" customWidth="1"/>
    <col min="8997" max="8997" width="10.5546875" style="7" customWidth="1"/>
    <col min="8998" max="8998" width="13.6640625" style="7" customWidth="1"/>
    <col min="8999" max="8999" width="12" style="7" customWidth="1"/>
    <col min="9000" max="9000" width="12.109375" style="7" customWidth="1"/>
    <col min="9001" max="9012" width="11.33203125" style="7" customWidth="1"/>
    <col min="9013" max="9013" width="8.6640625" style="7" customWidth="1"/>
    <col min="9014" max="9014" width="10.33203125" style="7" customWidth="1"/>
    <col min="9015" max="9015" width="9.88671875" style="7" customWidth="1"/>
    <col min="9016" max="9016" width="13.44140625" style="7" customWidth="1"/>
    <col min="9017" max="9030" width="11.33203125" style="7" customWidth="1"/>
    <col min="9031" max="9031" width="10.109375" style="7" customWidth="1"/>
    <col min="9032" max="9032" width="25.6640625" style="7" customWidth="1"/>
    <col min="9033" max="9045" width="11.33203125" style="7" customWidth="1"/>
    <col min="9046" max="9047" width="9.6640625" style="7" customWidth="1"/>
    <col min="9048" max="9216" width="9.109375" style="7"/>
    <col min="9217" max="9217" width="0" style="7" hidden="1" customWidth="1"/>
    <col min="9218" max="9218" width="24.44140625" style="7" customWidth="1"/>
    <col min="9219" max="9219" width="12.5546875" style="7" customWidth="1"/>
    <col min="9220" max="9220" width="10.6640625" style="7" customWidth="1"/>
    <col min="9221" max="9221" width="11.6640625" style="7" customWidth="1"/>
    <col min="9222" max="9222" width="14" style="7" customWidth="1"/>
    <col min="9223" max="9224" width="11.88671875" style="7" customWidth="1"/>
    <col min="9225" max="9225" width="13.109375" style="7" customWidth="1"/>
    <col min="9226" max="9236" width="10.6640625" style="7" customWidth="1"/>
    <col min="9237" max="9237" width="11" style="7" customWidth="1"/>
    <col min="9238" max="9238" width="15.33203125" style="7" customWidth="1"/>
    <col min="9239" max="9252" width="11.33203125" style="7" customWidth="1"/>
    <col min="9253" max="9253" width="10.5546875" style="7" customWidth="1"/>
    <col min="9254" max="9254" width="13.6640625" style="7" customWidth="1"/>
    <col min="9255" max="9255" width="12" style="7" customWidth="1"/>
    <col min="9256" max="9256" width="12.109375" style="7" customWidth="1"/>
    <col min="9257" max="9268" width="11.33203125" style="7" customWidth="1"/>
    <col min="9269" max="9269" width="8.6640625" style="7" customWidth="1"/>
    <col min="9270" max="9270" width="10.33203125" style="7" customWidth="1"/>
    <col min="9271" max="9271" width="9.88671875" style="7" customWidth="1"/>
    <col min="9272" max="9272" width="13.44140625" style="7" customWidth="1"/>
    <col min="9273" max="9286" width="11.33203125" style="7" customWidth="1"/>
    <col min="9287" max="9287" width="10.109375" style="7" customWidth="1"/>
    <col min="9288" max="9288" width="25.6640625" style="7" customWidth="1"/>
    <col min="9289" max="9301" width="11.33203125" style="7" customWidth="1"/>
    <col min="9302" max="9303" width="9.6640625" style="7" customWidth="1"/>
    <col min="9304" max="9472" width="9.109375" style="7"/>
    <col min="9473" max="9473" width="0" style="7" hidden="1" customWidth="1"/>
    <col min="9474" max="9474" width="24.44140625" style="7" customWidth="1"/>
    <col min="9475" max="9475" width="12.5546875" style="7" customWidth="1"/>
    <col min="9476" max="9476" width="10.6640625" style="7" customWidth="1"/>
    <col min="9477" max="9477" width="11.6640625" style="7" customWidth="1"/>
    <col min="9478" max="9478" width="14" style="7" customWidth="1"/>
    <col min="9479" max="9480" width="11.88671875" style="7" customWidth="1"/>
    <col min="9481" max="9481" width="13.109375" style="7" customWidth="1"/>
    <col min="9482" max="9492" width="10.6640625" style="7" customWidth="1"/>
    <col min="9493" max="9493" width="11" style="7" customWidth="1"/>
    <col min="9494" max="9494" width="15.33203125" style="7" customWidth="1"/>
    <col min="9495" max="9508" width="11.33203125" style="7" customWidth="1"/>
    <col min="9509" max="9509" width="10.5546875" style="7" customWidth="1"/>
    <col min="9510" max="9510" width="13.6640625" style="7" customWidth="1"/>
    <col min="9511" max="9511" width="12" style="7" customWidth="1"/>
    <col min="9512" max="9512" width="12.109375" style="7" customWidth="1"/>
    <col min="9513" max="9524" width="11.33203125" style="7" customWidth="1"/>
    <col min="9525" max="9525" width="8.6640625" style="7" customWidth="1"/>
    <col min="9526" max="9526" width="10.33203125" style="7" customWidth="1"/>
    <col min="9527" max="9527" width="9.88671875" style="7" customWidth="1"/>
    <col min="9528" max="9528" width="13.44140625" style="7" customWidth="1"/>
    <col min="9529" max="9542" width="11.33203125" style="7" customWidth="1"/>
    <col min="9543" max="9543" width="10.109375" style="7" customWidth="1"/>
    <col min="9544" max="9544" width="25.6640625" style="7" customWidth="1"/>
    <col min="9545" max="9557" width="11.33203125" style="7" customWidth="1"/>
    <col min="9558" max="9559" width="9.6640625" style="7" customWidth="1"/>
    <col min="9560" max="9728" width="9.109375" style="7"/>
    <col min="9729" max="9729" width="0" style="7" hidden="1" customWidth="1"/>
    <col min="9730" max="9730" width="24.44140625" style="7" customWidth="1"/>
    <col min="9731" max="9731" width="12.5546875" style="7" customWidth="1"/>
    <col min="9732" max="9732" width="10.6640625" style="7" customWidth="1"/>
    <col min="9733" max="9733" width="11.6640625" style="7" customWidth="1"/>
    <col min="9734" max="9734" width="14" style="7" customWidth="1"/>
    <col min="9735" max="9736" width="11.88671875" style="7" customWidth="1"/>
    <col min="9737" max="9737" width="13.109375" style="7" customWidth="1"/>
    <col min="9738" max="9748" width="10.6640625" style="7" customWidth="1"/>
    <col min="9749" max="9749" width="11" style="7" customWidth="1"/>
    <col min="9750" max="9750" width="15.33203125" style="7" customWidth="1"/>
    <col min="9751" max="9764" width="11.33203125" style="7" customWidth="1"/>
    <col min="9765" max="9765" width="10.5546875" style="7" customWidth="1"/>
    <col min="9766" max="9766" width="13.6640625" style="7" customWidth="1"/>
    <col min="9767" max="9767" width="12" style="7" customWidth="1"/>
    <col min="9768" max="9768" width="12.109375" style="7" customWidth="1"/>
    <col min="9769" max="9780" width="11.33203125" style="7" customWidth="1"/>
    <col min="9781" max="9781" width="8.6640625" style="7" customWidth="1"/>
    <col min="9782" max="9782" width="10.33203125" style="7" customWidth="1"/>
    <col min="9783" max="9783" width="9.88671875" style="7" customWidth="1"/>
    <col min="9784" max="9784" width="13.44140625" style="7" customWidth="1"/>
    <col min="9785" max="9798" width="11.33203125" style="7" customWidth="1"/>
    <col min="9799" max="9799" width="10.109375" style="7" customWidth="1"/>
    <col min="9800" max="9800" width="25.6640625" style="7" customWidth="1"/>
    <col min="9801" max="9813" width="11.33203125" style="7" customWidth="1"/>
    <col min="9814" max="9815" width="9.6640625" style="7" customWidth="1"/>
    <col min="9816" max="9984" width="9.109375" style="7"/>
    <col min="9985" max="9985" width="0" style="7" hidden="1" customWidth="1"/>
    <col min="9986" max="9986" width="24.44140625" style="7" customWidth="1"/>
    <col min="9987" max="9987" width="12.5546875" style="7" customWidth="1"/>
    <col min="9988" max="9988" width="10.6640625" style="7" customWidth="1"/>
    <col min="9989" max="9989" width="11.6640625" style="7" customWidth="1"/>
    <col min="9990" max="9990" width="14" style="7" customWidth="1"/>
    <col min="9991" max="9992" width="11.88671875" style="7" customWidth="1"/>
    <col min="9993" max="9993" width="13.109375" style="7" customWidth="1"/>
    <col min="9994" max="10004" width="10.6640625" style="7" customWidth="1"/>
    <col min="10005" max="10005" width="11" style="7" customWidth="1"/>
    <col min="10006" max="10006" width="15.33203125" style="7" customWidth="1"/>
    <col min="10007" max="10020" width="11.33203125" style="7" customWidth="1"/>
    <col min="10021" max="10021" width="10.5546875" style="7" customWidth="1"/>
    <col min="10022" max="10022" width="13.6640625" style="7" customWidth="1"/>
    <col min="10023" max="10023" width="12" style="7" customWidth="1"/>
    <col min="10024" max="10024" width="12.109375" style="7" customWidth="1"/>
    <col min="10025" max="10036" width="11.33203125" style="7" customWidth="1"/>
    <col min="10037" max="10037" width="8.6640625" style="7" customWidth="1"/>
    <col min="10038" max="10038" width="10.33203125" style="7" customWidth="1"/>
    <col min="10039" max="10039" width="9.88671875" style="7" customWidth="1"/>
    <col min="10040" max="10040" width="13.44140625" style="7" customWidth="1"/>
    <col min="10041" max="10054" width="11.33203125" style="7" customWidth="1"/>
    <col min="10055" max="10055" width="10.109375" style="7" customWidth="1"/>
    <col min="10056" max="10056" width="25.6640625" style="7" customWidth="1"/>
    <col min="10057" max="10069" width="11.33203125" style="7" customWidth="1"/>
    <col min="10070" max="10071" width="9.6640625" style="7" customWidth="1"/>
    <col min="10072" max="10240" width="9.109375" style="7"/>
    <col min="10241" max="10241" width="0" style="7" hidden="1" customWidth="1"/>
    <col min="10242" max="10242" width="24.44140625" style="7" customWidth="1"/>
    <col min="10243" max="10243" width="12.5546875" style="7" customWidth="1"/>
    <col min="10244" max="10244" width="10.6640625" style="7" customWidth="1"/>
    <col min="10245" max="10245" width="11.6640625" style="7" customWidth="1"/>
    <col min="10246" max="10246" width="14" style="7" customWidth="1"/>
    <col min="10247" max="10248" width="11.88671875" style="7" customWidth="1"/>
    <col min="10249" max="10249" width="13.109375" style="7" customWidth="1"/>
    <col min="10250" max="10260" width="10.6640625" style="7" customWidth="1"/>
    <col min="10261" max="10261" width="11" style="7" customWidth="1"/>
    <col min="10262" max="10262" width="15.33203125" style="7" customWidth="1"/>
    <col min="10263" max="10276" width="11.33203125" style="7" customWidth="1"/>
    <col min="10277" max="10277" width="10.5546875" style="7" customWidth="1"/>
    <col min="10278" max="10278" width="13.6640625" style="7" customWidth="1"/>
    <col min="10279" max="10279" width="12" style="7" customWidth="1"/>
    <col min="10280" max="10280" width="12.109375" style="7" customWidth="1"/>
    <col min="10281" max="10292" width="11.33203125" style="7" customWidth="1"/>
    <col min="10293" max="10293" width="8.6640625" style="7" customWidth="1"/>
    <col min="10294" max="10294" width="10.33203125" style="7" customWidth="1"/>
    <col min="10295" max="10295" width="9.88671875" style="7" customWidth="1"/>
    <col min="10296" max="10296" width="13.44140625" style="7" customWidth="1"/>
    <col min="10297" max="10310" width="11.33203125" style="7" customWidth="1"/>
    <col min="10311" max="10311" width="10.109375" style="7" customWidth="1"/>
    <col min="10312" max="10312" width="25.6640625" style="7" customWidth="1"/>
    <col min="10313" max="10325" width="11.33203125" style="7" customWidth="1"/>
    <col min="10326" max="10327" width="9.6640625" style="7" customWidth="1"/>
    <col min="10328" max="10496" width="9.109375" style="7"/>
    <col min="10497" max="10497" width="0" style="7" hidden="1" customWidth="1"/>
    <col min="10498" max="10498" width="24.44140625" style="7" customWidth="1"/>
    <col min="10499" max="10499" width="12.5546875" style="7" customWidth="1"/>
    <col min="10500" max="10500" width="10.6640625" style="7" customWidth="1"/>
    <col min="10501" max="10501" width="11.6640625" style="7" customWidth="1"/>
    <col min="10502" max="10502" width="14" style="7" customWidth="1"/>
    <col min="10503" max="10504" width="11.88671875" style="7" customWidth="1"/>
    <col min="10505" max="10505" width="13.109375" style="7" customWidth="1"/>
    <col min="10506" max="10516" width="10.6640625" style="7" customWidth="1"/>
    <col min="10517" max="10517" width="11" style="7" customWidth="1"/>
    <col min="10518" max="10518" width="15.33203125" style="7" customWidth="1"/>
    <col min="10519" max="10532" width="11.33203125" style="7" customWidth="1"/>
    <col min="10533" max="10533" width="10.5546875" style="7" customWidth="1"/>
    <col min="10534" max="10534" width="13.6640625" style="7" customWidth="1"/>
    <col min="10535" max="10535" width="12" style="7" customWidth="1"/>
    <col min="10536" max="10536" width="12.109375" style="7" customWidth="1"/>
    <col min="10537" max="10548" width="11.33203125" style="7" customWidth="1"/>
    <col min="10549" max="10549" width="8.6640625" style="7" customWidth="1"/>
    <col min="10550" max="10550" width="10.33203125" style="7" customWidth="1"/>
    <col min="10551" max="10551" width="9.88671875" style="7" customWidth="1"/>
    <col min="10552" max="10552" width="13.44140625" style="7" customWidth="1"/>
    <col min="10553" max="10566" width="11.33203125" style="7" customWidth="1"/>
    <col min="10567" max="10567" width="10.109375" style="7" customWidth="1"/>
    <col min="10568" max="10568" width="25.6640625" style="7" customWidth="1"/>
    <col min="10569" max="10581" width="11.33203125" style="7" customWidth="1"/>
    <col min="10582" max="10583" width="9.6640625" style="7" customWidth="1"/>
    <col min="10584" max="10752" width="9.109375" style="7"/>
    <col min="10753" max="10753" width="0" style="7" hidden="1" customWidth="1"/>
    <col min="10754" max="10754" width="24.44140625" style="7" customWidth="1"/>
    <col min="10755" max="10755" width="12.5546875" style="7" customWidth="1"/>
    <col min="10756" max="10756" width="10.6640625" style="7" customWidth="1"/>
    <col min="10757" max="10757" width="11.6640625" style="7" customWidth="1"/>
    <col min="10758" max="10758" width="14" style="7" customWidth="1"/>
    <col min="10759" max="10760" width="11.88671875" style="7" customWidth="1"/>
    <col min="10761" max="10761" width="13.109375" style="7" customWidth="1"/>
    <col min="10762" max="10772" width="10.6640625" style="7" customWidth="1"/>
    <col min="10773" max="10773" width="11" style="7" customWidth="1"/>
    <col min="10774" max="10774" width="15.33203125" style="7" customWidth="1"/>
    <col min="10775" max="10788" width="11.33203125" style="7" customWidth="1"/>
    <col min="10789" max="10789" width="10.5546875" style="7" customWidth="1"/>
    <col min="10790" max="10790" width="13.6640625" style="7" customWidth="1"/>
    <col min="10791" max="10791" width="12" style="7" customWidth="1"/>
    <col min="10792" max="10792" width="12.109375" style="7" customWidth="1"/>
    <col min="10793" max="10804" width="11.33203125" style="7" customWidth="1"/>
    <col min="10805" max="10805" width="8.6640625" style="7" customWidth="1"/>
    <col min="10806" max="10806" width="10.33203125" style="7" customWidth="1"/>
    <col min="10807" max="10807" width="9.88671875" style="7" customWidth="1"/>
    <col min="10808" max="10808" width="13.44140625" style="7" customWidth="1"/>
    <col min="10809" max="10822" width="11.33203125" style="7" customWidth="1"/>
    <col min="10823" max="10823" width="10.109375" style="7" customWidth="1"/>
    <col min="10824" max="10824" width="25.6640625" style="7" customWidth="1"/>
    <col min="10825" max="10837" width="11.33203125" style="7" customWidth="1"/>
    <col min="10838" max="10839" width="9.6640625" style="7" customWidth="1"/>
    <col min="10840" max="11008" width="9.109375" style="7"/>
    <col min="11009" max="11009" width="0" style="7" hidden="1" customWidth="1"/>
    <col min="11010" max="11010" width="24.44140625" style="7" customWidth="1"/>
    <col min="11011" max="11011" width="12.5546875" style="7" customWidth="1"/>
    <col min="11012" max="11012" width="10.6640625" style="7" customWidth="1"/>
    <col min="11013" max="11013" width="11.6640625" style="7" customWidth="1"/>
    <col min="11014" max="11014" width="14" style="7" customWidth="1"/>
    <col min="11015" max="11016" width="11.88671875" style="7" customWidth="1"/>
    <col min="11017" max="11017" width="13.109375" style="7" customWidth="1"/>
    <col min="11018" max="11028" width="10.6640625" style="7" customWidth="1"/>
    <col min="11029" max="11029" width="11" style="7" customWidth="1"/>
    <col min="11030" max="11030" width="15.33203125" style="7" customWidth="1"/>
    <col min="11031" max="11044" width="11.33203125" style="7" customWidth="1"/>
    <col min="11045" max="11045" width="10.5546875" style="7" customWidth="1"/>
    <col min="11046" max="11046" width="13.6640625" style="7" customWidth="1"/>
    <col min="11047" max="11047" width="12" style="7" customWidth="1"/>
    <col min="11048" max="11048" width="12.109375" style="7" customWidth="1"/>
    <col min="11049" max="11060" width="11.33203125" style="7" customWidth="1"/>
    <col min="11061" max="11061" width="8.6640625" style="7" customWidth="1"/>
    <col min="11062" max="11062" width="10.33203125" style="7" customWidth="1"/>
    <col min="11063" max="11063" width="9.88671875" style="7" customWidth="1"/>
    <col min="11064" max="11064" width="13.44140625" style="7" customWidth="1"/>
    <col min="11065" max="11078" width="11.33203125" style="7" customWidth="1"/>
    <col min="11079" max="11079" width="10.109375" style="7" customWidth="1"/>
    <col min="11080" max="11080" width="25.6640625" style="7" customWidth="1"/>
    <col min="11081" max="11093" width="11.33203125" style="7" customWidth="1"/>
    <col min="11094" max="11095" width="9.6640625" style="7" customWidth="1"/>
    <col min="11096" max="11264" width="9.109375" style="7"/>
    <col min="11265" max="11265" width="0" style="7" hidden="1" customWidth="1"/>
    <col min="11266" max="11266" width="24.44140625" style="7" customWidth="1"/>
    <col min="11267" max="11267" width="12.5546875" style="7" customWidth="1"/>
    <col min="11268" max="11268" width="10.6640625" style="7" customWidth="1"/>
    <col min="11269" max="11269" width="11.6640625" style="7" customWidth="1"/>
    <col min="11270" max="11270" width="14" style="7" customWidth="1"/>
    <col min="11271" max="11272" width="11.88671875" style="7" customWidth="1"/>
    <col min="11273" max="11273" width="13.109375" style="7" customWidth="1"/>
    <col min="11274" max="11284" width="10.6640625" style="7" customWidth="1"/>
    <col min="11285" max="11285" width="11" style="7" customWidth="1"/>
    <col min="11286" max="11286" width="15.33203125" style="7" customWidth="1"/>
    <col min="11287" max="11300" width="11.33203125" style="7" customWidth="1"/>
    <col min="11301" max="11301" width="10.5546875" style="7" customWidth="1"/>
    <col min="11302" max="11302" width="13.6640625" style="7" customWidth="1"/>
    <col min="11303" max="11303" width="12" style="7" customWidth="1"/>
    <col min="11304" max="11304" width="12.109375" style="7" customWidth="1"/>
    <col min="11305" max="11316" width="11.33203125" style="7" customWidth="1"/>
    <col min="11317" max="11317" width="8.6640625" style="7" customWidth="1"/>
    <col min="11318" max="11318" width="10.33203125" style="7" customWidth="1"/>
    <col min="11319" max="11319" width="9.88671875" style="7" customWidth="1"/>
    <col min="11320" max="11320" width="13.44140625" style="7" customWidth="1"/>
    <col min="11321" max="11334" width="11.33203125" style="7" customWidth="1"/>
    <col min="11335" max="11335" width="10.109375" style="7" customWidth="1"/>
    <col min="11336" max="11336" width="25.6640625" style="7" customWidth="1"/>
    <col min="11337" max="11349" width="11.33203125" style="7" customWidth="1"/>
    <col min="11350" max="11351" width="9.6640625" style="7" customWidth="1"/>
    <col min="11352" max="11520" width="9.109375" style="7"/>
    <col min="11521" max="11521" width="0" style="7" hidden="1" customWidth="1"/>
    <col min="11522" max="11522" width="24.44140625" style="7" customWidth="1"/>
    <col min="11523" max="11523" width="12.5546875" style="7" customWidth="1"/>
    <col min="11524" max="11524" width="10.6640625" style="7" customWidth="1"/>
    <col min="11525" max="11525" width="11.6640625" style="7" customWidth="1"/>
    <col min="11526" max="11526" width="14" style="7" customWidth="1"/>
    <col min="11527" max="11528" width="11.88671875" style="7" customWidth="1"/>
    <col min="11529" max="11529" width="13.109375" style="7" customWidth="1"/>
    <col min="11530" max="11540" width="10.6640625" style="7" customWidth="1"/>
    <col min="11541" max="11541" width="11" style="7" customWidth="1"/>
    <col min="11542" max="11542" width="15.33203125" style="7" customWidth="1"/>
    <col min="11543" max="11556" width="11.33203125" style="7" customWidth="1"/>
    <col min="11557" max="11557" width="10.5546875" style="7" customWidth="1"/>
    <col min="11558" max="11558" width="13.6640625" style="7" customWidth="1"/>
    <col min="11559" max="11559" width="12" style="7" customWidth="1"/>
    <col min="11560" max="11560" width="12.109375" style="7" customWidth="1"/>
    <col min="11561" max="11572" width="11.33203125" style="7" customWidth="1"/>
    <col min="11573" max="11573" width="8.6640625" style="7" customWidth="1"/>
    <col min="11574" max="11574" width="10.33203125" style="7" customWidth="1"/>
    <col min="11575" max="11575" width="9.88671875" style="7" customWidth="1"/>
    <col min="11576" max="11576" width="13.44140625" style="7" customWidth="1"/>
    <col min="11577" max="11590" width="11.33203125" style="7" customWidth="1"/>
    <col min="11591" max="11591" width="10.109375" style="7" customWidth="1"/>
    <col min="11592" max="11592" width="25.6640625" style="7" customWidth="1"/>
    <col min="11593" max="11605" width="11.33203125" style="7" customWidth="1"/>
    <col min="11606" max="11607" width="9.6640625" style="7" customWidth="1"/>
    <col min="11608" max="11776" width="9.109375" style="7"/>
    <col min="11777" max="11777" width="0" style="7" hidden="1" customWidth="1"/>
    <col min="11778" max="11778" width="24.44140625" style="7" customWidth="1"/>
    <col min="11779" max="11779" width="12.5546875" style="7" customWidth="1"/>
    <col min="11780" max="11780" width="10.6640625" style="7" customWidth="1"/>
    <col min="11781" max="11781" width="11.6640625" style="7" customWidth="1"/>
    <col min="11782" max="11782" width="14" style="7" customWidth="1"/>
    <col min="11783" max="11784" width="11.88671875" style="7" customWidth="1"/>
    <col min="11785" max="11785" width="13.109375" style="7" customWidth="1"/>
    <col min="11786" max="11796" width="10.6640625" style="7" customWidth="1"/>
    <col min="11797" max="11797" width="11" style="7" customWidth="1"/>
    <col min="11798" max="11798" width="15.33203125" style="7" customWidth="1"/>
    <col min="11799" max="11812" width="11.33203125" style="7" customWidth="1"/>
    <col min="11813" max="11813" width="10.5546875" style="7" customWidth="1"/>
    <col min="11814" max="11814" width="13.6640625" style="7" customWidth="1"/>
    <col min="11815" max="11815" width="12" style="7" customWidth="1"/>
    <col min="11816" max="11816" width="12.109375" style="7" customWidth="1"/>
    <col min="11817" max="11828" width="11.33203125" style="7" customWidth="1"/>
    <col min="11829" max="11829" width="8.6640625" style="7" customWidth="1"/>
    <col min="11830" max="11830" width="10.33203125" style="7" customWidth="1"/>
    <col min="11831" max="11831" width="9.88671875" style="7" customWidth="1"/>
    <col min="11832" max="11832" width="13.44140625" style="7" customWidth="1"/>
    <col min="11833" max="11846" width="11.33203125" style="7" customWidth="1"/>
    <col min="11847" max="11847" width="10.109375" style="7" customWidth="1"/>
    <col min="11848" max="11848" width="25.6640625" style="7" customWidth="1"/>
    <col min="11849" max="11861" width="11.33203125" style="7" customWidth="1"/>
    <col min="11862" max="11863" width="9.6640625" style="7" customWidth="1"/>
    <col min="11864" max="12032" width="9.109375" style="7"/>
    <col min="12033" max="12033" width="0" style="7" hidden="1" customWidth="1"/>
    <col min="12034" max="12034" width="24.44140625" style="7" customWidth="1"/>
    <col min="12035" max="12035" width="12.5546875" style="7" customWidth="1"/>
    <col min="12036" max="12036" width="10.6640625" style="7" customWidth="1"/>
    <col min="12037" max="12037" width="11.6640625" style="7" customWidth="1"/>
    <col min="12038" max="12038" width="14" style="7" customWidth="1"/>
    <col min="12039" max="12040" width="11.88671875" style="7" customWidth="1"/>
    <col min="12041" max="12041" width="13.109375" style="7" customWidth="1"/>
    <col min="12042" max="12052" width="10.6640625" style="7" customWidth="1"/>
    <col min="12053" max="12053" width="11" style="7" customWidth="1"/>
    <col min="12054" max="12054" width="15.33203125" style="7" customWidth="1"/>
    <col min="12055" max="12068" width="11.33203125" style="7" customWidth="1"/>
    <col min="12069" max="12069" width="10.5546875" style="7" customWidth="1"/>
    <col min="12070" max="12070" width="13.6640625" style="7" customWidth="1"/>
    <col min="12071" max="12071" width="12" style="7" customWidth="1"/>
    <col min="12072" max="12072" width="12.109375" style="7" customWidth="1"/>
    <col min="12073" max="12084" width="11.33203125" style="7" customWidth="1"/>
    <col min="12085" max="12085" width="8.6640625" style="7" customWidth="1"/>
    <col min="12086" max="12086" width="10.33203125" style="7" customWidth="1"/>
    <col min="12087" max="12087" width="9.88671875" style="7" customWidth="1"/>
    <col min="12088" max="12088" width="13.44140625" style="7" customWidth="1"/>
    <col min="12089" max="12102" width="11.33203125" style="7" customWidth="1"/>
    <col min="12103" max="12103" width="10.109375" style="7" customWidth="1"/>
    <col min="12104" max="12104" width="25.6640625" style="7" customWidth="1"/>
    <col min="12105" max="12117" width="11.33203125" style="7" customWidth="1"/>
    <col min="12118" max="12119" width="9.6640625" style="7" customWidth="1"/>
    <col min="12120" max="12288" width="9.109375" style="7"/>
    <col min="12289" max="12289" width="0" style="7" hidden="1" customWidth="1"/>
    <col min="12290" max="12290" width="24.44140625" style="7" customWidth="1"/>
    <col min="12291" max="12291" width="12.5546875" style="7" customWidth="1"/>
    <col min="12292" max="12292" width="10.6640625" style="7" customWidth="1"/>
    <col min="12293" max="12293" width="11.6640625" style="7" customWidth="1"/>
    <col min="12294" max="12294" width="14" style="7" customWidth="1"/>
    <col min="12295" max="12296" width="11.88671875" style="7" customWidth="1"/>
    <col min="12297" max="12297" width="13.109375" style="7" customWidth="1"/>
    <col min="12298" max="12308" width="10.6640625" style="7" customWidth="1"/>
    <col min="12309" max="12309" width="11" style="7" customWidth="1"/>
    <col min="12310" max="12310" width="15.33203125" style="7" customWidth="1"/>
    <col min="12311" max="12324" width="11.33203125" style="7" customWidth="1"/>
    <col min="12325" max="12325" width="10.5546875" style="7" customWidth="1"/>
    <col min="12326" max="12326" width="13.6640625" style="7" customWidth="1"/>
    <col min="12327" max="12327" width="12" style="7" customWidth="1"/>
    <col min="12328" max="12328" width="12.109375" style="7" customWidth="1"/>
    <col min="12329" max="12340" width="11.33203125" style="7" customWidth="1"/>
    <col min="12341" max="12341" width="8.6640625" style="7" customWidth="1"/>
    <col min="12342" max="12342" width="10.33203125" style="7" customWidth="1"/>
    <col min="12343" max="12343" width="9.88671875" style="7" customWidth="1"/>
    <col min="12344" max="12344" width="13.44140625" style="7" customWidth="1"/>
    <col min="12345" max="12358" width="11.33203125" style="7" customWidth="1"/>
    <col min="12359" max="12359" width="10.109375" style="7" customWidth="1"/>
    <col min="12360" max="12360" width="25.6640625" style="7" customWidth="1"/>
    <col min="12361" max="12373" width="11.33203125" style="7" customWidth="1"/>
    <col min="12374" max="12375" width="9.6640625" style="7" customWidth="1"/>
    <col min="12376" max="12544" width="9.109375" style="7"/>
    <col min="12545" max="12545" width="0" style="7" hidden="1" customWidth="1"/>
    <col min="12546" max="12546" width="24.44140625" style="7" customWidth="1"/>
    <col min="12547" max="12547" width="12.5546875" style="7" customWidth="1"/>
    <col min="12548" max="12548" width="10.6640625" style="7" customWidth="1"/>
    <col min="12549" max="12549" width="11.6640625" style="7" customWidth="1"/>
    <col min="12550" max="12550" width="14" style="7" customWidth="1"/>
    <col min="12551" max="12552" width="11.88671875" style="7" customWidth="1"/>
    <col min="12553" max="12553" width="13.109375" style="7" customWidth="1"/>
    <col min="12554" max="12564" width="10.6640625" style="7" customWidth="1"/>
    <col min="12565" max="12565" width="11" style="7" customWidth="1"/>
    <col min="12566" max="12566" width="15.33203125" style="7" customWidth="1"/>
    <col min="12567" max="12580" width="11.33203125" style="7" customWidth="1"/>
    <col min="12581" max="12581" width="10.5546875" style="7" customWidth="1"/>
    <col min="12582" max="12582" width="13.6640625" style="7" customWidth="1"/>
    <col min="12583" max="12583" width="12" style="7" customWidth="1"/>
    <col min="12584" max="12584" width="12.109375" style="7" customWidth="1"/>
    <col min="12585" max="12596" width="11.33203125" style="7" customWidth="1"/>
    <col min="12597" max="12597" width="8.6640625" style="7" customWidth="1"/>
    <col min="12598" max="12598" width="10.33203125" style="7" customWidth="1"/>
    <col min="12599" max="12599" width="9.88671875" style="7" customWidth="1"/>
    <col min="12600" max="12600" width="13.44140625" style="7" customWidth="1"/>
    <col min="12601" max="12614" width="11.33203125" style="7" customWidth="1"/>
    <col min="12615" max="12615" width="10.109375" style="7" customWidth="1"/>
    <col min="12616" max="12616" width="25.6640625" style="7" customWidth="1"/>
    <col min="12617" max="12629" width="11.33203125" style="7" customWidth="1"/>
    <col min="12630" max="12631" width="9.6640625" style="7" customWidth="1"/>
    <col min="12632" max="12800" width="9.109375" style="7"/>
    <col min="12801" max="12801" width="0" style="7" hidden="1" customWidth="1"/>
    <col min="12802" max="12802" width="24.44140625" style="7" customWidth="1"/>
    <col min="12803" max="12803" width="12.5546875" style="7" customWidth="1"/>
    <col min="12804" max="12804" width="10.6640625" style="7" customWidth="1"/>
    <col min="12805" max="12805" width="11.6640625" style="7" customWidth="1"/>
    <col min="12806" max="12806" width="14" style="7" customWidth="1"/>
    <col min="12807" max="12808" width="11.88671875" style="7" customWidth="1"/>
    <col min="12809" max="12809" width="13.109375" style="7" customWidth="1"/>
    <col min="12810" max="12820" width="10.6640625" style="7" customWidth="1"/>
    <col min="12821" max="12821" width="11" style="7" customWidth="1"/>
    <col min="12822" max="12822" width="15.33203125" style="7" customWidth="1"/>
    <col min="12823" max="12836" width="11.33203125" style="7" customWidth="1"/>
    <col min="12837" max="12837" width="10.5546875" style="7" customWidth="1"/>
    <col min="12838" max="12838" width="13.6640625" style="7" customWidth="1"/>
    <col min="12839" max="12839" width="12" style="7" customWidth="1"/>
    <col min="12840" max="12840" width="12.109375" style="7" customWidth="1"/>
    <col min="12841" max="12852" width="11.33203125" style="7" customWidth="1"/>
    <col min="12853" max="12853" width="8.6640625" style="7" customWidth="1"/>
    <col min="12854" max="12854" width="10.33203125" style="7" customWidth="1"/>
    <col min="12855" max="12855" width="9.88671875" style="7" customWidth="1"/>
    <col min="12856" max="12856" width="13.44140625" style="7" customWidth="1"/>
    <col min="12857" max="12870" width="11.33203125" style="7" customWidth="1"/>
    <col min="12871" max="12871" width="10.109375" style="7" customWidth="1"/>
    <col min="12872" max="12872" width="25.6640625" style="7" customWidth="1"/>
    <col min="12873" max="12885" width="11.33203125" style="7" customWidth="1"/>
    <col min="12886" max="12887" width="9.6640625" style="7" customWidth="1"/>
    <col min="12888" max="13056" width="9.109375" style="7"/>
    <col min="13057" max="13057" width="0" style="7" hidden="1" customWidth="1"/>
    <col min="13058" max="13058" width="24.44140625" style="7" customWidth="1"/>
    <col min="13059" max="13059" width="12.5546875" style="7" customWidth="1"/>
    <col min="13060" max="13060" width="10.6640625" style="7" customWidth="1"/>
    <col min="13061" max="13061" width="11.6640625" style="7" customWidth="1"/>
    <col min="13062" max="13062" width="14" style="7" customWidth="1"/>
    <col min="13063" max="13064" width="11.88671875" style="7" customWidth="1"/>
    <col min="13065" max="13065" width="13.109375" style="7" customWidth="1"/>
    <col min="13066" max="13076" width="10.6640625" style="7" customWidth="1"/>
    <col min="13077" max="13077" width="11" style="7" customWidth="1"/>
    <col min="13078" max="13078" width="15.33203125" style="7" customWidth="1"/>
    <col min="13079" max="13092" width="11.33203125" style="7" customWidth="1"/>
    <col min="13093" max="13093" width="10.5546875" style="7" customWidth="1"/>
    <col min="13094" max="13094" width="13.6640625" style="7" customWidth="1"/>
    <col min="13095" max="13095" width="12" style="7" customWidth="1"/>
    <col min="13096" max="13096" width="12.109375" style="7" customWidth="1"/>
    <col min="13097" max="13108" width="11.33203125" style="7" customWidth="1"/>
    <col min="13109" max="13109" width="8.6640625" style="7" customWidth="1"/>
    <col min="13110" max="13110" width="10.33203125" style="7" customWidth="1"/>
    <col min="13111" max="13111" width="9.88671875" style="7" customWidth="1"/>
    <col min="13112" max="13112" width="13.44140625" style="7" customWidth="1"/>
    <col min="13113" max="13126" width="11.33203125" style="7" customWidth="1"/>
    <col min="13127" max="13127" width="10.109375" style="7" customWidth="1"/>
    <col min="13128" max="13128" width="25.6640625" style="7" customWidth="1"/>
    <col min="13129" max="13141" width="11.33203125" style="7" customWidth="1"/>
    <col min="13142" max="13143" width="9.6640625" style="7" customWidth="1"/>
    <col min="13144" max="13312" width="9.109375" style="7"/>
    <col min="13313" max="13313" width="0" style="7" hidden="1" customWidth="1"/>
    <col min="13314" max="13314" width="24.44140625" style="7" customWidth="1"/>
    <col min="13315" max="13315" width="12.5546875" style="7" customWidth="1"/>
    <col min="13316" max="13316" width="10.6640625" style="7" customWidth="1"/>
    <col min="13317" max="13317" width="11.6640625" style="7" customWidth="1"/>
    <col min="13318" max="13318" width="14" style="7" customWidth="1"/>
    <col min="13319" max="13320" width="11.88671875" style="7" customWidth="1"/>
    <col min="13321" max="13321" width="13.109375" style="7" customWidth="1"/>
    <col min="13322" max="13332" width="10.6640625" style="7" customWidth="1"/>
    <col min="13333" max="13333" width="11" style="7" customWidth="1"/>
    <col min="13334" max="13334" width="15.33203125" style="7" customWidth="1"/>
    <col min="13335" max="13348" width="11.33203125" style="7" customWidth="1"/>
    <col min="13349" max="13349" width="10.5546875" style="7" customWidth="1"/>
    <col min="13350" max="13350" width="13.6640625" style="7" customWidth="1"/>
    <col min="13351" max="13351" width="12" style="7" customWidth="1"/>
    <col min="13352" max="13352" width="12.109375" style="7" customWidth="1"/>
    <col min="13353" max="13364" width="11.33203125" style="7" customWidth="1"/>
    <col min="13365" max="13365" width="8.6640625" style="7" customWidth="1"/>
    <col min="13366" max="13366" width="10.33203125" style="7" customWidth="1"/>
    <col min="13367" max="13367" width="9.88671875" style="7" customWidth="1"/>
    <col min="13368" max="13368" width="13.44140625" style="7" customWidth="1"/>
    <col min="13369" max="13382" width="11.33203125" style="7" customWidth="1"/>
    <col min="13383" max="13383" width="10.109375" style="7" customWidth="1"/>
    <col min="13384" max="13384" width="25.6640625" style="7" customWidth="1"/>
    <col min="13385" max="13397" width="11.33203125" style="7" customWidth="1"/>
    <col min="13398" max="13399" width="9.6640625" style="7" customWidth="1"/>
    <col min="13400" max="13568" width="9.109375" style="7"/>
    <col min="13569" max="13569" width="0" style="7" hidden="1" customWidth="1"/>
    <col min="13570" max="13570" width="24.44140625" style="7" customWidth="1"/>
    <col min="13571" max="13571" width="12.5546875" style="7" customWidth="1"/>
    <col min="13572" max="13572" width="10.6640625" style="7" customWidth="1"/>
    <col min="13573" max="13573" width="11.6640625" style="7" customWidth="1"/>
    <col min="13574" max="13574" width="14" style="7" customWidth="1"/>
    <col min="13575" max="13576" width="11.88671875" style="7" customWidth="1"/>
    <col min="13577" max="13577" width="13.109375" style="7" customWidth="1"/>
    <col min="13578" max="13588" width="10.6640625" style="7" customWidth="1"/>
    <col min="13589" max="13589" width="11" style="7" customWidth="1"/>
    <col min="13590" max="13590" width="15.33203125" style="7" customWidth="1"/>
    <col min="13591" max="13604" width="11.33203125" style="7" customWidth="1"/>
    <col min="13605" max="13605" width="10.5546875" style="7" customWidth="1"/>
    <col min="13606" max="13606" width="13.6640625" style="7" customWidth="1"/>
    <col min="13607" max="13607" width="12" style="7" customWidth="1"/>
    <col min="13608" max="13608" width="12.109375" style="7" customWidth="1"/>
    <col min="13609" max="13620" width="11.33203125" style="7" customWidth="1"/>
    <col min="13621" max="13621" width="8.6640625" style="7" customWidth="1"/>
    <col min="13622" max="13622" width="10.33203125" style="7" customWidth="1"/>
    <col min="13623" max="13623" width="9.88671875" style="7" customWidth="1"/>
    <col min="13624" max="13624" width="13.44140625" style="7" customWidth="1"/>
    <col min="13625" max="13638" width="11.33203125" style="7" customWidth="1"/>
    <col min="13639" max="13639" width="10.109375" style="7" customWidth="1"/>
    <col min="13640" max="13640" width="25.6640625" style="7" customWidth="1"/>
    <col min="13641" max="13653" width="11.33203125" style="7" customWidth="1"/>
    <col min="13654" max="13655" width="9.6640625" style="7" customWidth="1"/>
    <col min="13656" max="13824" width="9.109375" style="7"/>
    <col min="13825" max="13825" width="0" style="7" hidden="1" customWidth="1"/>
    <col min="13826" max="13826" width="24.44140625" style="7" customWidth="1"/>
    <col min="13827" max="13827" width="12.5546875" style="7" customWidth="1"/>
    <col min="13828" max="13828" width="10.6640625" style="7" customWidth="1"/>
    <col min="13829" max="13829" width="11.6640625" style="7" customWidth="1"/>
    <col min="13830" max="13830" width="14" style="7" customWidth="1"/>
    <col min="13831" max="13832" width="11.88671875" style="7" customWidth="1"/>
    <col min="13833" max="13833" width="13.109375" style="7" customWidth="1"/>
    <col min="13834" max="13844" width="10.6640625" style="7" customWidth="1"/>
    <col min="13845" max="13845" width="11" style="7" customWidth="1"/>
    <col min="13846" max="13846" width="15.33203125" style="7" customWidth="1"/>
    <col min="13847" max="13860" width="11.33203125" style="7" customWidth="1"/>
    <col min="13861" max="13861" width="10.5546875" style="7" customWidth="1"/>
    <col min="13862" max="13862" width="13.6640625" style="7" customWidth="1"/>
    <col min="13863" max="13863" width="12" style="7" customWidth="1"/>
    <col min="13864" max="13864" width="12.109375" style="7" customWidth="1"/>
    <col min="13865" max="13876" width="11.33203125" style="7" customWidth="1"/>
    <col min="13877" max="13877" width="8.6640625" style="7" customWidth="1"/>
    <col min="13878" max="13878" width="10.33203125" style="7" customWidth="1"/>
    <col min="13879" max="13879" width="9.88671875" style="7" customWidth="1"/>
    <col min="13880" max="13880" width="13.44140625" style="7" customWidth="1"/>
    <col min="13881" max="13894" width="11.33203125" style="7" customWidth="1"/>
    <col min="13895" max="13895" width="10.109375" style="7" customWidth="1"/>
    <col min="13896" max="13896" width="25.6640625" style="7" customWidth="1"/>
    <col min="13897" max="13909" width="11.33203125" style="7" customWidth="1"/>
    <col min="13910" max="13911" width="9.6640625" style="7" customWidth="1"/>
    <col min="13912" max="14080" width="9.109375" style="7"/>
    <col min="14081" max="14081" width="0" style="7" hidden="1" customWidth="1"/>
    <col min="14082" max="14082" width="24.44140625" style="7" customWidth="1"/>
    <col min="14083" max="14083" width="12.5546875" style="7" customWidth="1"/>
    <col min="14084" max="14084" width="10.6640625" style="7" customWidth="1"/>
    <col min="14085" max="14085" width="11.6640625" style="7" customWidth="1"/>
    <col min="14086" max="14086" width="14" style="7" customWidth="1"/>
    <col min="14087" max="14088" width="11.88671875" style="7" customWidth="1"/>
    <col min="14089" max="14089" width="13.109375" style="7" customWidth="1"/>
    <col min="14090" max="14100" width="10.6640625" style="7" customWidth="1"/>
    <col min="14101" max="14101" width="11" style="7" customWidth="1"/>
    <col min="14102" max="14102" width="15.33203125" style="7" customWidth="1"/>
    <col min="14103" max="14116" width="11.33203125" style="7" customWidth="1"/>
    <col min="14117" max="14117" width="10.5546875" style="7" customWidth="1"/>
    <col min="14118" max="14118" width="13.6640625" style="7" customWidth="1"/>
    <col min="14119" max="14119" width="12" style="7" customWidth="1"/>
    <col min="14120" max="14120" width="12.109375" style="7" customWidth="1"/>
    <col min="14121" max="14132" width="11.33203125" style="7" customWidth="1"/>
    <col min="14133" max="14133" width="8.6640625" style="7" customWidth="1"/>
    <col min="14134" max="14134" width="10.33203125" style="7" customWidth="1"/>
    <col min="14135" max="14135" width="9.88671875" style="7" customWidth="1"/>
    <col min="14136" max="14136" width="13.44140625" style="7" customWidth="1"/>
    <col min="14137" max="14150" width="11.33203125" style="7" customWidth="1"/>
    <col min="14151" max="14151" width="10.109375" style="7" customWidth="1"/>
    <col min="14152" max="14152" width="25.6640625" style="7" customWidth="1"/>
    <col min="14153" max="14165" width="11.33203125" style="7" customWidth="1"/>
    <col min="14166" max="14167" width="9.6640625" style="7" customWidth="1"/>
    <col min="14168" max="14336" width="9.109375" style="7"/>
    <col min="14337" max="14337" width="0" style="7" hidden="1" customWidth="1"/>
    <col min="14338" max="14338" width="24.44140625" style="7" customWidth="1"/>
    <col min="14339" max="14339" width="12.5546875" style="7" customWidth="1"/>
    <col min="14340" max="14340" width="10.6640625" style="7" customWidth="1"/>
    <col min="14341" max="14341" width="11.6640625" style="7" customWidth="1"/>
    <col min="14342" max="14342" width="14" style="7" customWidth="1"/>
    <col min="14343" max="14344" width="11.88671875" style="7" customWidth="1"/>
    <col min="14345" max="14345" width="13.109375" style="7" customWidth="1"/>
    <col min="14346" max="14356" width="10.6640625" style="7" customWidth="1"/>
    <col min="14357" max="14357" width="11" style="7" customWidth="1"/>
    <col min="14358" max="14358" width="15.33203125" style="7" customWidth="1"/>
    <col min="14359" max="14372" width="11.33203125" style="7" customWidth="1"/>
    <col min="14373" max="14373" width="10.5546875" style="7" customWidth="1"/>
    <col min="14374" max="14374" width="13.6640625" style="7" customWidth="1"/>
    <col min="14375" max="14375" width="12" style="7" customWidth="1"/>
    <col min="14376" max="14376" width="12.109375" style="7" customWidth="1"/>
    <col min="14377" max="14388" width="11.33203125" style="7" customWidth="1"/>
    <col min="14389" max="14389" width="8.6640625" style="7" customWidth="1"/>
    <col min="14390" max="14390" width="10.33203125" style="7" customWidth="1"/>
    <col min="14391" max="14391" width="9.88671875" style="7" customWidth="1"/>
    <col min="14392" max="14392" width="13.44140625" style="7" customWidth="1"/>
    <col min="14393" max="14406" width="11.33203125" style="7" customWidth="1"/>
    <col min="14407" max="14407" width="10.109375" style="7" customWidth="1"/>
    <col min="14408" max="14408" width="25.6640625" style="7" customWidth="1"/>
    <col min="14409" max="14421" width="11.33203125" style="7" customWidth="1"/>
    <col min="14422" max="14423" width="9.6640625" style="7" customWidth="1"/>
    <col min="14424" max="14592" width="9.109375" style="7"/>
    <col min="14593" max="14593" width="0" style="7" hidden="1" customWidth="1"/>
    <col min="14594" max="14594" width="24.44140625" style="7" customWidth="1"/>
    <col min="14595" max="14595" width="12.5546875" style="7" customWidth="1"/>
    <col min="14596" max="14596" width="10.6640625" style="7" customWidth="1"/>
    <col min="14597" max="14597" width="11.6640625" style="7" customWidth="1"/>
    <col min="14598" max="14598" width="14" style="7" customWidth="1"/>
    <col min="14599" max="14600" width="11.88671875" style="7" customWidth="1"/>
    <col min="14601" max="14601" width="13.109375" style="7" customWidth="1"/>
    <col min="14602" max="14612" width="10.6640625" style="7" customWidth="1"/>
    <col min="14613" max="14613" width="11" style="7" customWidth="1"/>
    <col min="14614" max="14614" width="15.33203125" style="7" customWidth="1"/>
    <col min="14615" max="14628" width="11.33203125" style="7" customWidth="1"/>
    <col min="14629" max="14629" width="10.5546875" style="7" customWidth="1"/>
    <col min="14630" max="14630" width="13.6640625" style="7" customWidth="1"/>
    <col min="14631" max="14631" width="12" style="7" customWidth="1"/>
    <col min="14632" max="14632" width="12.109375" style="7" customWidth="1"/>
    <col min="14633" max="14644" width="11.33203125" style="7" customWidth="1"/>
    <col min="14645" max="14645" width="8.6640625" style="7" customWidth="1"/>
    <col min="14646" max="14646" width="10.33203125" style="7" customWidth="1"/>
    <col min="14647" max="14647" width="9.88671875" style="7" customWidth="1"/>
    <col min="14648" max="14648" width="13.44140625" style="7" customWidth="1"/>
    <col min="14649" max="14662" width="11.33203125" style="7" customWidth="1"/>
    <col min="14663" max="14663" width="10.109375" style="7" customWidth="1"/>
    <col min="14664" max="14664" width="25.6640625" style="7" customWidth="1"/>
    <col min="14665" max="14677" width="11.33203125" style="7" customWidth="1"/>
    <col min="14678" max="14679" width="9.6640625" style="7" customWidth="1"/>
    <col min="14680" max="14848" width="9.109375" style="7"/>
    <col min="14849" max="14849" width="0" style="7" hidden="1" customWidth="1"/>
    <col min="14850" max="14850" width="24.44140625" style="7" customWidth="1"/>
    <col min="14851" max="14851" width="12.5546875" style="7" customWidth="1"/>
    <col min="14852" max="14852" width="10.6640625" style="7" customWidth="1"/>
    <col min="14853" max="14853" width="11.6640625" style="7" customWidth="1"/>
    <col min="14854" max="14854" width="14" style="7" customWidth="1"/>
    <col min="14855" max="14856" width="11.88671875" style="7" customWidth="1"/>
    <col min="14857" max="14857" width="13.109375" style="7" customWidth="1"/>
    <col min="14858" max="14868" width="10.6640625" style="7" customWidth="1"/>
    <col min="14869" max="14869" width="11" style="7" customWidth="1"/>
    <col min="14870" max="14870" width="15.33203125" style="7" customWidth="1"/>
    <col min="14871" max="14884" width="11.33203125" style="7" customWidth="1"/>
    <col min="14885" max="14885" width="10.5546875" style="7" customWidth="1"/>
    <col min="14886" max="14886" width="13.6640625" style="7" customWidth="1"/>
    <col min="14887" max="14887" width="12" style="7" customWidth="1"/>
    <col min="14888" max="14888" width="12.109375" style="7" customWidth="1"/>
    <col min="14889" max="14900" width="11.33203125" style="7" customWidth="1"/>
    <col min="14901" max="14901" width="8.6640625" style="7" customWidth="1"/>
    <col min="14902" max="14902" width="10.33203125" style="7" customWidth="1"/>
    <col min="14903" max="14903" width="9.88671875" style="7" customWidth="1"/>
    <col min="14904" max="14904" width="13.44140625" style="7" customWidth="1"/>
    <col min="14905" max="14918" width="11.33203125" style="7" customWidth="1"/>
    <col min="14919" max="14919" width="10.109375" style="7" customWidth="1"/>
    <col min="14920" max="14920" width="25.6640625" style="7" customWidth="1"/>
    <col min="14921" max="14933" width="11.33203125" style="7" customWidth="1"/>
    <col min="14934" max="14935" width="9.6640625" style="7" customWidth="1"/>
    <col min="14936" max="15104" width="9.109375" style="7"/>
    <col min="15105" max="15105" width="0" style="7" hidden="1" customWidth="1"/>
    <col min="15106" max="15106" width="24.44140625" style="7" customWidth="1"/>
    <col min="15107" max="15107" width="12.5546875" style="7" customWidth="1"/>
    <col min="15108" max="15108" width="10.6640625" style="7" customWidth="1"/>
    <col min="15109" max="15109" width="11.6640625" style="7" customWidth="1"/>
    <col min="15110" max="15110" width="14" style="7" customWidth="1"/>
    <col min="15111" max="15112" width="11.88671875" style="7" customWidth="1"/>
    <col min="15113" max="15113" width="13.109375" style="7" customWidth="1"/>
    <col min="15114" max="15124" width="10.6640625" style="7" customWidth="1"/>
    <col min="15125" max="15125" width="11" style="7" customWidth="1"/>
    <col min="15126" max="15126" width="15.33203125" style="7" customWidth="1"/>
    <col min="15127" max="15140" width="11.33203125" style="7" customWidth="1"/>
    <col min="15141" max="15141" width="10.5546875" style="7" customWidth="1"/>
    <col min="15142" max="15142" width="13.6640625" style="7" customWidth="1"/>
    <col min="15143" max="15143" width="12" style="7" customWidth="1"/>
    <col min="15144" max="15144" width="12.109375" style="7" customWidth="1"/>
    <col min="15145" max="15156" width="11.33203125" style="7" customWidth="1"/>
    <col min="15157" max="15157" width="8.6640625" style="7" customWidth="1"/>
    <col min="15158" max="15158" width="10.33203125" style="7" customWidth="1"/>
    <col min="15159" max="15159" width="9.88671875" style="7" customWidth="1"/>
    <col min="15160" max="15160" width="13.44140625" style="7" customWidth="1"/>
    <col min="15161" max="15174" width="11.33203125" style="7" customWidth="1"/>
    <col min="15175" max="15175" width="10.109375" style="7" customWidth="1"/>
    <col min="15176" max="15176" width="25.6640625" style="7" customWidth="1"/>
    <col min="15177" max="15189" width="11.33203125" style="7" customWidth="1"/>
    <col min="15190" max="15191" width="9.6640625" style="7" customWidth="1"/>
    <col min="15192" max="15360" width="9.109375" style="7"/>
    <col min="15361" max="15361" width="0" style="7" hidden="1" customWidth="1"/>
    <col min="15362" max="15362" width="24.44140625" style="7" customWidth="1"/>
    <col min="15363" max="15363" width="12.5546875" style="7" customWidth="1"/>
    <col min="15364" max="15364" width="10.6640625" style="7" customWidth="1"/>
    <col min="15365" max="15365" width="11.6640625" style="7" customWidth="1"/>
    <col min="15366" max="15366" width="14" style="7" customWidth="1"/>
    <col min="15367" max="15368" width="11.88671875" style="7" customWidth="1"/>
    <col min="15369" max="15369" width="13.109375" style="7" customWidth="1"/>
    <col min="15370" max="15380" width="10.6640625" style="7" customWidth="1"/>
    <col min="15381" max="15381" width="11" style="7" customWidth="1"/>
    <col min="15382" max="15382" width="15.33203125" style="7" customWidth="1"/>
    <col min="15383" max="15396" width="11.33203125" style="7" customWidth="1"/>
    <col min="15397" max="15397" width="10.5546875" style="7" customWidth="1"/>
    <col min="15398" max="15398" width="13.6640625" style="7" customWidth="1"/>
    <col min="15399" max="15399" width="12" style="7" customWidth="1"/>
    <col min="15400" max="15400" width="12.109375" style="7" customWidth="1"/>
    <col min="15401" max="15412" width="11.33203125" style="7" customWidth="1"/>
    <col min="15413" max="15413" width="8.6640625" style="7" customWidth="1"/>
    <col min="15414" max="15414" width="10.33203125" style="7" customWidth="1"/>
    <col min="15415" max="15415" width="9.88671875" style="7" customWidth="1"/>
    <col min="15416" max="15416" width="13.44140625" style="7" customWidth="1"/>
    <col min="15417" max="15430" width="11.33203125" style="7" customWidth="1"/>
    <col min="15431" max="15431" width="10.109375" style="7" customWidth="1"/>
    <col min="15432" max="15432" width="25.6640625" style="7" customWidth="1"/>
    <col min="15433" max="15445" width="11.33203125" style="7" customWidth="1"/>
    <col min="15446" max="15447" width="9.6640625" style="7" customWidth="1"/>
    <col min="15448" max="15616" width="9.109375" style="7"/>
    <col min="15617" max="15617" width="0" style="7" hidden="1" customWidth="1"/>
    <col min="15618" max="15618" width="24.44140625" style="7" customWidth="1"/>
    <col min="15619" max="15619" width="12.5546875" style="7" customWidth="1"/>
    <col min="15620" max="15620" width="10.6640625" style="7" customWidth="1"/>
    <col min="15621" max="15621" width="11.6640625" style="7" customWidth="1"/>
    <col min="15622" max="15622" width="14" style="7" customWidth="1"/>
    <col min="15623" max="15624" width="11.88671875" style="7" customWidth="1"/>
    <col min="15625" max="15625" width="13.109375" style="7" customWidth="1"/>
    <col min="15626" max="15636" width="10.6640625" style="7" customWidth="1"/>
    <col min="15637" max="15637" width="11" style="7" customWidth="1"/>
    <col min="15638" max="15638" width="15.33203125" style="7" customWidth="1"/>
    <col min="15639" max="15652" width="11.33203125" style="7" customWidth="1"/>
    <col min="15653" max="15653" width="10.5546875" style="7" customWidth="1"/>
    <col min="15654" max="15654" width="13.6640625" style="7" customWidth="1"/>
    <col min="15655" max="15655" width="12" style="7" customWidth="1"/>
    <col min="15656" max="15656" width="12.109375" style="7" customWidth="1"/>
    <col min="15657" max="15668" width="11.33203125" style="7" customWidth="1"/>
    <col min="15669" max="15669" width="8.6640625" style="7" customWidth="1"/>
    <col min="15670" max="15670" width="10.33203125" style="7" customWidth="1"/>
    <col min="15671" max="15671" width="9.88671875" style="7" customWidth="1"/>
    <col min="15672" max="15672" width="13.44140625" style="7" customWidth="1"/>
    <col min="15673" max="15686" width="11.33203125" style="7" customWidth="1"/>
    <col min="15687" max="15687" width="10.109375" style="7" customWidth="1"/>
    <col min="15688" max="15688" width="25.6640625" style="7" customWidth="1"/>
    <col min="15689" max="15701" width="11.33203125" style="7" customWidth="1"/>
    <col min="15702" max="15703" width="9.6640625" style="7" customWidth="1"/>
    <col min="15704" max="15872" width="9.109375" style="7"/>
    <col min="15873" max="15873" width="0" style="7" hidden="1" customWidth="1"/>
    <col min="15874" max="15874" width="24.44140625" style="7" customWidth="1"/>
    <col min="15875" max="15875" width="12.5546875" style="7" customWidth="1"/>
    <col min="15876" max="15876" width="10.6640625" style="7" customWidth="1"/>
    <col min="15877" max="15877" width="11.6640625" style="7" customWidth="1"/>
    <col min="15878" max="15878" width="14" style="7" customWidth="1"/>
    <col min="15879" max="15880" width="11.88671875" style="7" customWidth="1"/>
    <col min="15881" max="15881" width="13.109375" style="7" customWidth="1"/>
    <col min="15882" max="15892" width="10.6640625" style="7" customWidth="1"/>
    <col min="15893" max="15893" width="11" style="7" customWidth="1"/>
    <col min="15894" max="15894" width="15.33203125" style="7" customWidth="1"/>
    <col min="15895" max="15908" width="11.33203125" style="7" customWidth="1"/>
    <col min="15909" max="15909" width="10.5546875" style="7" customWidth="1"/>
    <col min="15910" max="15910" width="13.6640625" style="7" customWidth="1"/>
    <col min="15911" max="15911" width="12" style="7" customWidth="1"/>
    <col min="15912" max="15912" width="12.109375" style="7" customWidth="1"/>
    <col min="15913" max="15924" width="11.33203125" style="7" customWidth="1"/>
    <col min="15925" max="15925" width="8.6640625" style="7" customWidth="1"/>
    <col min="15926" max="15926" width="10.33203125" style="7" customWidth="1"/>
    <col min="15927" max="15927" width="9.88671875" style="7" customWidth="1"/>
    <col min="15928" max="15928" width="13.44140625" style="7" customWidth="1"/>
    <col min="15929" max="15942" width="11.33203125" style="7" customWidth="1"/>
    <col min="15943" max="15943" width="10.109375" style="7" customWidth="1"/>
    <col min="15944" max="15944" width="25.6640625" style="7" customWidth="1"/>
    <col min="15945" max="15957" width="11.33203125" style="7" customWidth="1"/>
    <col min="15958" max="15959" width="9.6640625" style="7" customWidth="1"/>
    <col min="15960" max="16128" width="9.109375" style="7"/>
    <col min="16129" max="16129" width="0" style="7" hidden="1" customWidth="1"/>
    <col min="16130" max="16130" width="24.44140625" style="7" customWidth="1"/>
    <col min="16131" max="16131" width="12.5546875" style="7" customWidth="1"/>
    <col min="16132" max="16132" width="10.6640625" style="7" customWidth="1"/>
    <col min="16133" max="16133" width="11.6640625" style="7" customWidth="1"/>
    <col min="16134" max="16134" width="14" style="7" customWidth="1"/>
    <col min="16135" max="16136" width="11.88671875" style="7" customWidth="1"/>
    <col min="16137" max="16137" width="13.109375" style="7" customWidth="1"/>
    <col min="16138" max="16148" width="10.6640625" style="7" customWidth="1"/>
    <col min="16149" max="16149" width="11" style="7" customWidth="1"/>
    <col min="16150" max="16150" width="15.33203125" style="7" customWidth="1"/>
    <col min="16151" max="16164" width="11.33203125" style="7" customWidth="1"/>
    <col min="16165" max="16165" width="10.5546875" style="7" customWidth="1"/>
    <col min="16166" max="16166" width="13.6640625" style="7" customWidth="1"/>
    <col min="16167" max="16167" width="12" style="7" customWidth="1"/>
    <col min="16168" max="16168" width="12.109375" style="7" customWidth="1"/>
    <col min="16169" max="16180" width="11.33203125" style="7" customWidth="1"/>
    <col min="16181" max="16181" width="8.6640625" style="7" customWidth="1"/>
    <col min="16182" max="16182" width="10.33203125" style="7" customWidth="1"/>
    <col min="16183" max="16183" width="9.88671875" style="7" customWidth="1"/>
    <col min="16184" max="16184" width="13.44140625" style="7" customWidth="1"/>
    <col min="16185" max="16198" width="11.33203125" style="7" customWidth="1"/>
    <col min="16199" max="16199" width="10.109375" style="7" customWidth="1"/>
    <col min="16200" max="16200" width="25.6640625" style="7" customWidth="1"/>
    <col min="16201" max="16213" width="11.33203125" style="7" customWidth="1"/>
    <col min="16214" max="16215" width="9.6640625" style="7" customWidth="1"/>
    <col min="16216" max="16384" width="9.109375" style="7"/>
  </cols>
  <sheetData>
    <row r="1" spans="1:87" ht="15.6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1" t="s">
        <v>1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7" x14ac:dyDescent="0.2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87" ht="15.6" x14ac:dyDescent="0.3">
      <c r="B3" s="3" t="s">
        <v>2</v>
      </c>
      <c r="C3" s="4" t="s">
        <v>264</v>
      </c>
      <c r="G3" s="4"/>
      <c r="H3" s="4"/>
      <c r="I3" s="4"/>
      <c r="J3" s="4" t="s">
        <v>262</v>
      </c>
      <c r="K3" s="4"/>
      <c r="L3" s="4"/>
      <c r="M3" s="4"/>
      <c r="N3" s="4"/>
      <c r="O3" s="4"/>
      <c r="P3" s="4" t="s">
        <v>263</v>
      </c>
      <c r="Q3" s="4"/>
      <c r="R3" s="4"/>
      <c r="S3" s="4"/>
      <c r="T3" s="4"/>
      <c r="U3" s="4" t="s">
        <v>264</v>
      </c>
      <c r="W3" s="4"/>
      <c r="X3" s="4"/>
      <c r="Y3" s="4"/>
      <c r="Z3" s="4" t="s">
        <v>262</v>
      </c>
      <c r="AA3" s="4"/>
      <c r="AB3" s="4"/>
      <c r="AC3" s="4"/>
      <c r="AD3" s="4"/>
      <c r="AE3" s="4"/>
      <c r="AF3" s="4" t="s">
        <v>263</v>
      </c>
      <c r="AG3" s="4"/>
      <c r="AH3" s="4"/>
      <c r="AI3" s="4"/>
      <c r="AJ3" s="4"/>
      <c r="AM3" s="4"/>
      <c r="AN3" s="4"/>
      <c r="AO3" s="4"/>
      <c r="AP3" s="4" t="s">
        <v>262</v>
      </c>
      <c r="AQ3" s="4"/>
      <c r="AR3" s="4"/>
      <c r="AS3" s="4"/>
      <c r="AT3" s="4"/>
      <c r="AU3" s="4"/>
      <c r="AV3" s="4" t="s">
        <v>263</v>
      </c>
      <c r="AW3" s="4"/>
      <c r="AX3" s="4"/>
      <c r="AY3" s="4"/>
      <c r="AZ3" s="4"/>
      <c r="BE3" s="4"/>
      <c r="BF3" s="4"/>
      <c r="BG3" s="4"/>
      <c r="BH3" s="4" t="s">
        <v>262</v>
      </c>
      <c r="BI3" s="4"/>
      <c r="BJ3" s="4"/>
      <c r="BK3" s="4"/>
      <c r="BL3" s="4"/>
      <c r="BM3" s="4"/>
      <c r="BN3" s="4" t="s">
        <v>263</v>
      </c>
      <c r="BO3" s="4"/>
      <c r="BP3" s="4"/>
      <c r="BQ3" s="4"/>
      <c r="BR3" s="4"/>
      <c r="BT3" s="7" t="s">
        <v>265</v>
      </c>
      <c r="BW3" s="7" t="s">
        <v>262</v>
      </c>
      <c r="CC3" s="7" t="s">
        <v>266</v>
      </c>
    </row>
    <row r="4" spans="1:87" ht="15.75" customHeight="1" x14ac:dyDescent="0.25"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4"/>
      <c r="P4" s="4"/>
      <c r="Q4" s="4"/>
      <c r="R4" s="4"/>
      <c r="S4" s="4"/>
      <c r="T4" s="4"/>
      <c r="W4" s="4"/>
      <c r="X4" s="4"/>
      <c r="Y4" s="83"/>
      <c r="Z4" s="83"/>
      <c r="AA4" s="83"/>
      <c r="AB4" s="83"/>
      <c r="AC4" s="83"/>
      <c r="AD4" s="83"/>
      <c r="AE4" s="83"/>
      <c r="AF4" s="83"/>
      <c r="AG4" s="4"/>
      <c r="AH4" s="4"/>
      <c r="AI4" s="4"/>
      <c r="AJ4" s="4"/>
      <c r="AM4" s="4"/>
      <c r="AN4" s="4"/>
      <c r="AO4" s="83"/>
      <c r="AP4" s="83"/>
      <c r="AQ4" s="83"/>
      <c r="AR4" s="83"/>
      <c r="AS4" s="83"/>
      <c r="AT4" s="83"/>
      <c r="AU4" s="83"/>
      <c r="AV4" s="83"/>
      <c r="AW4" s="4"/>
      <c r="AX4" s="4"/>
      <c r="AY4" s="4"/>
      <c r="AZ4" s="4"/>
      <c r="BE4" s="4"/>
      <c r="BF4" s="4"/>
      <c r="BG4" s="83"/>
      <c r="BH4" s="83"/>
      <c r="BI4" s="83"/>
      <c r="BJ4" s="83"/>
      <c r="BK4" s="83"/>
      <c r="BL4" s="83"/>
      <c r="BM4" s="83"/>
      <c r="BN4" s="83"/>
      <c r="BO4" s="4"/>
      <c r="BP4" s="4"/>
      <c r="BQ4" s="4"/>
      <c r="BR4" s="4"/>
      <c r="BV4" s="37"/>
      <c r="BW4" s="37"/>
      <c r="BX4" s="37"/>
      <c r="BY4" s="37"/>
      <c r="BZ4" s="37"/>
      <c r="CA4" s="37"/>
      <c r="CB4" s="37"/>
      <c r="CC4" s="37"/>
    </row>
    <row r="5" spans="1:87" ht="12.75" customHeight="1" x14ac:dyDescent="0.3">
      <c r="B5" s="29"/>
      <c r="C5" s="30" t="s">
        <v>3</v>
      </c>
      <c r="D5" s="31"/>
      <c r="E5" s="31"/>
      <c r="F5" s="166" t="s">
        <v>4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 t="s">
        <v>5</v>
      </c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L5" s="166" t="s">
        <v>6</v>
      </c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8"/>
      <c r="BC5" s="8"/>
      <c r="BD5" s="166" t="s">
        <v>7</v>
      </c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32"/>
      <c r="BU5" s="9" t="s">
        <v>8</v>
      </c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33"/>
    </row>
    <row r="6" spans="1:87" ht="15.6" x14ac:dyDescent="0.3">
      <c r="B6" s="36" t="s">
        <v>9</v>
      </c>
      <c r="C6" s="34" t="s">
        <v>10</v>
      </c>
      <c r="D6" s="35" t="s">
        <v>11</v>
      </c>
      <c r="E6" s="35" t="s">
        <v>12</v>
      </c>
      <c r="F6" s="35" t="s">
        <v>13</v>
      </c>
      <c r="G6" s="167" t="s">
        <v>14</v>
      </c>
      <c r="H6" s="168"/>
      <c r="I6" s="167" t="s">
        <v>15</v>
      </c>
      <c r="J6" s="168"/>
      <c r="K6" s="167" t="s">
        <v>16</v>
      </c>
      <c r="L6" s="168"/>
      <c r="M6" s="167" t="s">
        <v>17</v>
      </c>
      <c r="N6" s="168"/>
      <c r="O6" s="167" t="s">
        <v>18</v>
      </c>
      <c r="P6" s="168"/>
      <c r="Q6" s="167" t="s">
        <v>19</v>
      </c>
      <c r="R6" s="168"/>
      <c r="S6" s="167" t="s">
        <v>20</v>
      </c>
      <c r="T6" s="168"/>
      <c r="U6" s="12" t="s">
        <v>21</v>
      </c>
      <c r="V6" s="83" t="s">
        <v>13</v>
      </c>
      <c r="W6" s="169" t="s">
        <v>14</v>
      </c>
      <c r="X6" s="169"/>
      <c r="Y6" s="169" t="s">
        <v>22</v>
      </c>
      <c r="Z6" s="169"/>
      <c r="AA6" s="169" t="s">
        <v>23</v>
      </c>
      <c r="AB6" s="169"/>
      <c r="AC6" s="169" t="s">
        <v>24</v>
      </c>
      <c r="AD6" s="169"/>
      <c r="AE6" s="169" t="s">
        <v>25</v>
      </c>
      <c r="AF6" s="169"/>
      <c r="AG6" s="169" t="s">
        <v>26</v>
      </c>
      <c r="AH6" s="169"/>
      <c r="AI6" s="169" t="s">
        <v>27</v>
      </c>
      <c r="AJ6" s="169"/>
      <c r="AK6" s="13" t="s">
        <v>21</v>
      </c>
      <c r="AL6" s="83" t="s">
        <v>13</v>
      </c>
      <c r="AM6" s="169" t="s">
        <v>14</v>
      </c>
      <c r="AN6" s="169"/>
      <c r="AO6" s="169" t="s">
        <v>15</v>
      </c>
      <c r="AP6" s="169"/>
      <c r="AQ6" s="169" t="s">
        <v>16</v>
      </c>
      <c r="AR6" s="169"/>
      <c r="AS6" s="169" t="s">
        <v>17</v>
      </c>
      <c r="AT6" s="169"/>
      <c r="AU6" s="169" t="s">
        <v>28</v>
      </c>
      <c r="AV6" s="169"/>
      <c r="AW6" s="169" t="s">
        <v>29</v>
      </c>
      <c r="AX6" s="169"/>
      <c r="AY6" s="169" t="s">
        <v>20</v>
      </c>
      <c r="AZ6" s="169"/>
      <c r="BA6" s="13" t="s">
        <v>21</v>
      </c>
      <c r="BB6" s="13" t="s">
        <v>30</v>
      </c>
      <c r="BC6" s="13" t="s">
        <v>21</v>
      </c>
      <c r="BD6" s="83" t="s">
        <v>13</v>
      </c>
      <c r="BE6" s="169" t="s">
        <v>14</v>
      </c>
      <c r="BF6" s="169"/>
      <c r="BG6" s="169" t="s">
        <v>15</v>
      </c>
      <c r="BH6" s="169"/>
      <c r="BI6" s="169" t="s">
        <v>16</v>
      </c>
      <c r="BJ6" s="169"/>
      <c r="BK6" s="169" t="s">
        <v>17</v>
      </c>
      <c r="BL6" s="169"/>
      <c r="BM6" s="169" t="s">
        <v>28</v>
      </c>
      <c r="BN6" s="169"/>
      <c r="BO6" s="169" t="s">
        <v>29</v>
      </c>
      <c r="BP6" s="169"/>
      <c r="BQ6" s="169" t="s">
        <v>20</v>
      </c>
      <c r="BR6" s="169"/>
      <c r="BS6" s="13" t="s">
        <v>21</v>
      </c>
      <c r="BT6" s="37"/>
      <c r="BU6" s="37" t="s">
        <v>13</v>
      </c>
      <c r="BV6" s="37" t="s">
        <v>31</v>
      </c>
      <c r="BW6" s="37"/>
      <c r="BX6" s="37" t="s">
        <v>32</v>
      </c>
      <c r="BY6" s="37"/>
      <c r="BZ6" s="37" t="s">
        <v>33</v>
      </c>
      <c r="CA6" s="37"/>
      <c r="CB6" s="37" t="s">
        <v>34</v>
      </c>
      <c r="CC6" s="37"/>
      <c r="CD6" s="37" t="s">
        <v>35</v>
      </c>
      <c r="CE6" s="37"/>
      <c r="CF6" s="37" t="s">
        <v>36</v>
      </c>
      <c r="CG6" s="37"/>
      <c r="CH6" s="38" t="s">
        <v>21</v>
      </c>
      <c r="CI6" s="39" t="s">
        <v>21</v>
      </c>
    </row>
    <row r="7" spans="1:87" ht="15.6" x14ac:dyDescent="0.3">
      <c r="B7" s="36"/>
      <c r="C7" s="34" t="s">
        <v>37</v>
      </c>
      <c r="D7" s="35" t="s">
        <v>38</v>
      </c>
      <c r="E7" s="35" t="s">
        <v>39</v>
      </c>
      <c r="F7" s="40" t="s">
        <v>40</v>
      </c>
      <c r="G7" s="41" t="s">
        <v>41</v>
      </c>
      <c r="H7" s="42" t="s">
        <v>42</v>
      </c>
      <c r="I7" s="41" t="s">
        <v>41</v>
      </c>
      <c r="J7" s="42" t="s">
        <v>42</v>
      </c>
      <c r="K7" s="41" t="s">
        <v>41</v>
      </c>
      <c r="L7" s="42" t="s">
        <v>42</v>
      </c>
      <c r="M7" s="41" t="s">
        <v>41</v>
      </c>
      <c r="N7" s="42" t="s">
        <v>42</v>
      </c>
      <c r="O7" s="41" t="s">
        <v>41</v>
      </c>
      <c r="P7" s="42" t="s">
        <v>42</v>
      </c>
      <c r="Q7" s="41" t="s">
        <v>41</v>
      </c>
      <c r="R7" s="42" t="s">
        <v>42</v>
      </c>
      <c r="S7" s="41" t="s">
        <v>41</v>
      </c>
      <c r="T7" s="42" t="s">
        <v>42</v>
      </c>
      <c r="U7" s="12" t="s">
        <v>43</v>
      </c>
      <c r="V7" s="43" t="s">
        <v>44</v>
      </c>
      <c r="W7" s="21" t="s">
        <v>41</v>
      </c>
      <c r="X7" s="22" t="s">
        <v>42</v>
      </c>
      <c r="Y7" s="21" t="s">
        <v>41</v>
      </c>
      <c r="Z7" s="22" t="s">
        <v>42</v>
      </c>
      <c r="AA7" s="21" t="s">
        <v>41</v>
      </c>
      <c r="AB7" s="22" t="s">
        <v>42</v>
      </c>
      <c r="AC7" s="21" t="s">
        <v>41</v>
      </c>
      <c r="AD7" s="22" t="s">
        <v>42</v>
      </c>
      <c r="AE7" s="21" t="s">
        <v>41</v>
      </c>
      <c r="AF7" s="22" t="s">
        <v>42</v>
      </c>
      <c r="AG7" s="21" t="s">
        <v>41</v>
      </c>
      <c r="AH7" s="22" t="s">
        <v>42</v>
      </c>
      <c r="AI7" s="21" t="s">
        <v>41</v>
      </c>
      <c r="AJ7" s="22" t="s">
        <v>42</v>
      </c>
      <c r="AK7" s="13" t="s">
        <v>45</v>
      </c>
      <c r="AL7" s="43" t="s">
        <v>46</v>
      </c>
      <c r="AM7" s="21" t="s">
        <v>41</v>
      </c>
      <c r="AN7" s="22" t="s">
        <v>42</v>
      </c>
      <c r="AO7" s="21" t="s">
        <v>41</v>
      </c>
      <c r="AP7" s="22" t="s">
        <v>42</v>
      </c>
      <c r="AQ7" s="21" t="s">
        <v>41</v>
      </c>
      <c r="AR7" s="22" t="s">
        <v>42</v>
      </c>
      <c r="AS7" s="21" t="s">
        <v>41</v>
      </c>
      <c r="AT7" s="22" t="s">
        <v>42</v>
      </c>
      <c r="AU7" s="21" t="s">
        <v>41</v>
      </c>
      <c r="AV7" s="22" t="s">
        <v>42</v>
      </c>
      <c r="AW7" s="21" t="s">
        <v>41</v>
      </c>
      <c r="AX7" s="22" t="s">
        <v>42</v>
      </c>
      <c r="AY7" s="21" t="s">
        <v>41</v>
      </c>
      <c r="AZ7" s="22" t="s">
        <v>42</v>
      </c>
      <c r="BA7" s="13" t="s">
        <v>46</v>
      </c>
      <c r="BB7" s="13" t="s">
        <v>47</v>
      </c>
      <c r="BC7" s="13" t="s">
        <v>47</v>
      </c>
      <c r="BD7" s="43" t="s">
        <v>48</v>
      </c>
      <c r="BE7" s="21" t="s">
        <v>41</v>
      </c>
      <c r="BF7" s="22" t="s">
        <v>42</v>
      </c>
      <c r="BG7" s="21" t="s">
        <v>41</v>
      </c>
      <c r="BH7" s="22" t="s">
        <v>42</v>
      </c>
      <c r="BI7" s="21" t="s">
        <v>41</v>
      </c>
      <c r="BJ7" s="22" t="s">
        <v>42</v>
      </c>
      <c r="BK7" s="21" t="s">
        <v>41</v>
      </c>
      <c r="BL7" s="22" t="s">
        <v>42</v>
      </c>
      <c r="BM7" s="21" t="s">
        <v>41</v>
      </c>
      <c r="BN7" s="22" t="s">
        <v>42</v>
      </c>
      <c r="BO7" s="21" t="s">
        <v>41</v>
      </c>
      <c r="BP7" s="22" t="s">
        <v>42</v>
      </c>
      <c r="BQ7" s="21" t="s">
        <v>41</v>
      </c>
      <c r="BR7" s="22" t="s">
        <v>42</v>
      </c>
      <c r="BS7" s="43" t="s">
        <v>48</v>
      </c>
      <c r="BT7" s="37" t="s">
        <v>49</v>
      </c>
      <c r="BU7" s="37" t="s">
        <v>50</v>
      </c>
      <c r="BV7" s="37" t="s">
        <v>41</v>
      </c>
      <c r="BW7" s="37" t="s">
        <v>42</v>
      </c>
      <c r="BX7" s="37" t="s">
        <v>41</v>
      </c>
      <c r="BY7" s="37" t="s">
        <v>42</v>
      </c>
      <c r="BZ7" s="37" t="s">
        <v>41</v>
      </c>
      <c r="CA7" s="37" t="s">
        <v>42</v>
      </c>
      <c r="CB7" s="37" t="s">
        <v>41</v>
      </c>
      <c r="CC7" s="37" t="s">
        <v>42</v>
      </c>
      <c r="CD7" s="37" t="s">
        <v>41</v>
      </c>
      <c r="CE7" s="37" t="s">
        <v>42</v>
      </c>
      <c r="CF7" s="37" t="s">
        <v>41</v>
      </c>
      <c r="CG7" s="37" t="s">
        <v>42</v>
      </c>
      <c r="CH7" s="38" t="s">
        <v>51</v>
      </c>
      <c r="CI7" s="39" t="s">
        <v>51</v>
      </c>
    </row>
    <row r="8" spans="1:87" ht="15.6" x14ac:dyDescent="0.3">
      <c r="B8" s="44" t="s">
        <v>52</v>
      </c>
      <c r="C8" s="45" t="s">
        <v>53</v>
      </c>
      <c r="D8" s="46" t="s">
        <v>54</v>
      </c>
      <c r="E8" s="46"/>
      <c r="F8" s="46" t="s">
        <v>55</v>
      </c>
      <c r="G8" s="47" t="s">
        <v>56</v>
      </c>
      <c r="H8" s="48" t="s">
        <v>57</v>
      </c>
      <c r="I8" s="47" t="s">
        <v>58</v>
      </c>
      <c r="J8" s="48" t="s">
        <v>59</v>
      </c>
      <c r="K8" s="47" t="s">
        <v>60</v>
      </c>
      <c r="L8" s="48" t="s">
        <v>61</v>
      </c>
      <c r="M8" s="47" t="s">
        <v>62</v>
      </c>
      <c r="N8" s="48" t="s">
        <v>63</v>
      </c>
      <c r="O8" s="47" t="s">
        <v>64</v>
      </c>
      <c r="P8" s="48" t="s">
        <v>65</v>
      </c>
      <c r="Q8" s="47" t="s">
        <v>66</v>
      </c>
      <c r="R8" s="48" t="s">
        <v>67</v>
      </c>
      <c r="S8" s="47" t="s">
        <v>68</v>
      </c>
      <c r="T8" s="48" t="s">
        <v>69</v>
      </c>
      <c r="U8" s="49"/>
      <c r="V8" s="50"/>
      <c r="W8" s="51" t="s">
        <v>56</v>
      </c>
      <c r="X8" s="52" t="s">
        <v>57</v>
      </c>
      <c r="Y8" s="51" t="s">
        <v>58</v>
      </c>
      <c r="Z8" s="52" t="s">
        <v>59</v>
      </c>
      <c r="AA8" s="51" t="s">
        <v>60</v>
      </c>
      <c r="AB8" s="52" t="s">
        <v>61</v>
      </c>
      <c r="AC8" s="51" t="s">
        <v>62</v>
      </c>
      <c r="AD8" s="52" t="s">
        <v>63</v>
      </c>
      <c r="AE8" s="51" t="s">
        <v>64</v>
      </c>
      <c r="AF8" s="52" t="s">
        <v>65</v>
      </c>
      <c r="AG8" s="51" t="s">
        <v>66</v>
      </c>
      <c r="AH8" s="52" t="s">
        <v>67</v>
      </c>
      <c r="AI8" s="51" t="s">
        <v>68</v>
      </c>
      <c r="AJ8" s="52" t="s">
        <v>69</v>
      </c>
      <c r="AK8" s="50"/>
      <c r="AL8" s="50" t="s">
        <v>53</v>
      </c>
      <c r="AM8" s="51" t="s">
        <v>56</v>
      </c>
      <c r="AN8" s="52" t="s">
        <v>57</v>
      </c>
      <c r="AO8" s="51" t="s">
        <v>58</v>
      </c>
      <c r="AP8" s="52" t="s">
        <v>59</v>
      </c>
      <c r="AQ8" s="51" t="s">
        <v>60</v>
      </c>
      <c r="AR8" s="52" t="s">
        <v>61</v>
      </c>
      <c r="AS8" s="51" t="s">
        <v>62</v>
      </c>
      <c r="AT8" s="52" t="s">
        <v>63</v>
      </c>
      <c r="AU8" s="51" t="s">
        <v>64</v>
      </c>
      <c r="AV8" s="52" t="s">
        <v>65</v>
      </c>
      <c r="AW8" s="51" t="s">
        <v>66</v>
      </c>
      <c r="AX8" s="52" t="s">
        <v>67</v>
      </c>
      <c r="AY8" s="51" t="s">
        <v>68</v>
      </c>
      <c r="AZ8" s="52" t="s">
        <v>69</v>
      </c>
      <c r="BA8" s="50"/>
      <c r="BB8" s="50"/>
      <c r="BC8" s="53"/>
      <c r="BD8" s="50" t="s">
        <v>53</v>
      </c>
      <c r="BE8" s="51" t="s">
        <v>56</v>
      </c>
      <c r="BF8" s="52" t="s">
        <v>57</v>
      </c>
      <c r="BG8" s="51" t="s">
        <v>58</v>
      </c>
      <c r="BH8" s="52" t="s">
        <v>59</v>
      </c>
      <c r="BI8" s="51" t="s">
        <v>60</v>
      </c>
      <c r="BJ8" s="52" t="s">
        <v>61</v>
      </c>
      <c r="BK8" s="51" t="s">
        <v>62</v>
      </c>
      <c r="BL8" s="52" t="s">
        <v>63</v>
      </c>
      <c r="BM8" s="51" t="s">
        <v>64</v>
      </c>
      <c r="BN8" s="52" t="s">
        <v>65</v>
      </c>
      <c r="BO8" s="51" t="s">
        <v>66</v>
      </c>
      <c r="BP8" s="52" t="s">
        <v>67</v>
      </c>
      <c r="BQ8" s="51" t="s">
        <v>68</v>
      </c>
      <c r="BR8" s="52" t="s">
        <v>69</v>
      </c>
      <c r="BS8" s="53"/>
      <c r="BT8" s="54" t="s">
        <v>52</v>
      </c>
      <c r="BU8" s="54" t="s">
        <v>53</v>
      </c>
      <c r="BV8" s="54" t="s">
        <v>54</v>
      </c>
      <c r="BW8" s="54" t="s">
        <v>56</v>
      </c>
      <c r="BX8" s="54" t="s">
        <v>57</v>
      </c>
      <c r="BY8" s="54" t="s">
        <v>58</v>
      </c>
      <c r="BZ8" s="54" t="s">
        <v>59</v>
      </c>
      <c r="CA8" s="54" t="s">
        <v>60</v>
      </c>
      <c r="CB8" s="54" t="s">
        <v>61</v>
      </c>
      <c r="CC8" s="54" t="s">
        <v>62</v>
      </c>
      <c r="CD8" s="54" t="s">
        <v>63</v>
      </c>
      <c r="CE8" s="54" t="s">
        <v>64</v>
      </c>
      <c r="CF8" s="54" t="s">
        <v>65</v>
      </c>
      <c r="CG8" s="54" t="s">
        <v>66</v>
      </c>
      <c r="CH8" s="55" t="s">
        <v>70</v>
      </c>
      <c r="CI8" s="39" t="s">
        <v>70</v>
      </c>
    </row>
    <row r="9" spans="1:87" ht="18" customHeight="1" x14ac:dyDescent="0.3">
      <c r="A9" s="1"/>
      <c r="B9" s="56"/>
      <c r="C9" s="83"/>
      <c r="D9" s="83"/>
      <c r="E9" s="57"/>
      <c r="F9" s="83"/>
      <c r="G9" s="21"/>
      <c r="H9" s="22"/>
      <c r="I9" s="21"/>
      <c r="J9" s="22"/>
      <c r="K9" s="21"/>
      <c r="L9" s="22"/>
      <c r="M9" s="21"/>
      <c r="N9" s="22"/>
      <c r="O9" s="21"/>
      <c r="P9" s="22"/>
      <c r="Q9" s="21"/>
      <c r="R9" s="22"/>
      <c r="S9" s="21"/>
      <c r="T9" s="22"/>
      <c r="U9" s="14"/>
      <c r="V9" s="83"/>
      <c r="W9" s="21"/>
      <c r="X9" s="22"/>
      <c r="Y9" s="21"/>
      <c r="Z9" s="22"/>
      <c r="AA9" s="21"/>
      <c r="AB9" s="22"/>
      <c r="AC9" s="21"/>
      <c r="AD9" s="22"/>
      <c r="AE9" s="21"/>
      <c r="AF9" s="22"/>
      <c r="AG9" s="21"/>
      <c r="AH9" s="22"/>
      <c r="AI9" s="21"/>
      <c r="AJ9" s="22"/>
      <c r="AK9" s="14"/>
      <c r="AL9" s="83"/>
      <c r="BA9" s="14"/>
      <c r="BB9" s="14"/>
      <c r="BC9" s="14"/>
      <c r="BD9" s="83"/>
      <c r="BS9" s="14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9"/>
    </row>
    <row r="10" spans="1:87" s="16" customFormat="1" ht="18" customHeight="1" x14ac:dyDescent="0.3">
      <c r="A10" s="2"/>
      <c r="B10" s="2" t="s">
        <v>71</v>
      </c>
      <c r="C10" s="11">
        <f>C11+C12+C13+C14+C15+C16+C17+C18</f>
        <v>28564.974000000002</v>
      </c>
      <c r="D10" s="145">
        <f>SUM(D11:D18)</f>
        <v>23781</v>
      </c>
      <c r="E10" s="57"/>
      <c r="F10" s="13">
        <f t="shared" ref="F10:T10" si="0">SUM(F11:F18)</f>
        <v>20740</v>
      </c>
      <c r="G10" s="13">
        <f t="shared" si="0"/>
        <v>1071</v>
      </c>
      <c r="H10" s="13">
        <f t="shared" si="0"/>
        <v>1001</v>
      </c>
      <c r="I10" s="13">
        <f t="shared" si="0"/>
        <v>767</v>
      </c>
      <c r="J10" s="13">
        <f t="shared" si="0"/>
        <v>837</v>
      </c>
      <c r="K10" s="13">
        <f t="shared" si="0"/>
        <v>1741</v>
      </c>
      <c r="L10" s="13">
        <f t="shared" si="0"/>
        <v>1774</v>
      </c>
      <c r="M10" s="13">
        <f t="shared" si="0"/>
        <v>1826</v>
      </c>
      <c r="N10" s="13">
        <f t="shared" si="0"/>
        <v>1692</v>
      </c>
      <c r="O10" s="13">
        <f t="shared" si="0"/>
        <v>1816</v>
      </c>
      <c r="P10" s="13">
        <f t="shared" si="0"/>
        <v>1557</v>
      </c>
      <c r="Q10" s="13">
        <f t="shared" si="0"/>
        <v>1755</v>
      </c>
      <c r="R10" s="13">
        <f t="shared" si="0"/>
        <v>1676</v>
      </c>
      <c r="S10" s="13">
        <f t="shared" si="0"/>
        <v>1648</v>
      </c>
      <c r="T10" s="13">
        <f t="shared" si="0"/>
        <v>1579</v>
      </c>
      <c r="U10" s="123">
        <f t="shared" ref="U10:U18" si="1">F10/D10*100</f>
        <v>87.212480551700935</v>
      </c>
      <c r="V10" s="13">
        <f t="shared" ref="V10:AJ10" si="2">V11+V12+V13+V14+V15+V16+V17+V18</f>
        <v>2106</v>
      </c>
      <c r="W10" s="13">
        <f t="shared" si="2"/>
        <v>18</v>
      </c>
      <c r="X10" s="13">
        <f t="shared" si="2"/>
        <v>15</v>
      </c>
      <c r="Y10" s="13">
        <f t="shared" si="2"/>
        <v>47</v>
      </c>
      <c r="Z10" s="13">
        <f t="shared" si="2"/>
        <v>28</v>
      </c>
      <c r="AA10" s="13">
        <f t="shared" si="2"/>
        <v>157</v>
      </c>
      <c r="AB10" s="13">
        <f t="shared" si="2"/>
        <v>114</v>
      </c>
      <c r="AC10" s="13">
        <f t="shared" si="2"/>
        <v>185</v>
      </c>
      <c r="AD10" s="13">
        <f t="shared" si="2"/>
        <v>169</v>
      </c>
      <c r="AE10" s="13">
        <f t="shared" si="2"/>
        <v>196</v>
      </c>
      <c r="AF10" s="13">
        <f t="shared" si="2"/>
        <v>211</v>
      </c>
      <c r="AG10" s="13">
        <f t="shared" si="2"/>
        <v>226</v>
      </c>
      <c r="AH10" s="13">
        <f t="shared" si="2"/>
        <v>227</v>
      </c>
      <c r="AI10" s="13">
        <f t="shared" si="2"/>
        <v>288</v>
      </c>
      <c r="AJ10" s="13">
        <f t="shared" si="2"/>
        <v>225</v>
      </c>
      <c r="AK10" s="123">
        <f t="shared" ref="AK10:AK18" si="3">V10/D10*100</f>
        <v>8.8558092594928723</v>
      </c>
      <c r="AL10" s="13">
        <f>SUM(AM10:AZ10)</f>
        <v>563</v>
      </c>
      <c r="AM10" s="13">
        <f t="shared" ref="AM10:AZ10" si="4">AM11+AM12+AM13+AM14+AM15+AM16+AM17+AM18</f>
        <v>12</v>
      </c>
      <c r="AN10" s="13">
        <f t="shared" si="4"/>
        <v>9</v>
      </c>
      <c r="AO10" s="13">
        <f t="shared" si="4"/>
        <v>17</v>
      </c>
      <c r="AP10" s="13">
        <f t="shared" si="4"/>
        <v>8</v>
      </c>
      <c r="AQ10" s="13">
        <f t="shared" si="4"/>
        <v>62</v>
      </c>
      <c r="AR10" s="13">
        <f t="shared" si="4"/>
        <v>40</v>
      </c>
      <c r="AS10" s="13">
        <f t="shared" si="4"/>
        <v>46</v>
      </c>
      <c r="AT10" s="13">
        <f t="shared" si="4"/>
        <v>36</v>
      </c>
      <c r="AU10" s="13">
        <f t="shared" si="4"/>
        <v>58</v>
      </c>
      <c r="AV10" s="13">
        <f t="shared" si="4"/>
        <v>54</v>
      </c>
      <c r="AW10" s="13">
        <f t="shared" si="4"/>
        <v>60</v>
      </c>
      <c r="AX10" s="13">
        <f t="shared" si="4"/>
        <v>53</v>
      </c>
      <c r="AY10" s="13">
        <f t="shared" si="4"/>
        <v>61</v>
      </c>
      <c r="AZ10" s="13">
        <f t="shared" si="4"/>
        <v>47</v>
      </c>
      <c r="BA10" s="123">
        <f t="shared" ref="BA10:BA18" si="5">AL10/D10*100</f>
        <v>2.3674361885538877</v>
      </c>
      <c r="BB10" s="15">
        <f t="shared" ref="BB10:BB18" si="6">AL10+V10</f>
        <v>2669</v>
      </c>
      <c r="BC10" s="123">
        <f t="shared" ref="BC10:BC18" si="7">BB10/D10*100</f>
        <v>11.223245448046761</v>
      </c>
      <c r="BD10" s="13">
        <f>SUM(BE10:BR10)</f>
        <v>372</v>
      </c>
      <c r="BE10" s="13">
        <f t="shared" ref="BE10:BR10" si="8">BE11+BE12+BE13+BE14+BE15+BE16+BE17+BE18</f>
        <v>55</v>
      </c>
      <c r="BF10" s="13">
        <f t="shared" si="8"/>
        <v>51</v>
      </c>
      <c r="BG10" s="13">
        <f t="shared" si="8"/>
        <v>19</v>
      </c>
      <c r="BH10" s="13">
        <f t="shared" si="8"/>
        <v>15</v>
      </c>
      <c r="BI10" s="13">
        <f t="shared" si="8"/>
        <v>38</v>
      </c>
      <c r="BJ10" s="13">
        <f t="shared" si="8"/>
        <v>25</v>
      </c>
      <c r="BK10" s="13">
        <f t="shared" si="8"/>
        <v>24</v>
      </c>
      <c r="BL10" s="13">
        <f t="shared" si="8"/>
        <v>21</v>
      </c>
      <c r="BM10" s="13">
        <f t="shared" si="8"/>
        <v>32</v>
      </c>
      <c r="BN10" s="13">
        <f t="shared" si="8"/>
        <v>25</v>
      </c>
      <c r="BO10" s="13">
        <f t="shared" si="8"/>
        <v>23</v>
      </c>
      <c r="BP10" s="13">
        <f t="shared" si="8"/>
        <v>16</v>
      </c>
      <c r="BQ10" s="13">
        <f t="shared" si="8"/>
        <v>25</v>
      </c>
      <c r="BR10" s="13">
        <f t="shared" si="8"/>
        <v>3</v>
      </c>
      <c r="BS10" s="123">
        <f t="shared" ref="BS10:BS18" si="9">BD10/D10*100</f>
        <v>1.5642740002523021</v>
      </c>
      <c r="BU10" s="16">
        <f t="shared" ref="BU10:BU18" si="10">SUM(BV10:CG10)</f>
        <v>0</v>
      </c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8" t="e">
        <f>BU10/#REF!*100</f>
        <v>#REF!</v>
      </c>
    </row>
    <row r="11" spans="1:87" s="4" customFormat="1" ht="18" customHeight="1" x14ac:dyDescent="0.3">
      <c r="A11" s="2"/>
      <c r="B11" s="28" t="s">
        <v>72</v>
      </c>
      <c r="C11" s="19">
        <v>2955.69</v>
      </c>
      <c r="D11" s="145">
        <f t="shared" ref="D11:D18" si="11">F11+BB11+BD11</f>
        <v>2157</v>
      </c>
      <c r="E11" s="20">
        <f t="shared" ref="E11:E18" si="12">D11/C11*100</f>
        <v>72.97788333688581</v>
      </c>
      <c r="F11" s="13">
        <f t="shared" ref="F11:F18" si="13">G11+H11+I11+J11+K11+L11+M11+N11+O11+P11+Q11+R11+S11+T11</f>
        <v>1951</v>
      </c>
      <c r="G11" s="21">
        <v>95</v>
      </c>
      <c r="H11" s="22">
        <v>108</v>
      </c>
      <c r="I11" s="21">
        <v>65</v>
      </c>
      <c r="J11" s="22">
        <v>77</v>
      </c>
      <c r="K11" s="21">
        <v>166</v>
      </c>
      <c r="L11" s="22">
        <v>148</v>
      </c>
      <c r="M11" s="21">
        <v>150</v>
      </c>
      <c r="N11" s="22">
        <v>178</v>
      </c>
      <c r="O11" s="21">
        <v>165</v>
      </c>
      <c r="P11" s="22">
        <v>134</v>
      </c>
      <c r="Q11" s="21">
        <v>160</v>
      </c>
      <c r="R11" s="22">
        <v>160</v>
      </c>
      <c r="S11" s="21">
        <v>182</v>
      </c>
      <c r="T11" s="22">
        <v>163</v>
      </c>
      <c r="U11" s="14">
        <f t="shared" si="1"/>
        <v>90.449698655540104</v>
      </c>
      <c r="V11" s="13">
        <f t="shared" ref="V11:V18" si="14">W11+X11+Y11+Z11+AA11+AB11+AC11+AD11+AE11+AF11+AG11+AH11+AI11+AJ11</f>
        <v>145</v>
      </c>
      <c r="W11" s="21">
        <v>1</v>
      </c>
      <c r="X11" s="22">
        <v>0</v>
      </c>
      <c r="Y11" s="21">
        <v>1</v>
      </c>
      <c r="Z11" s="22">
        <v>3</v>
      </c>
      <c r="AA11" s="21">
        <v>11</v>
      </c>
      <c r="AB11" s="22">
        <v>2</v>
      </c>
      <c r="AC11" s="21">
        <v>12</v>
      </c>
      <c r="AD11" s="22">
        <v>13</v>
      </c>
      <c r="AE11" s="21">
        <v>15</v>
      </c>
      <c r="AF11" s="22">
        <v>20</v>
      </c>
      <c r="AG11" s="21">
        <v>10</v>
      </c>
      <c r="AH11" s="22">
        <v>10</v>
      </c>
      <c r="AI11" s="21">
        <v>31</v>
      </c>
      <c r="AJ11" s="22">
        <v>16</v>
      </c>
      <c r="AK11" s="14">
        <f t="shared" si="3"/>
        <v>6.7222994900324533</v>
      </c>
      <c r="AL11" s="13">
        <f t="shared" ref="AL11:AL18" si="15">AM11+AN11+AO11+AP11+AQ11+AR11+AS11+AT11+AU11+AV11+AW11+AX11+AY11+AZ11</f>
        <v>12</v>
      </c>
      <c r="AM11" s="21">
        <v>0</v>
      </c>
      <c r="AN11" s="22">
        <v>0</v>
      </c>
      <c r="AO11" s="21">
        <v>0</v>
      </c>
      <c r="AP11" s="22">
        <v>0</v>
      </c>
      <c r="AQ11" s="21">
        <v>0</v>
      </c>
      <c r="AR11" s="22">
        <v>2</v>
      </c>
      <c r="AS11" s="21">
        <v>0</v>
      </c>
      <c r="AT11" s="22">
        <v>0</v>
      </c>
      <c r="AU11" s="21">
        <v>2</v>
      </c>
      <c r="AV11" s="22">
        <v>1</v>
      </c>
      <c r="AW11" s="21">
        <v>0</v>
      </c>
      <c r="AX11" s="22">
        <v>1</v>
      </c>
      <c r="AY11" s="21">
        <v>4</v>
      </c>
      <c r="AZ11" s="22">
        <v>2</v>
      </c>
      <c r="BA11" s="14">
        <f t="shared" si="5"/>
        <v>0.55632823365785811</v>
      </c>
      <c r="BB11" s="15">
        <f t="shared" si="6"/>
        <v>157</v>
      </c>
      <c r="BC11" s="14">
        <f t="shared" si="7"/>
        <v>7.2786277236903105</v>
      </c>
      <c r="BD11" s="13">
        <f t="shared" ref="BD11:BD18" si="16">SUM(BE11:BR11)</f>
        <v>49</v>
      </c>
      <c r="BE11" s="21">
        <v>6</v>
      </c>
      <c r="BF11" s="22">
        <v>7</v>
      </c>
      <c r="BG11" s="21">
        <v>2</v>
      </c>
      <c r="BH11" s="22">
        <v>1</v>
      </c>
      <c r="BI11" s="21">
        <v>4</v>
      </c>
      <c r="BJ11" s="22">
        <v>2</v>
      </c>
      <c r="BK11" s="21">
        <v>3</v>
      </c>
      <c r="BL11" s="22">
        <v>1</v>
      </c>
      <c r="BM11" s="21">
        <v>5</v>
      </c>
      <c r="BN11" s="22">
        <v>7</v>
      </c>
      <c r="BO11" s="21">
        <v>5</v>
      </c>
      <c r="BP11" s="22">
        <v>2</v>
      </c>
      <c r="BQ11" s="21">
        <v>3</v>
      </c>
      <c r="BR11" s="22">
        <v>1</v>
      </c>
      <c r="BS11" s="14">
        <f t="shared" si="9"/>
        <v>2.2716736207695871</v>
      </c>
      <c r="BU11" s="4">
        <f t="shared" si="10"/>
        <v>0</v>
      </c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4">
        <f t="shared" ref="CH11:CH18" si="17">BU11/D11*100</f>
        <v>0</v>
      </c>
    </row>
    <row r="12" spans="1:87" s="4" customFormat="1" ht="18" customHeight="1" x14ac:dyDescent="0.3">
      <c r="A12" s="2"/>
      <c r="B12" s="28" t="s">
        <v>73</v>
      </c>
      <c r="C12" s="19">
        <v>2870.64</v>
      </c>
      <c r="D12" s="145">
        <f t="shared" si="11"/>
        <v>2031</v>
      </c>
      <c r="E12" s="20">
        <f t="shared" si="12"/>
        <v>70.750773346710147</v>
      </c>
      <c r="F12" s="13">
        <f t="shared" si="13"/>
        <v>1619</v>
      </c>
      <c r="G12" s="21">
        <v>79</v>
      </c>
      <c r="H12" s="22">
        <v>62</v>
      </c>
      <c r="I12" s="21">
        <v>73</v>
      </c>
      <c r="J12" s="22">
        <v>62</v>
      </c>
      <c r="K12" s="21">
        <v>128</v>
      </c>
      <c r="L12" s="22">
        <v>172</v>
      </c>
      <c r="M12" s="21">
        <v>153</v>
      </c>
      <c r="N12" s="22">
        <v>133</v>
      </c>
      <c r="O12" s="21">
        <v>136</v>
      </c>
      <c r="P12" s="22">
        <v>126</v>
      </c>
      <c r="Q12" s="21">
        <v>158</v>
      </c>
      <c r="R12" s="22">
        <v>114</v>
      </c>
      <c r="S12" s="21">
        <v>109</v>
      </c>
      <c r="T12" s="22">
        <v>114</v>
      </c>
      <c r="U12" s="14">
        <f t="shared" si="1"/>
        <v>79.714426390940417</v>
      </c>
      <c r="V12" s="13">
        <f t="shared" si="14"/>
        <v>277</v>
      </c>
      <c r="W12" s="21">
        <v>1</v>
      </c>
      <c r="X12" s="22">
        <v>2</v>
      </c>
      <c r="Y12" s="21">
        <v>6</v>
      </c>
      <c r="Z12" s="22">
        <v>3</v>
      </c>
      <c r="AA12" s="21">
        <v>17</v>
      </c>
      <c r="AB12" s="22">
        <v>20</v>
      </c>
      <c r="AC12" s="21">
        <v>26</v>
      </c>
      <c r="AD12" s="22">
        <v>20</v>
      </c>
      <c r="AE12" s="21">
        <v>27</v>
      </c>
      <c r="AF12" s="22">
        <v>31</v>
      </c>
      <c r="AG12" s="21">
        <v>32</v>
      </c>
      <c r="AH12" s="22">
        <v>27</v>
      </c>
      <c r="AI12" s="21">
        <v>29</v>
      </c>
      <c r="AJ12" s="22">
        <v>36</v>
      </c>
      <c r="AK12" s="14">
        <f t="shared" si="3"/>
        <v>13.638601674052191</v>
      </c>
      <c r="AL12" s="13">
        <f t="shared" si="15"/>
        <v>95</v>
      </c>
      <c r="AM12" s="21">
        <v>0</v>
      </c>
      <c r="AN12" s="22">
        <v>0</v>
      </c>
      <c r="AO12" s="21">
        <v>3</v>
      </c>
      <c r="AP12" s="22">
        <v>0</v>
      </c>
      <c r="AQ12" s="21">
        <v>12</v>
      </c>
      <c r="AR12" s="22">
        <v>7</v>
      </c>
      <c r="AS12" s="21">
        <v>5</v>
      </c>
      <c r="AT12" s="22">
        <v>9</v>
      </c>
      <c r="AU12" s="21">
        <v>14</v>
      </c>
      <c r="AV12" s="22">
        <v>5</v>
      </c>
      <c r="AW12" s="21">
        <v>11</v>
      </c>
      <c r="AX12" s="22">
        <v>7</v>
      </c>
      <c r="AY12" s="21">
        <v>12</v>
      </c>
      <c r="AZ12" s="22">
        <v>10</v>
      </c>
      <c r="BA12" s="14">
        <f t="shared" si="5"/>
        <v>4.6774987690792713</v>
      </c>
      <c r="BB12" s="15">
        <f t="shared" si="6"/>
        <v>372</v>
      </c>
      <c r="BC12" s="14">
        <f t="shared" si="7"/>
        <v>18.316100443131461</v>
      </c>
      <c r="BD12" s="13">
        <f t="shared" si="16"/>
        <v>40</v>
      </c>
      <c r="BE12" s="21">
        <v>4</v>
      </c>
      <c r="BF12" s="22">
        <v>2</v>
      </c>
      <c r="BG12" s="21">
        <v>1</v>
      </c>
      <c r="BH12" s="22">
        <v>1</v>
      </c>
      <c r="BI12" s="21">
        <v>5</v>
      </c>
      <c r="BJ12" s="22">
        <v>4</v>
      </c>
      <c r="BK12" s="21">
        <v>8</v>
      </c>
      <c r="BL12" s="22">
        <v>3</v>
      </c>
      <c r="BM12" s="21">
        <v>5</v>
      </c>
      <c r="BN12" s="22">
        <v>4</v>
      </c>
      <c r="BO12" s="21">
        <v>2</v>
      </c>
      <c r="BP12" s="22">
        <v>1</v>
      </c>
      <c r="BQ12" s="21">
        <v>0</v>
      </c>
      <c r="BR12" s="22">
        <v>0</v>
      </c>
      <c r="BS12" s="14">
        <f t="shared" si="9"/>
        <v>1.9694731659281144</v>
      </c>
      <c r="BU12" s="4">
        <f t="shared" si="10"/>
        <v>0</v>
      </c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4">
        <f t="shared" si="17"/>
        <v>0</v>
      </c>
      <c r="CI12" s="24"/>
    </row>
    <row r="13" spans="1:87" s="4" customFormat="1" ht="15.6" x14ac:dyDescent="0.3">
      <c r="A13" s="2"/>
      <c r="B13" s="28" t="s">
        <v>74</v>
      </c>
      <c r="C13" s="19">
        <v>3365.2260000000001</v>
      </c>
      <c r="D13" s="145">
        <f t="shared" si="11"/>
        <v>2715</v>
      </c>
      <c r="E13" s="20">
        <f t="shared" si="12"/>
        <v>80.678088187836423</v>
      </c>
      <c r="F13" s="13">
        <f t="shared" si="13"/>
        <v>2318</v>
      </c>
      <c r="G13" s="21">
        <v>134</v>
      </c>
      <c r="H13" s="22">
        <v>121</v>
      </c>
      <c r="I13" s="21">
        <v>78</v>
      </c>
      <c r="J13" s="22">
        <v>98</v>
      </c>
      <c r="K13" s="21">
        <v>207</v>
      </c>
      <c r="L13" s="22">
        <v>208</v>
      </c>
      <c r="M13" s="21">
        <v>190</v>
      </c>
      <c r="N13" s="22">
        <v>179</v>
      </c>
      <c r="O13" s="21">
        <v>204</v>
      </c>
      <c r="P13" s="22">
        <v>202</v>
      </c>
      <c r="Q13" s="21">
        <v>174</v>
      </c>
      <c r="R13" s="22">
        <v>197</v>
      </c>
      <c r="S13" s="21">
        <v>161</v>
      </c>
      <c r="T13" s="22">
        <v>165</v>
      </c>
      <c r="U13" s="14">
        <f t="shared" si="1"/>
        <v>85.377532228360948</v>
      </c>
      <c r="V13" s="13">
        <f t="shared" si="14"/>
        <v>282</v>
      </c>
      <c r="W13" s="21">
        <v>2</v>
      </c>
      <c r="X13" s="22">
        <v>4</v>
      </c>
      <c r="Y13" s="21">
        <v>6</v>
      </c>
      <c r="Z13" s="22">
        <v>5</v>
      </c>
      <c r="AA13" s="21">
        <v>25</v>
      </c>
      <c r="AB13" s="22">
        <v>15</v>
      </c>
      <c r="AC13" s="21">
        <v>17</v>
      </c>
      <c r="AD13" s="22">
        <v>33</v>
      </c>
      <c r="AE13" s="21">
        <v>22</v>
      </c>
      <c r="AF13" s="22">
        <v>37</v>
      </c>
      <c r="AG13" s="21">
        <v>24</v>
      </c>
      <c r="AH13" s="22">
        <v>28</v>
      </c>
      <c r="AI13" s="21">
        <v>32</v>
      </c>
      <c r="AJ13" s="22">
        <v>32</v>
      </c>
      <c r="AK13" s="14">
        <f t="shared" si="3"/>
        <v>10.386740331491714</v>
      </c>
      <c r="AL13" s="13">
        <f t="shared" si="15"/>
        <v>65</v>
      </c>
      <c r="AM13" s="21">
        <v>2</v>
      </c>
      <c r="AN13" s="22">
        <v>1</v>
      </c>
      <c r="AO13" s="21">
        <v>3</v>
      </c>
      <c r="AP13" s="22">
        <v>0</v>
      </c>
      <c r="AQ13" s="21">
        <v>6</v>
      </c>
      <c r="AR13" s="22">
        <v>3</v>
      </c>
      <c r="AS13" s="21">
        <v>7</v>
      </c>
      <c r="AT13" s="22">
        <v>3</v>
      </c>
      <c r="AU13" s="21">
        <v>6</v>
      </c>
      <c r="AV13" s="22">
        <v>6</v>
      </c>
      <c r="AW13" s="21">
        <v>11</v>
      </c>
      <c r="AX13" s="22">
        <v>5</v>
      </c>
      <c r="AY13" s="21">
        <v>9</v>
      </c>
      <c r="AZ13" s="22">
        <v>3</v>
      </c>
      <c r="BA13" s="14">
        <f t="shared" si="5"/>
        <v>2.3941068139963169</v>
      </c>
      <c r="BB13" s="15">
        <f t="shared" si="6"/>
        <v>347</v>
      </c>
      <c r="BC13" s="123">
        <f t="shared" si="7"/>
        <v>12.78084714548803</v>
      </c>
      <c r="BD13" s="13">
        <f t="shared" si="16"/>
        <v>50</v>
      </c>
      <c r="BE13" s="21">
        <v>10</v>
      </c>
      <c r="BF13" s="22">
        <v>13</v>
      </c>
      <c r="BG13" s="21">
        <v>3</v>
      </c>
      <c r="BH13" s="22">
        <v>4</v>
      </c>
      <c r="BI13" s="21">
        <v>4</v>
      </c>
      <c r="BJ13" s="22">
        <v>4</v>
      </c>
      <c r="BK13" s="21">
        <v>2</v>
      </c>
      <c r="BL13" s="22">
        <v>1</v>
      </c>
      <c r="BM13" s="21">
        <v>2</v>
      </c>
      <c r="BN13" s="22">
        <v>0</v>
      </c>
      <c r="BO13" s="21">
        <v>1</v>
      </c>
      <c r="BP13" s="22">
        <v>1</v>
      </c>
      <c r="BQ13" s="21">
        <v>4</v>
      </c>
      <c r="BR13" s="22">
        <v>1</v>
      </c>
      <c r="BS13" s="14">
        <f t="shared" si="9"/>
        <v>1.8416206261510131</v>
      </c>
      <c r="BU13" s="4">
        <f t="shared" si="10"/>
        <v>0</v>
      </c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4">
        <f t="shared" si="17"/>
        <v>0</v>
      </c>
      <c r="CI13" s="24"/>
    </row>
    <row r="14" spans="1:87" s="4" customFormat="1" ht="15.6" x14ac:dyDescent="0.3">
      <c r="A14" s="2"/>
      <c r="B14" s="28" t="s">
        <v>75</v>
      </c>
      <c r="C14" s="19">
        <v>3654.3960000000002</v>
      </c>
      <c r="D14" s="145">
        <f t="shared" si="11"/>
        <v>3240</v>
      </c>
      <c r="E14" s="20">
        <f t="shared" si="12"/>
        <v>88.660342228920996</v>
      </c>
      <c r="F14" s="13">
        <f t="shared" si="13"/>
        <v>2990</v>
      </c>
      <c r="G14" s="21">
        <v>156</v>
      </c>
      <c r="H14" s="22">
        <v>147</v>
      </c>
      <c r="I14" s="21">
        <v>98</v>
      </c>
      <c r="J14" s="22">
        <v>117</v>
      </c>
      <c r="K14" s="21">
        <v>228</v>
      </c>
      <c r="L14" s="22">
        <v>249</v>
      </c>
      <c r="M14" s="21">
        <v>263</v>
      </c>
      <c r="N14" s="22">
        <v>235</v>
      </c>
      <c r="O14" s="21">
        <v>272</v>
      </c>
      <c r="P14" s="22">
        <v>215</v>
      </c>
      <c r="Q14" s="21">
        <v>248</v>
      </c>
      <c r="R14" s="22">
        <v>269</v>
      </c>
      <c r="S14" s="21">
        <v>252</v>
      </c>
      <c r="T14" s="22">
        <v>241</v>
      </c>
      <c r="U14" s="14">
        <f t="shared" si="1"/>
        <v>92.283950617283949</v>
      </c>
      <c r="V14" s="13">
        <f t="shared" si="14"/>
        <v>202</v>
      </c>
      <c r="W14" s="21">
        <v>0</v>
      </c>
      <c r="X14" s="22">
        <v>0</v>
      </c>
      <c r="Y14" s="21">
        <v>6</v>
      </c>
      <c r="Z14" s="22">
        <v>1</v>
      </c>
      <c r="AA14" s="21">
        <v>14</v>
      </c>
      <c r="AB14" s="22">
        <v>12</v>
      </c>
      <c r="AC14" s="21">
        <v>15</v>
      </c>
      <c r="AD14" s="22">
        <v>12</v>
      </c>
      <c r="AE14" s="21">
        <v>18</v>
      </c>
      <c r="AF14" s="22">
        <v>10</v>
      </c>
      <c r="AG14" s="21">
        <v>29</v>
      </c>
      <c r="AH14" s="22">
        <v>24</v>
      </c>
      <c r="AI14" s="21">
        <v>28</v>
      </c>
      <c r="AJ14" s="22">
        <v>33</v>
      </c>
      <c r="AK14" s="14">
        <f t="shared" si="3"/>
        <v>6.2345679012345681</v>
      </c>
      <c r="AL14" s="13">
        <f t="shared" si="15"/>
        <v>35</v>
      </c>
      <c r="AM14" s="21">
        <v>0</v>
      </c>
      <c r="AN14" s="22">
        <v>0</v>
      </c>
      <c r="AO14" s="21">
        <v>3</v>
      </c>
      <c r="AP14" s="22">
        <v>1</v>
      </c>
      <c r="AQ14" s="21">
        <v>3</v>
      </c>
      <c r="AR14" s="22">
        <v>3</v>
      </c>
      <c r="AS14" s="21">
        <v>2</v>
      </c>
      <c r="AT14" s="22">
        <v>3</v>
      </c>
      <c r="AU14" s="21">
        <v>3</v>
      </c>
      <c r="AV14" s="22">
        <v>3</v>
      </c>
      <c r="AW14" s="21">
        <v>2</v>
      </c>
      <c r="AX14" s="22">
        <v>2</v>
      </c>
      <c r="AY14" s="21">
        <v>7</v>
      </c>
      <c r="AZ14" s="22">
        <v>3</v>
      </c>
      <c r="BA14" s="14">
        <f t="shared" si="5"/>
        <v>1.0802469135802468</v>
      </c>
      <c r="BB14" s="15">
        <f t="shared" si="6"/>
        <v>237</v>
      </c>
      <c r="BC14" s="123">
        <f t="shared" si="7"/>
        <v>7.314814814814814</v>
      </c>
      <c r="BD14" s="13">
        <f t="shared" si="16"/>
        <v>13</v>
      </c>
      <c r="BE14" s="21">
        <v>0</v>
      </c>
      <c r="BF14" s="22">
        <v>1</v>
      </c>
      <c r="BG14" s="21">
        <v>0</v>
      </c>
      <c r="BH14" s="22">
        <v>0</v>
      </c>
      <c r="BI14" s="21">
        <v>2</v>
      </c>
      <c r="BJ14" s="22">
        <v>1</v>
      </c>
      <c r="BK14" s="21">
        <v>0</v>
      </c>
      <c r="BL14" s="22">
        <v>1</v>
      </c>
      <c r="BM14" s="21">
        <v>1</v>
      </c>
      <c r="BN14" s="22">
        <v>2</v>
      </c>
      <c r="BO14" s="21">
        <v>0</v>
      </c>
      <c r="BP14" s="22">
        <v>1</v>
      </c>
      <c r="BQ14" s="21">
        <v>4</v>
      </c>
      <c r="BR14" s="22">
        <v>0</v>
      </c>
      <c r="BS14" s="14">
        <f t="shared" si="9"/>
        <v>0.40123456790123457</v>
      </c>
      <c r="BU14" s="4">
        <f t="shared" si="10"/>
        <v>0</v>
      </c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4">
        <f t="shared" si="17"/>
        <v>0</v>
      </c>
      <c r="CI14" s="24"/>
    </row>
    <row r="15" spans="1:87" s="4" customFormat="1" ht="15.6" x14ac:dyDescent="0.3">
      <c r="A15" s="2"/>
      <c r="B15" s="28" t="s">
        <v>76</v>
      </c>
      <c r="C15" s="19">
        <v>2049.3000000000002</v>
      </c>
      <c r="D15" s="145">
        <f t="shared" si="11"/>
        <v>1596</v>
      </c>
      <c r="E15" s="20">
        <f t="shared" si="12"/>
        <v>77.880251793295258</v>
      </c>
      <c r="F15" s="13">
        <f t="shared" si="13"/>
        <v>1371</v>
      </c>
      <c r="G15" s="21">
        <v>76</v>
      </c>
      <c r="H15" s="22">
        <v>55</v>
      </c>
      <c r="I15" s="21">
        <v>46</v>
      </c>
      <c r="J15" s="22">
        <v>48</v>
      </c>
      <c r="K15" s="21">
        <v>116</v>
      </c>
      <c r="L15" s="22">
        <v>113</v>
      </c>
      <c r="M15" s="21">
        <v>110</v>
      </c>
      <c r="N15" s="22">
        <v>129</v>
      </c>
      <c r="O15" s="21">
        <v>124</v>
      </c>
      <c r="P15" s="22">
        <v>110</v>
      </c>
      <c r="Q15" s="21">
        <v>125</v>
      </c>
      <c r="R15" s="22">
        <v>112</v>
      </c>
      <c r="S15" s="21">
        <v>106</v>
      </c>
      <c r="T15" s="22">
        <v>101</v>
      </c>
      <c r="U15" s="14">
        <f t="shared" si="1"/>
        <v>85.902255639097746</v>
      </c>
      <c r="V15" s="13">
        <f t="shared" si="14"/>
        <v>159</v>
      </c>
      <c r="W15" s="21">
        <v>1</v>
      </c>
      <c r="X15" s="22">
        <v>0</v>
      </c>
      <c r="Y15" s="21">
        <v>3</v>
      </c>
      <c r="Z15" s="22">
        <v>1</v>
      </c>
      <c r="AA15" s="21">
        <v>12</v>
      </c>
      <c r="AB15" s="22">
        <v>6</v>
      </c>
      <c r="AC15" s="21">
        <v>9</v>
      </c>
      <c r="AD15" s="22">
        <v>11</v>
      </c>
      <c r="AE15" s="21">
        <v>20</v>
      </c>
      <c r="AF15" s="22">
        <v>12</v>
      </c>
      <c r="AG15" s="21">
        <v>18</v>
      </c>
      <c r="AH15" s="22">
        <v>25</v>
      </c>
      <c r="AI15" s="21">
        <v>21</v>
      </c>
      <c r="AJ15" s="22">
        <v>20</v>
      </c>
      <c r="AK15" s="14">
        <f t="shared" si="3"/>
        <v>9.9624060150375939</v>
      </c>
      <c r="AL15" s="13">
        <f t="shared" si="15"/>
        <v>45</v>
      </c>
      <c r="AM15" s="21">
        <v>1</v>
      </c>
      <c r="AN15" s="22">
        <v>0</v>
      </c>
      <c r="AO15" s="21">
        <v>2</v>
      </c>
      <c r="AP15" s="22">
        <v>0</v>
      </c>
      <c r="AQ15" s="21">
        <v>5</v>
      </c>
      <c r="AR15" s="22">
        <v>2</v>
      </c>
      <c r="AS15" s="21">
        <v>7</v>
      </c>
      <c r="AT15" s="22">
        <v>3</v>
      </c>
      <c r="AU15" s="21">
        <v>4</v>
      </c>
      <c r="AV15" s="22">
        <v>5</v>
      </c>
      <c r="AW15" s="21">
        <v>4</v>
      </c>
      <c r="AX15" s="22">
        <v>1</v>
      </c>
      <c r="AY15" s="21">
        <v>8</v>
      </c>
      <c r="AZ15" s="22">
        <v>3</v>
      </c>
      <c r="BA15" s="14">
        <f t="shared" si="5"/>
        <v>2.8195488721804511</v>
      </c>
      <c r="BB15" s="15">
        <f t="shared" si="6"/>
        <v>204</v>
      </c>
      <c r="BC15" s="123">
        <f t="shared" si="7"/>
        <v>12.781954887218044</v>
      </c>
      <c r="BD15" s="13">
        <f t="shared" si="16"/>
        <v>21</v>
      </c>
      <c r="BE15" s="21">
        <v>5</v>
      </c>
      <c r="BF15" s="22">
        <v>4</v>
      </c>
      <c r="BG15" s="21">
        <v>0</v>
      </c>
      <c r="BH15" s="22">
        <v>0</v>
      </c>
      <c r="BI15" s="21">
        <v>1</v>
      </c>
      <c r="BJ15" s="22">
        <v>1</v>
      </c>
      <c r="BK15" s="21">
        <v>2</v>
      </c>
      <c r="BL15" s="22">
        <v>1</v>
      </c>
      <c r="BM15" s="21">
        <v>3</v>
      </c>
      <c r="BN15" s="22">
        <v>1</v>
      </c>
      <c r="BO15" s="21">
        <v>3</v>
      </c>
      <c r="BP15" s="22">
        <v>0</v>
      </c>
      <c r="BQ15" s="21">
        <v>0</v>
      </c>
      <c r="BR15" s="22">
        <v>0</v>
      </c>
      <c r="BS15" s="14">
        <f t="shared" si="9"/>
        <v>1.3157894736842104</v>
      </c>
      <c r="BU15" s="4">
        <f t="shared" si="10"/>
        <v>0</v>
      </c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24">
        <f t="shared" si="17"/>
        <v>0</v>
      </c>
    </row>
    <row r="16" spans="1:87" s="4" customFormat="1" ht="15.6" x14ac:dyDescent="0.3">
      <c r="A16" s="2"/>
      <c r="B16" s="28" t="s">
        <v>77</v>
      </c>
      <c r="C16" s="19">
        <v>3560.922</v>
      </c>
      <c r="D16" s="145">
        <f t="shared" si="11"/>
        <v>2581</v>
      </c>
      <c r="E16" s="20">
        <f t="shared" si="12"/>
        <v>72.48122817629816</v>
      </c>
      <c r="F16" s="13">
        <f t="shared" si="13"/>
        <v>2267</v>
      </c>
      <c r="G16" s="21">
        <v>92</v>
      </c>
      <c r="H16" s="22">
        <v>95</v>
      </c>
      <c r="I16" s="21">
        <v>100</v>
      </c>
      <c r="J16" s="22">
        <v>85</v>
      </c>
      <c r="K16" s="21">
        <v>207</v>
      </c>
      <c r="L16" s="22">
        <v>183</v>
      </c>
      <c r="M16" s="21">
        <v>199</v>
      </c>
      <c r="N16" s="22">
        <v>189</v>
      </c>
      <c r="O16" s="21">
        <v>200</v>
      </c>
      <c r="P16" s="22">
        <v>175</v>
      </c>
      <c r="Q16" s="21">
        <v>201</v>
      </c>
      <c r="R16" s="22">
        <v>196</v>
      </c>
      <c r="S16" s="21">
        <v>178</v>
      </c>
      <c r="T16" s="22">
        <v>167</v>
      </c>
      <c r="U16" s="14">
        <f t="shared" si="1"/>
        <v>87.834172801239831</v>
      </c>
      <c r="V16" s="13">
        <f t="shared" si="14"/>
        <v>217</v>
      </c>
      <c r="W16" s="21">
        <v>1</v>
      </c>
      <c r="X16" s="22">
        <v>0</v>
      </c>
      <c r="Y16" s="21">
        <v>7</v>
      </c>
      <c r="Z16" s="22">
        <v>1</v>
      </c>
      <c r="AA16" s="21">
        <v>12</v>
      </c>
      <c r="AB16" s="22">
        <v>16</v>
      </c>
      <c r="AC16" s="21">
        <v>23</v>
      </c>
      <c r="AD16" s="22">
        <v>24</v>
      </c>
      <c r="AE16" s="21">
        <v>18</v>
      </c>
      <c r="AF16" s="22">
        <v>17</v>
      </c>
      <c r="AG16" s="21">
        <v>19</v>
      </c>
      <c r="AH16" s="22">
        <v>31</v>
      </c>
      <c r="AI16" s="21">
        <v>30</v>
      </c>
      <c r="AJ16" s="22">
        <v>18</v>
      </c>
      <c r="AK16" s="14">
        <f t="shared" si="3"/>
        <v>8.4075939558310733</v>
      </c>
      <c r="AL16" s="13">
        <f t="shared" si="15"/>
        <v>70</v>
      </c>
      <c r="AM16" s="21">
        <v>3</v>
      </c>
      <c r="AN16" s="22">
        <v>1</v>
      </c>
      <c r="AO16" s="21">
        <v>1</v>
      </c>
      <c r="AP16" s="22">
        <v>1</v>
      </c>
      <c r="AQ16" s="21">
        <v>12</v>
      </c>
      <c r="AR16" s="22">
        <v>6</v>
      </c>
      <c r="AS16" s="21">
        <v>4</v>
      </c>
      <c r="AT16" s="22">
        <v>2</v>
      </c>
      <c r="AU16" s="21">
        <v>6</v>
      </c>
      <c r="AV16" s="22">
        <v>8</v>
      </c>
      <c r="AW16" s="21">
        <v>8</v>
      </c>
      <c r="AX16" s="22">
        <v>7</v>
      </c>
      <c r="AY16" s="21">
        <v>4</v>
      </c>
      <c r="AZ16" s="22">
        <v>7</v>
      </c>
      <c r="BA16" s="14">
        <f t="shared" si="5"/>
        <v>2.7121270825261523</v>
      </c>
      <c r="BB16" s="15">
        <f t="shared" si="6"/>
        <v>287</v>
      </c>
      <c r="BC16" s="123">
        <f t="shared" si="7"/>
        <v>11.119721038357227</v>
      </c>
      <c r="BD16" s="13">
        <f t="shared" si="16"/>
        <v>27</v>
      </c>
      <c r="BE16" s="21">
        <v>2</v>
      </c>
      <c r="BF16" s="22">
        <v>2</v>
      </c>
      <c r="BG16" s="21">
        <v>1</v>
      </c>
      <c r="BH16" s="22">
        <v>0</v>
      </c>
      <c r="BI16" s="21">
        <v>2</v>
      </c>
      <c r="BJ16" s="22">
        <v>1</v>
      </c>
      <c r="BK16" s="21">
        <v>5</v>
      </c>
      <c r="BL16" s="22">
        <v>4</v>
      </c>
      <c r="BM16" s="21">
        <v>2</v>
      </c>
      <c r="BN16" s="22">
        <v>1</v>
      </c>
      <c r="BO16" s="21">
        <v>3</v>
      </c>
      <c r="BP16" s="22">
        <v>3</v>
      </c>
      <c r="BQ16" s="21">
        <v>0</v>
      </c>
      <c r="BR16" s="22">
        <v>1</v>
      </c>
      <c r="BS16" s="14">
        <f t="shared" si="9"/>
        <v>1.0461061604029445</v>
      </c>
      <c r="BU16" s="4">
        <f t="shared" si="10"/>
        <v>0</v>
      </c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4">
        <f t="shared" si="17"/>
        <v>0</v>
      </c>
      <c r="CI16" s="24"/>
    </row>
    <row r="17" spans="1:87" s="4" customFormat="1" ht="15.6" x14ac:dyDescent="0.3">
      <c r="A17" s="2"/>
      <c r="B17" s="28" t="s">
        <v>233</v>
      </c>
      <c r="C17" s="26">
        <v>943.00200000000007</v>
      </c>
      <c r="D17" s="145">
        <f t="shared" si="11"/>
        <v>721</v>
      </c>
      <c r="E17" s="20">
        <f t="shared" si="12"/>
        <v>76.45795024824973</v>
      </c>
      <c r="F17" s="13">
        <f t="shared" si="13"/>
        <v>654</v>
      </c>
      <c r="G17" s="21">
        <v>27</v>
      </c>
      <c r="H17" s="22">
        <v>21</v>
      </c>
      <c r="I17" s="21">
        <v>22</v>
      </c>
      <c r="J17" s="22">
        <v>24</v>
      </c>
      <c r="K17" s="21">
        <v>54</v>
      </c>
      <c r="L17" s="22">
        <v>46</v>
      </c>
      <c r="M17" s="21">
        <v>62</v>
      </c>
      <c r="N17" s="22">
        <v>50</v>
      </c>
      <c r="O17" s="21">
        <v>51</v>
      </c>
      <c r="P17" s="22">
        <v>58</v>
      </c>
      <c r="Q17" s="21">
        <v>57</v>
      </c>
      <c r="R17" s="22">
        <v>43</v>
      </c>
      <c r="S17" s="21">
        <v>71</v>
      </c>
      <c r="T17" s="22">
        <v>68</v>
      </c>
      <c r="U17" s="14">
        <f t="shared" si="1"/>
        <v>90.707350901525658</v>
      </c>
      <c r="V17" s="13">
        <f t="shared" si="14"/>
        <v>56</v>
      </c>
      <c r="W17" s="21">
        <v>0</v>
      </c>
      <c r="X17" s="22">
        <v>0</v>
      </c>
      <c r="Y17" s="21">
        <v>0</v>
      </c>
      <c r="Z17" s="22">
        <v>3</v>
      </c>
      <c r="AA17" s="21">
        <v>3</v>
      </c>
      <c r="AB17" s="22">
        <v>0</v>
      </c>
      <c r="AC17" s="21">
        <v>5</v>
      </c>
      <c r="AD17" s="22">
        <v>6</v>
      </c>
      <c r="AE17" s="21">
        <v>6</v>
      </c>
      <c r="AF17" s="22">
        <v>6</v>
      </c>
      <c r="AG17" s="21">
        <v>7</v>
      </c>
      <c r="AH17" s="22">
        <v>6</v>
      </c>
      <c r="AI17" s="21">
        <v>9</v>
      </c>
      <c r="AJ17" s="22">
        <v>5</v>
      </c>
      <c r="AK17" s="14">
        <f t="shared" si="3"/>
        <v>7.7669902912621351</v>
      </c>
      <c r="AL17" s="13">
        <f t="shared" si="15"/>
        <v>6</v>
      </c>
      <c r="AM17" s="21">
        <v>0</v>
      </c>
      <c r="AN17" s="22">
        <v>0</v>
      </c>
      <c r="AO17" s="21">
        <v>0</v>
      </c>
      <c r="AP17" s="22">
        <v>0</v>
      </c>
      <c r="AQ17" s="21">
        <v>1</v>
      </c>
      <c r="AR17" s="22">
        <v>2</v>
      </c>
      <c r="AS17" s="21">
        <v>0</v>
      </c>
      <c r="AT17" s="22">
        <v>1</v>
      </c>
      <c r="AU17" s="21">
        <v>0</v>
      </c>
      <c r="AV17" s="22">
        <v>1</v>
      </c>
      <c r="AW17" s="21">
        <v>0</v>
      </c>
      <c r="AX17" s="22">
        <v>1</v>
      </c>
      <c r="AY17" s="21">
        <v>0</v>
      </c>
      <c r="AZ17" s="22">
        <v>0</v>
      </c>
      <c r="BA17" s="14">
        <f t="shared" si="5"/>
        <v>0.83217753120665738</v>
      </c>
      <c r="BB17" s="15">
        <f t="shared" si="6"/>
        <v>62</v>
      </c>
      <c r="BC17" s="123">
        <f t="shared" si="7"/>
        <v>8.5991678224687931</v>
      </c>
      <c r="BD17" s="13">
        <f t="shared" si="16"/>
        <v>5</v>
      </c>
      <c r="BE17" s="21">
        <v>1</v>
      </c>
      <c r="BF17" s="22">
        <v>0</v>
      </c>
      <c r="BG17" s="21">
        <v>0</v>
      </c>
      <c r="BH17" s="22">
        <v>0</v>
      </c>
      <c r="BI17" s="21">
        <v>0</v>
      </c>
      <c r="BJ17" s="22">
        <v>0</v>
      </c>
      <c r="BK17" s="21">
        <v>0</v>
      </c>
      <c r="BL17" s="22">
        <v>1</v>
      </c>
      <c r="BM17" s="21">
        <v>0</v>
      </c>
      <c r="BN17" s="22">
        <v>1</v>
      </c>
      <c r="BO17" s="21">
        <v>0</v>
      </c>
      <c r="BP17" s="22">
        <v>2</v>
      </c>
      <c r="BQ17" s="21">
        <v>0</v>
      </c>
      <c r="BR17" s="22">
        <v>0</v>
      </c>
      <c r="BS17" s="14">
        <f t="shared" si="9"/>
        <v>0.69348127600554788</v>
      </c>
      <c r="BU17" s="4">
        <f t="shared" si="10"/>
        <v>0</v>
      </c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4">
        <f t="shared" si="17"/>
        <v>0</v>
      </c>
    </row>
    <row r="18" spans="1:87" s="4" customFormat="1" ht="15.6" x14ac:dyDescent="0.3">
      <c r="A18" s="2"/>
      <c r="B18" s="28" t="s">
        <v>79</v>
      </c>
      <c r="C18" s="27">
        <v>9165.7980000000007</v>
      </c>
      <c r="D18" s="145">
        <f t="shared" si="11"/>
        <v>8740</v>
      </c>
      <c r="E18" s="20">
        <f t="shared" si="12"/>
        <v>95.354490683735321</v>
      </c>
      <c r="F18" s="13">
        <f t="shared" si="13"/>
        <v>7570</v>
      </c>
      <c r="G18" s="21">
        <v>412</v>
      </c>
      <c r="H18" s="22">
        <v>392</v>
      </c>
      <c r="I18" s="21">
        <v>285</v>
      </c>
      <c r="J18" s="22">
        <v>326</v>
      </c>
      <c r="K18" s="21">
        <v>635</v>
      </c>
      <c r="L18" s="22">
        <v>655</v>
      </c>
      <c r="M18" s="21">
        <v>699</v>
      </c>
      <c r="N18" s="22">
        <v>599</v>
      </c>
      <c r="O18" s="21">
        <v>664</v>
      </c>
      <c r="P18" s="22">
        <v>537</v>
      </c>
      <c r="Q18" s="21">
        <v>632</v>
      </c>
      <c r="R18" s="22">
        <v>585</v>
      </c>
      <c r="S18" s="21">
        <v>589</v>
      </c>
      <c r="T18" s="22">
        <v>560</v>
      </c>
      <c r="U18" s="14">
        <f t="shared" si="1"/>
        <v>86.613272311212825</v>
      </c>
      <c r="V18" s="13">
        <f t="shared" si="14"/>
        <v>768</v>
      </c>
      <c r="W18" s="21">
        <v>12</v>
      </c>
      <c r="X18" s="22">
        <v>9</v>
      </c>
      <c r="Y18" s="21">
        <v>18</v>
      </c>
      <c r="Z18" s="22">
        <v>11</v>
      </c>
      <c r="AA18" s="21">
        <v>63</v>
      </c>
      <c r="AB18" s="22">
        <v>43</v>
      </c>
      <c r="AC18" s="21">
        <v>78</v>
      </c>
      <c r="AD18" s="22">
        <v>50</v>
      </c>
      <c r="AE18" s="21">
        <v>70</v>
      </c>
      <c r="AF18" s="22">
        <v>78</v>
      </c>
      <c r="AG18" s="21">
        <v>87</v>
      </c>
      <c r="AH18" s="22">
        <v>76</v>
      </c>
      <c r="AI18" s="21">
        <v>108</v>
      </c>
      <c r="AJ18" s="22">
        <v>65</v>
      </c>
      <c r="AK18" s="14">
        <f t="shared" si="3"/>
        <v>8.7871853546910756</v>
      </c>
      <c r="AL18" s="13">
        <f t="shared" si="15"/>
        <v>235</v>
      </c>
      <c r="AM18" s="21">
        <v>6</v>
      </c>
      <c r="AN18" s="22">
        <v>7</v>
      </c>
      <c r="AO18" s="21">
        <v>5</v>
      </c>
      <c r="AP18" s="22">
        <v>6</v>
      </c>
      <c r="AQ18" s="21">
        <v>23</v>
      </c>
      <c r="AR18" s="22">
        <v>15</v>
      </c>
      <c r="AS18" s="21">
        <v>21</v>
      </c>
      <c r="AT18" s="22">
        <v>15</v>
      </c>
      <c r="AU18" s="21">
        <v>23</v>
      </c>
      <c r="AV18" s="22">
        <v>25</v>
      </c>
      <c r="AW18" s="21">
        <v>24</v>
      </c>
      <c r="AX18" s="22">
        <v>29</v>
      </c>
      <c r="AY18" s="21">
        <v>17</v>
      </c>
      <c r="AZ18" s="22">
        <v>19</v>
      </c>
      <c r="BA18" s="14">
        <f t="shared" si="5"/>
        <v>2.6887871853546912</v>
      </c>
      <c r="BB18" s="15">
        <f t="shared" si="6"/>
        <v>1003</v>
      </c>
      <c r="BC18" s="123">
        <f t="shared" si="7"/>
        <v>11.475972540045767</v>
      </c>
      <c r="BD18" s="13">
        <f t="shared" si="16"/>
        <v>167</v>
      </c>
      <c r="BE18" s="21">
        <v>27</v>
      </c>
      <c r="BF18" s="22">
        <v>22</v>
      </c>
      <c r="BG18" s="21">
        <v>12</v>
      </c>
      <c r="BH18" s="22">
        <v>9</v>
      </c>
      <c r="BI18" s="21">
        <v>20</v>
      </c>
      <c r="BJ18" s="22">
        <v>12</v>
      </c>
      <c r="BK18" s="21">
        <v>4</v>
      </c>
      <c r="BL18" s="22">
        <v>9</v>
      </c>
      <c r="BM18" s="21">
        <v>14</v>
      </c>
      <c r="BN18" s="22">
        <v>9</v>
      </c>
      <c r="BO18" s="21">
        <v>9</v>
      </c>
      <c r="BP18" s="22">
        <v>6</v>
      </c>
      <c r="BQ18" s="21">
        <v>14</v>
      </c>
      <c r="BR18" s="22">
        <v>0</v>
      </c>
      <c r="BS18" s="14">
        <f t="shared" si="9"/>
        <v>1.9107551487414189</v>
      </c>
      <c r="BU18" s="4">
        <f t="shared" si="10"/>
        <v>0</v>
      </c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4">
        <f t="shared" si="17"/>
        <v>0</v>
      </c>
      <c r="CI18" s="24"/>
    </row>
    <row r="19" spans="1:87" s="4" customFormat="1" ht="15.6" x14ac:dyDescent="0.3">
      <c r="A19" s="2"/>
      <c r="B19" s="60"/>
      <c r="C19" s="34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4"/>
      <c r="CI19" s="24"/>
    </row>
    <row r="20" spans="1:87" s="61" customFormat="1" ht="15.6" x14ac:dyDescent="0.3">
      <c r="A20" s="1"/>
      <c r="B20" s="1" t="s">
        <v>80</v>
      </c>
      <c r="C20" s="19">
        <f>C21+C22+C23+C24+C25+C26+C27+C28+C29+C30+C31+C32+C33+C34+C35+C36+C37+C38+C39+C40+C41+C42</f>
        <v>63785.556000000011</v>
      </c>
      <c r="D20" s="145">
        <f>SUM(D21:D42)</f>
        <v>43973</v>
      </c>
      <c r="E20" s="20"/>
      <c r="F20" s="13">
        <f t="shared" ref="F20:T20" si="18">SUM(F21:F42)</f>
        <v>38114</v>
      </c>
      <c r="G20" s="13">
        <f t="shared" si="18"/>
        <v>1291</v>
      </c>
      <c r="H20" s="13">
        <f t="shared" si="18"/>
        <v>1281</v>
      </c>
      <c r="I20" s="13">
        <f t="shared" si="18"/>
        <v>1553</v>
      </c>
      <c r="J20" s="13">
        <f t="shared" si="18"/>
        <v>1473</v>
      </c>
      <c r="K20" s="13">
        <f t="shared" si="18"/>
        <v>3352</v>
      </c>
      <c r="L20" s="13">
        <f t="shared" si="18"/>
        <v>3205</v>
      </c>
      <c r="M20" s="13">
        <f t="shared" si="18"/>
        <v>3387</v>
      </c>
      <c r="N20" s="13">
        <f t="shared" si="18"/>
        <v>3235</v>
      </c>
      <c r="O20" s="13">
        <f t="shared" si="18"/>
        <v>3539</v>
      </c>
      <c r="P20" s="13">
        <f t="shared" si="18"/>
        <v>3166</v>
      </c>
      <c r="Q20" s="13">
        <f t="shared" si="18"/>
        <v>3627</v>
      </c>
      <c r="R20" s="13">
        <f t="shared" si="18"/>
        <v>3379</v>
      </c>
      <c r="S20" s="13">
        <f t="shared" si="18"/>
        <v>2977</v>
      </c>
      <c r="T20" s="13">
        <f t="shared" si="18"/>
        <v>2649</v>
      </c>
      <c r="U20" s="14">
        <f t="shared" ref="U20:U42" si="19">F20/D20*100</f>
        <v>86.675914765879057</v>
      </c>
      <c r="V20" s="13">
        <f t="shared" ref="V20:AJ20" si="20">SUM(V21:V42)</f>
        <v>3733</v>
      </c>
      <c r="W20" s="13">
        <f t="shared" si="20"/>
        <v>53</v>
      </c>
      <c r="X20" s="13">
        <f t="shared" si="20"/>
        <v>34</v>
      </c>
      <c r="Y20" s="13">
        <f t="shared" si="20"/>
        <v>99</v>
      </c>
      <c r="Z20" s="13">
        <f t="shared" si="20"/>
        <v>73</v>
      </c>
      <c r="AA20" s="13">
        <f t="shared" si="20"/>
        <v>298</v>
      </c>
      <c r="AB20" s="13">
        <f t="shared" si="20"/>
        <v>220</v>
      </c>
      <c r="AC20" s="13">
        <f t="shared" si="20"/>
        <v>364</v>
      </c>
      <c r="AD20" s="13">
        <f t="shared" si="20"/>
        <v>293</v>
      </c>
      <c r="AE20" s="13">
        <f t="shared" si="20"/>
        <v>406</v>
      </c>
      <c r="AF20" s="13">
        <f t="shared" si="20"/>
        <v>387</v>
      </c>
      <c r="AG20" s="13">
        <f t="shared" si="20"/>
        <v>388</v>
      </c>
      <c r="AH20" s="13">
        <f t="shared" si="20"/>
        <v>392</v>
      </c>
      <c r="AI20" s="13">
        <f t="shared" si="20"/>
        <v>401</v>
      </c>
      <c r="AJ20" s="13">
        <f t="shared" si="20"/>
        <v>325</v>
      </c>
      <c r="AK20" s="14">
        <f t="shared" ref="AK20:AK42" si="21">V20/D20*100</f>
        <v>8.4893002524276255</v>
      </c>
      <c r="AL20" s="13">
        <f>SUM(AM20:AZ20)</f>
        <v>1254</v>
      </c>
      <c r="AM20" s="13">
        <f t="shared" ref="AM20:AZ20" si="22">SUM(AM21:AM42)</f>
        <v>30</v>
      </c>
      <c r="AN20" s="13">
        <f t="shared" si="22"/>
        <v>27</v>
      </c>
      <c r="AO20" s="13">
        <f t="shared" si="22"/>
        <v>50</v>
      </c>
      <c r="AP20" s="13">
        <f t="shared" si="22"/>
        <v>34</v>
      </c>
      <c r="AQ20" s="13">
        <f t="shared" si="22"/>
        <v>127</v>
      </c>
      <c r="AR20" s="13">
        <f t="shared" si="22"/>
        <v>100</v>
      </c>
      <c r="AS20" s="13">
        <f t="shared" si="22"/>
        <v>127</v>
      </c>
      <c r="AT20" s="13">
        <f t="shared" si="22"/>
        <v>106</v>
      </c>
      <c r="AU20" s="13">
        <f t="shared" si="22"/>
        <v>105</v>
      </c>
      <c r="AV20" s="13">
        <f t="shared" si="22"/>
        <v>127</v>
      </c>
      <c r="AW20" s="13">
        <f t="shared" si="22"/>
        <v>116</v>
      </c>
      <c r="AX20" s="13">
        <f t="shared" si="22"/>
        <v>109</v>
      </c>
      <c r="AY20" s="13">
        <f t="shared" si="22"/>
        <v>89</v>
      </c>
      <c r="AZ20" s="13">
        <f t="shared" si="22"/>
        <v>107</v>
      </c>
      <c r="BA20" s="123">
        <f t="shared" ref="BA20:BA42" si="23">AL20/D20*100</f>
        <v>2.8517499374616242</v>
      </c>
      <c r="BB20" s="15">
        <f t="shared" ref="BB20:BB42" si="24">AL20+V20</f>
        <v>4987</v>
      </c>
      <c r="BC20" s="123">
        <f t="shared" ref="BC20:BC42" si="25">BB20/D20*100</f>
        <v>11.34105018988925</v>
      </c>
      <c r="BD20" s="13">
        <f>SUM(BE20:BR20)</f>
        <v>872</v>
      </c>
      <c r="BE20" s="13">
        <f t="shared" ref="BE20:BR20" si="26">SUM(BE21:BE42)</f>
        <v>120</v>
      </c>
      <c r="BF20" s="13">
        <f t="shared" si="26"/>
        <v>97</v>
      </c>
      <c r="BG20" s="13">
        <f t="shared" si="26"/>
        <v>51</v>
      </c>
      <c r="BH20" s="13">
        <f t="shared" si="26"/>
        <v>39</v>
      </c>
      <c r="BI20" s="13">
        <f t="shared" si="26"/>
        <v>120</v>
      </c>
      <c r="BJ20" s="13">
        <f t="shared" si="26"/>
        <v>108</v>
      </c>
      <c r="BK20" s="13">
        <f t="shared" si="26"/>
        <v>77</v>
      </c>
      <c r="BL20" s="13">
        <f t="shared" si="26"/>
        <v>44</v>
      </c>
      <c r="BM20" s="13">
        <f t="shared" si="26"/>
        <v>55</v>
      </c>
      <c r="BN20" s="13">
        <f t="shared" si="26"/>
        <v>33</v>
      </c>
      <c r="BO20" s="13">
        <f t="shared" si="26"/>
        <v>46</v>
      </c>
      <c r="BP20" s="13">
        <f t="shared" si="26"/>
        <v>30</v>
      </c>
      <c r="BQ20" s="13">
        <f t="shared" si="26"/>
        <v>32</v>
      </c>
      <c r="BR20" s="13">
        <f t="shared" si="26"/>
        <v>20</v>
      </c>
      <c r="BS20" s="14">
        <f t="shared" ref="BS20:BS42" si="27">BD20/D20*100</f>
        <v>1.9830350442316877</v>
      </c>
      <c r="BU20" s="61">
        <f t="shared" ref="BU20:BU42" si="28">SUM(BV20:CG20)</f>
        <v>0</v>
      </c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3" t="e">
        <f>BU20/#REF!*100</f>
        <v>#REF!</v>
      </c>
    </row>
    <row r="21" spans="1:87" ht="15.6" x14ac:dyDescent="0.3">
      <c r="A21" s="1"/>
      <c r="B21" s="56" t="s">
        <v>81</v>
      </c>
      <c r="C21" s="19">
        <v>2690.4960000000001</v>
      </c>
      <c r="D21" s="145">
        <f t="shared" ref="D21:D42" si="29">F21+BB21+BD21</f>
        <v>2141</v>
      </c>
      <c r="E21" s="20">
        <f t="shared" ref="E21:E42" si="30">D21/C21*100</f>
        <v>79.576405242750781</v>
      </c>
      <c r="F21" s="13">
        <f t="shared" ref="F21:F42" si="31">G21+H21+I21+J21+K21+L21+M21+N21+O21+P21+Q21+R21+S21+T21</f>
        <v>1986</v>
      </c>
      <c r="G21" s="121">
        <v>46</v>
      </c>
      <c r="H21" s="22">
        <v>41</v>
      </c>
      <c r="I21" s="121">
        <v>71</v>
      </c>
      <c r="J21" s="22">
        <v>86</v>
      </c>
      <c r="K21" s="121">
        <v>196</v>
      </c>
      <c r="L21" s="22">
        <v>151</v>
      </c>
      <c r="M21" s="121">
        <v>172</v>
      </c>
      <c r="N21" s="22">
        <v>161</v>
      </c>
      <c r="O21" s="121">
        <v>222</v>
      </c>
      <c r="P21" s="22">
        <v>179</v>
      </c>
      <c r="Q21" s="121">
        <v>200</v>
      </c>
      <c r="R21" s="22">
        <v>195</v>
      </c>
      <c r="S21" s="121">
        <v>149</v>
      </c>
      <c r="T21" s="22">
        <v>117</v>
      </c>
      <c r="U21" s="14">
        <f t="shared" si="19"/>
        <v>92.760392340028019</v>
      </c>
      <c r="V21" s="13">
        <f t="shared" ref="V21:V42" si="32">W21+X21+Y21+Z21+AA21+AB21+AC21+AD21+AE21+AF21+AG21+AH21+AI21+AJ21</f>
        <v>122</v>
      </c>
      <c r="W21" s="121">
        <v>3</v>
      </c>
      <c r="X21" s="22">
        <v>0</v>
      </c>
      <c r="Y21" s="121">
        <v>6</v>
      </c>
      <c r="Z21" s="22">
        <v>4</v>
      </c>
      <c r="AA21" s="121">
        <v>5</v>
      </c>
      <c r="AB21" s="22">
        <v>11</v>
      </c>
      <c r="AC21" s="121">
        <v>9</v>
      </c>
      <c r="AD21" s="22">
        <v>10</v>
      </c>
      <c r="AE21" s="121">
        <v>15</v>
      </c>
      <c r="AF21" s="22">
        <v>18</v>
      </c>
      <c r="AG21" s="121">
        <v>15</v>
      </c>
      <c r="AH21" s="22">
        <v>6</v>
      </c>
      <c r="AI21" s="121">
        <v>9</v>
      </c>
      <c r="AJ21" s="22">
        <v>11</v>
      </c>
      <c r="AK21" s="14">
        <f t="shared" si="21"/>
        <v>5.6982718355908455</v>
      </c>
      <c r="AL21" s="13">
        <f t="shared" ref="AL21:AL42" si="33">AM21+AN21+AO21+AP21+AQ21+AR21+AS21+AT21+AU21+AV21+AW21+AX21+AY21+AZ21</f>
        <v>15</v>
      </c>
      <c r="AM21" s="121">
        <v>0</v>
      </c>
      <c r="AN21" s="22">
        <v>2</v>
      </c>
      <c r="AO21" s="121">
        <v>1</v>
      </c>
      <c r="AP21" s="22">
        <v>0</v>
      </c>
      <c r="AQ21" s="121">
        <v>0</v>
      </c>
      <c r="AR21" s="22">
        <v>2</v>
      </c>
      <c r="AS21" s="121">
        <v>1</v>
      </c>
      <c r="AT21" s="22">
        <v>0</v>
      </c>
      <c r="AU21" s="121">
        <v>0</v>
      </c>
      <c r="AV21" s="22">
        <v>5</v>
      </c>
      <c r="AW21" s="121">
        <v>0</v>
      </c>
      <c r="AX21" s="22">
        <v>2</v>
      </c>
      <c r="AY21" s="121">
        <v>2</v>
      </c>
      <c r="AZ21" s="22">
        <v>0</v>
      </c>
      <c r="BA21" s="123">
        <f t="shared" si="23"/>
        <v>0.70060719290051376</v>
      </c>
      <c r="BB21" s="15">
        <f t="shared" si="24"/>
        <v>137</v>
      </c>
      <c r="BC21" s="123">
        <f t="shared" si="25"/>
        <v>6.3988790284913595</v>
      </c>
      <c r="BD21" s="13">
        <f t="shared" ref="BD21:BD42" si="34">SUM(BE21:BR21)</f>
        <v>18</v>
      </c>
      <c r="BE21" s="121">
        <v>0</v>
      </c>
      <c r="BF21" s="22">
        <v>0</v>
      </c>
      <c r="BG21" s="121">
        <v>1</v>
      </c>
      <c r="BH21" s="22">
        <v>0</v>
      </c>
      <c r="BI21" s="121">
        <v>6</v>
      </c>
      <c r="BJ21" s="22">
        <v>2</v>
      </c>
      <c r="BK21" s="121">
        <v>3</v>
      </c>
      <c r="BL21" s="22">
        <v>2</v>
      </c>
      <c r="BM21" s="121">
        <v>1</v>
      </c>
      <c r="BN21" s="22">
        <v>0</v>
      </c>
      <c r="BO21" s="121">
        <v>1</v>
      </c>
      <c r="BP21" s="22">
        <v>0</v>
      </c>
      <c r="BQ21" s="121">
        <v>1</v>
      </c>
      <c r="BR21" s="22">
        <v>1</v>
      </c>
      <c r="BS21" s="14">
        <f t="shared" si="27"/>
        <v>0.8407286314806165</v>
      </c>
      <c r="BU21" s="7">
        <f t="shared" si="28"/>
        <v>0</v>
      </c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9">
        <f t="shared" ref="CH21:CH42" si="35">BU21/D21*100</f>
        <v>0</v>
      </c>
    </row>
    <row r="22" spans="1:87" ht="15.6" x14ac:dyDescent="0.3">
      <c r="A22" s="1"/>
      <c r="B22" s="56" t="s">
        <v>82</v>
      </c>
      <c r="C22" s="19">
        <v>2301.5340000000001</v>
      </c>
      <c r="D22" s="145">
        <f t="shared" si="29"/>
        <v>2019</v>
      </c>
      <c r="E22" s="20">
        <f t="shared" si="30"/>
        <v>87.724100534686869</v>
      </c>
      <c r="F22" s="13">
        <f t="shared" si="31"/>
        <v>1920</v>
      </c>
      <c r="G22" s="121">
        <v>42</v>
      </c>
      <c r="H22" s="22">
        <v>47</v>
      </c>
      <c r="I22" s="121">
        <v>97</v>
      </c>
      <c r="J22" s="22">
        <v>89</v>
      </c>
      <c r="K22" s="121">
        <v>174</v>
      </c>
      <c r="L22" s="22">
        <v>179</v>
      </c>
      <c r="M22" s="121">
        <v>168</v>
      </c>
      <c r="N22" s="22">
        <v>177</v>
      </c>
      <c r="O22" s="121">
        <v>169</v>
      </c>
      <c r="P22" s="22">
        <v>177</v>
      </c>
      <c r="Q22" s="121">
        <v>171</v>
      </c>
      <c r="R22" s="22">
        <v>168</v>
      </c>
      <c r="S22" s="121">
        <v>137</v>
      </c>
      <c r="T22" s="22">
        <v>125</v>
      </c>
      <c r="U22" s="123">
        <f t="shared" si="19"/>
        <v>95.096582466567597</v>
      </c>
      <c r="V22" s="13">
        <f t="shared" si="32"/>
        <v>87</v>
      </c>
      <c r="W22" s="121">
        <v>1</v>
      </c>
      <c r="X22" s="22">
        <v>0</v>
      </c>
      <c r="Y22" s="121">
        <v>0</v>
      </c>
      <c r="Z22" s="22">
        <v>1</v>
      </c>
      <c r="AA22" s="121">
        <v>7</v>
      </c>
      <c r="AB22" s="22">
        <v>8</v>
      </c>
      <c r="AC22" s="121">
        <v>5</v>
      </c>
      <c r="AD22" s="22">
        <v>9</v>
      </c>
      <c r="AE22" s="121">
        <v>11</v>
      </c>
      <c r="AF22" s="22">
        <v>9</v>
      </c>
      <c r="AG22" s="121">
        <v>11</v>
      </c>
      <c r="AH22" s="22">
        <v>10</v>
      </c>
      <c r="AI22" s="121">
        <v>8</v>
      </c>
      <c r="AJ22" s="22">
        <v>7</v>
      </c>
      <c r="AK22" s="123">
        <f t="shared" si="21"/>
        <v>4.3090638930163445</v>
      </c>
      <c r="AL22" s="13">
        <f t="shared" si="33"/>
        <v>9</v>
      </c>
      <c r="AM22" s="121">
        <v>0</v>
      </c>
      <c r="AN22" s="22">
        <v>0</v>
      </c>
      <c r="AO22" s="121">
        <v>1</v>
      </c>
      <c r="AP22" s="22">
        <v>0</v>
      </c>
      <c r="AQ22" s="121">
        <v>2</v>
      </c>
      <c r="AR22" s="22">
        <v>0</v>
      </c>
      <c r="AS22" s="121">
        <v>1</v>
      </c>
      <c r="AT22" s="22">
        <v>0</v>
      </c>
      <c r="AU22" s="121">
        <v>1</v>
      </c>
      <c r="AV22" s="22">
        <v>0</v>
      </c>
      <c r="AW22" s="121">
        <v>1</v>
      </c>
      <c r="AX22" s="22">
        <v>1</v>
      </c>
      <c r="AY22" s="121">
        <v>1</v>
      </c>
      <c r="AZ22" s="22">
        <v>1</v>
      </c>
      <c r="BA22" s="123">
        <f t="shared" si="23"/>
        <v>0.44576523031203563</v>
      </c>
      <c r="BB22" s="15">
        <f t="shared" si="24"/>
        <v>96</v>
      </c>
      <c r="BC22" s="123">
        <f t="shared" si="25"/>
        <v>4.7548291233283804</v>
      </c>
      <c r="BD22" s="13">
        <f t="shared" si="34"/>
        <v>3</v>
      </c>
      <c r="BE22" s="121">
        <v>0</v>
      </c>
      <c r="BF22" s="22">
        <v>0</v>
      </c>
      <c r="BG22" s="121">
        <v>1</v>
      </c>
      <c r="BH22" s="22">
        <v>1</v>
      </c>
      <c r="BI22" s="121">
        <v>1</v>
      </c>
      <c r="BJ22" s="22">
        <v>0</v>
      </c>
      <c r="BK22" s="121">
        <v>0</v>
      </c>
      <c r="BL22" s="22">
        <v>0</v>
      </c>
      <c r="BM22" s="121">
        <v>0</v>
      </c>
      <c r="BN22" s="22">
        <v>0</v>
      </c>
      <c r="BO22" s="121">
        <v>0</v>
      </c>
      <c r="BP22" s="22">
        <v>0</v>
      </c>
      <c r="BQ22" s="121">
        <v>0</v>
      </c>
      <c r="BR22" s="22">
        <v>0</v>
      </c>
      <c r="BS22" s="123">
        <f t="shared" si="27"/>
        <v>0.14858841010401189</v>
      </c>
      <c r="BU22" s="7">
        <f t="shared" si="28"/>
        <v>0</v>
      </c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9">
        <f t="shared" si="35"/>
        <v>0</v>
      </c>
    </row>
    <row r="23" spans="1:87" ht="15.6" x14ac:dyDescent="0.3">
      <c r="A23" s="1"/>
      <c r="B23" s="56" t="s">
        <v>83</v>
      </c>
      <c r="C23" s="19">
        <v>1560.222</v>
      </c>
      <c r="D23" s="145">
        <f t="shared" si="29"/>
        <v>980</v>
      </c>
      <c r="E23" s="20">
        <f t="shared" si="30"/>
        <v>62.811574250331049</v>
      </c>
      <c r="F23" s="13">
        <f t="shared" si="31"/>
        <v>863</v>
      </c>
      <c r="G23" s="121">
        <v>42</v>
      </c>
      <c r="H23" s="22">
        <v>37</v>
      </c>
      <c r="I23" s="121">
        <v>35</v>
      </c>
      <c r="J23" s="22">
        <v>29</v>
      </c>
      <c r="K23" s="121">
        <v>83</v>
      </c>
      <c r="L23" s="22">
        <v>79</v>
      </c>
      <c r="M23" s="121">
        <v>76</v>
      </c>
      <c r="N23" s="22">
        <v>57</v>
      </c>
      <c r="O23" s="121">
        <v>82</v>
      </c>
      <c r="P23" s="22">
        <v>70</v>
      </c>
      <c r="Q23" s="121">
        <v>59</v>
      </c>
      <c r="R23" s="22">
        <v>73</v>
      </c>
      <c r="S23" s="121">
        <v>80</v>
      </c>
      <c r="T23" s="22">
        <v>61</v>
      </c>
      <c r="U23" s="123">
        <f t="shared" si="19"/>
        <v>88.061224489795919</v>
      </c>
      <c r="V23" s="13">
        <f t="shared" si="32"/>
        <v>77</v>
      </c>
      <c r="W23" s="121">
        <v>0</v>
      </c>
      <c r="X23" s="22">
        <v>0</v>
      </c>
      <c r="Y23" s="121">
        <v>1</v>
      </c>
      <c r="Z23" s="22">
        <v>1</v>
      </c>
      <c r="AA23" s="121">
        <v>3</v>
      </c>
      <c r="AB23" s="22">
        <v>6</v>
      </c>
      <c r="AC23" s="121">
        <v>8</v>
      </c>
      <c r="AD23" s="22">
        <v>5</v>
      </c>
      <c r="AE23" s="121">
        <v>10</v>
      </c>
      <c r="AF23" s="22">
        <v>8</v>
      </c>
      <c r="AG23" s="121">
        <v>7</v>
      </c>
      <c r="AH23" s="22">
        <v>7</v>
      </c>
      <c r="AI23" s="121">
        <v>16</v>
      </c>
      <c r="AJ23" s="22">
        <v>5</v>
      </c>
      <c r="AK23" s="123">
        <f t="shared" si="21"/>
        <v>7.8571428571428568</v>
      </c>
      <c r="AL23" s="13">
        <f t="shared" si="33"/>
        <v>21</v>
      </c>
      <c r="AM23" s="121">
        <v>0</v>
      </c>
      <c r="AN23" s="22">
        <v>0</v>
      </c>
      <c r="AO23" s="121">
        <v>1</v>
      </c>
      <c r="AP23" s="22">
        <v>0</v>
      </c>
      <c r="AQ23" s="121">
        <v>5</v>
      </c>
      <c r="AR23" s="22">
        <v>2</v>
      </c>
      <c r="AS23" s="121">
        <v>2</v>
      </c>
      <c r="AT23" s="22">
        <v>2</v>
      </c>
      <c r="AU23" s="121">
        <v>0</v>
      </c>
      <c r="AV23" s="22">
        <v>2</v>
      </c>
      <c r="AW23" s="121">
        <v>2</v>
      </c>
      <c r="AX23" s="22">
        <v>2</v>
      </c>
      <c r="AY23" s="121">
        <v>1</v>
      </c>
      <c r="AZ23" s="22">
        <v>2</v>
      </c>
      <c r="BA23" s="123">
        <f t="shared" si="23"/>
        <v>2.1428571428571428</v>
      </c>
      <c r="BB23" s="15">
        <f t="shared" si="24"/>
        <v>98</v>
      </c>
      <c r="BC23" s="123">
        <f t="shared" si="25"/>
        <v>10</v>
      </c>
      <c r="BD23" s="13">
        <f t="shared" si="34"/>
        <v>19</v>
      </c>
      <c r="BE23" s="121">
        <v>5</v>
      </c>
      <c r="BF23" s="22">
        <v>4</v>
      </c>
      <c r="BG23" s="121">
        <v>1</v>
      </c>
      <c r="BH23" s="22">
        <v>1</v>
      </c>
      <c r="BI23" s="121">
        <v>2</v>
      </c>
      <c r="BJ23" s="22">
        <v>0</v>
      </c>
      <c r="BK23" s="121">
        <v>1</v>
      </c>
      <c r="BL23" s="22">
        <v>0</v>
      </c>
      <c r="BM23" s="121">
        <v>0</v>
      </c>
      <c r="BN23" s="22">
        <v>0</v>
      </c>
      <c r="BO23" s="121">
        <v>2</v>
      </c>
      <c r="BP23" s="22">
        <v>2</v>
      </c>
      <c r="BQ23" s="121">
        <v>0</v>
      </c>
      <c r="BR23" s="22">
        <v>1</v>
      </c>
      <c r="BS23" s="14">
        <f t="shared" si="27"/>
        <v>1.9387755102040816</v>
      </c>
      <c r="BU23" s="7">
        <f t="shared" si="28"/>
        <v>0</v>
      </c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9">
        <f t="shared" si="35"/>
        <v>0</v>
      </c>
      <c r="CI23" s="59"/>
    </row>
    <row r="24" spans="1:87" s="4" customFormat="1" ht="15.6" x14ac:dyDescent="0.3">
      <c r="A24" s="2"/>
      <c r="B24" s="4" t="s">
        <v>84</v>
      </c>
      <c r="C24" s="26">
        <v>3480.732</v>
      </c>
      <c r="D24" s="145">
        <f t="shared" si="29"/>
        <v>1869</v>
      </c>
      <c r="E24" s="20">
        <f t="shared" si="30"/>
        <v>53.695601959587812</v>
      </c>
      <c r="F24" s="13">
        <f t="shared" si="31"/>
        <v>1436</v>
      </c>
      <c r="G24" s="121">
        <v>69</v>
      </c>
      <c r="H24" s="22">
        <v>65</v>
      </c>
      <c r="I24" s="121">
        <v>74</v>
      </c>
      <c r="J24" s="22">
        <v>64</v>
      </c>
      <c r="K24" s="121">
        <v>123</v>
      </c>
      <c r="L24" s="22">
        <v>131</v>
      </c>
      <c r="M24" s="121">
        <v>134</v>
      </c>
      <c r="N24" s="22">
        <v>133</v>
      </c>
      <c r="O24" s="121">
        <v>112</v>
      </c>
      <c r="P24" s="22">
        <v>155</v>
      </c>
      <c r="Q24" s="121">
        <v>127</v>
      </c>
      <c r="R24" s="22">
        <v>142</v>
      </c>
      <c r="S24" s="121">
        <v>60</v>
      </c>
      <c r="T24" s="22">
        <v>47</v>
      </c>
      <c r="U24" s="123">
        <f t="shared" si="19"/>
        <v>76.832530765115038</v>
      </c>
      <c r="V24" s="13">
        <f t="shared" si="32"/>
        <v>242</v>
      </c>
      <c r="W24" s="121">
        <v>9</v>
      </c>
      <c r="X24" s="22">
        <v>8</v>
      </c>
      <c r="Y24" s="121">
        <v>5</v>
      </c>
      <c r="Z24" s="22">
        <v>6</v>
      </c>
      <c r="AA24" s="121">
        <v>22</v>
      </c>
      <c r="AB24" s="22">
        <v>20</v>
      </c>
      <c r="AC24" s="121">
        <v>23</v>
      </c>
      <c r="AD24" s="22">
        <v>28</v>
      </c>
      <c r="AE24" s="121">
        <v>22</v>
      </c>
      <c r="AF24" s="22">
        <v>26</v>
      </c>
      <c r="AG24" s="121">
        <v>27</v>
      </c>
      <c r="AH24" s="22">
        <v>26</v>
      </c>
      <c r="AI24" s="121">
        <v>11</v>
      </c>
      <c r="AJ24" s="22">
        <v>9</v>
      </c>
      <c r="AK24" s="123">
        <f t="shared" si="21"/>
        <v>12.948100588550027</v>
      </c>
      <c r="AL24" s="13">
        <f t="shared" si="33"/>
        <v>106</v>
      </c>
      <c r="AM24" s="121">
        <v>6</v>
      </c>
      <c r="AN24" s="22">
        <v>2</v>
      </c>
      <c r="AO24" s="121">
        <v>3</v>
      </c>
      <c r="AP24" s="22">
        <v>1</v>
      </c>
      <c r="AQ24" s="121">
        <v>11</v>
      </c>
      <c r="AR24" s="22">
        <v>7</v>
      </c>
      <c r="AS24" s="121">
        <v>11</v>
      </c>
      <c r="AT24" s="22">
        <v>12</v>
      </c>
      <c r="AU24" s="121">
        <v>10</v>
      </c>
      <c r="AV24" s="22">
        <v>13</v>
      </c>
      <c r="AW24" s="121">
        <v>12</v>
      </c>
      <c r="AX24" s="22">
        <v>8</v>
      </c>
      <c r="AY24" s="121">
        <v>3</v>
      </c>
      <c r="AZ24" s="22">
        <v>7</v>
      </c>
      <c r="BA24" s="123">
        <f t="shared" si="23"/>
        <v>5.6714820759764573</v>
      </c>
      <c r="BB24" s="15">
        <f t="shared" si="24"/>
        <v>348</v>
      </c>
      <c r="BC24" s="123">
        <f t="shared" si="25"/>
        <v>18.619582664526487</v>
      </c>
      <c r="BD24" s="13">
        <f t="shared" si="34"/>
        <v>85</v>
      </c>
      <c r="BE24" s="121">
        <v>17</v>
      </c>
      <c r="BF24" s="22">
        <v>8</v>
      </c>
      <c r="BG24" s="121">
        <v>7</v>
      </c>
      <c r="BH24" s="22">
        <v>4</v>
      </c>
      <c r="BI24" s="121">
        <v>18</v>
      </c>
      <c r="BJ24" s="22">
        <v>14</v>
      </c>
      <c r="BK24" s="121">
        <v>2</v>
      </c>
      <c r="BL24" s="22">
        <v>5</v>
      </c>
      <c r="BM24" s="121">
        <v>3</v>
      </c>
      <c r="BN24" s="22">
        <v>3</v>
      </c>
      <c r="BO24" s="121">
        <v>1</v>
      </c>
      <c r="BP24" s="22">
        <v>2</v>
      </c>
      <c r="BQ24" s="121">
        <v>1</v>
      </c>
      <c r="BR24" s="22">
        <v>0</v>
      </c>
      <c r="BS24" s="14">
        <f t="shared" si="27"/>
        <v>4.5478865703584805</v>
      </c>
      <c r="BU24" s="4">
        <f t="shared" si="28"/>
        <v>0</v>
      </c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4">
        <f t="shared" si="35"/>
        <v>0</v>
      </c>
      <c r="CI24" s="24"/>
    </row>
    <row r="25" spans="1:87" ht="15.6" x14ac:dyDescent="0.3">
      <c r="A25" s="1"/>
      <c r="B25" s="4" t="s">
        <v>85</v>
      </c>
      <c r="C25" s="26">
        <v>6694.9740000000002</v>
      </c>
      <c r="D25" s="145">
        <f t="shared" si="29"/>
        <v>3628</v>
      </c>
      <c r="E25" s="20">
        <f t="shared" si="30"/>
        <v>54.189904247574376</v>
      </c>
      <c r="F25" s="13">
        <f t="shared" si="31"/>
        <v>3014</v>
      </c>
      <c r="G25" s="121">
        <v>89</v>
      </c>
      <c r="H25" s="22">
        <v>106</v>
      </c>
      <c r="I25" s="121">
        <v>119</v>
      </c>
      <c r="J25" s="22">
        <v>122</v>
      </c>
      <c r="K25" s="121">
        <v>249</v>
      </c>
      <c r="L25" s="22">
        <v>255</v>
      </c>
      <c r="M25" s="121">
        <v>254</v>
      </c>
      <c r="N25" s="22">
        <v>253</v>
      </c>
      <c r="O25" s="121">
        <v>321</v>
      </c>
      <c r="P25" s="22">
        <v>291</v>
      </c>
      <c r="Q25" s="121">
        <v>292</v>
      </c>
      <c r="R25" s="22">
        <v>263</v>
      </c>
      <c r="S25" s="121">
        <v>202</v>
      </c>
      <c r="T25" s="22">
        <v>198</v>
      </c>
      <c r="U25" s="123">
        <f t="shared" si="19"/>
        <v>83.076074972436615</v>
      </c>
      <c r="V25" s="13">
        <f t="shared" si="32"/>
        <v>390</v>
      </c>
      <c r="W25" s="121">
        <v>7</v>
      </c>
      <c r="X25" s="22">
        <v>0</v>
      </c>
      <c r="Y25" s="121">
        <v>14</v>
      </c>
      <c r="Z25" s="22">
        <v>6</v>
      </c>
      <c r="AA25" s="121">
        <v>42</v>
      </c>
      <c r="AB25" s="22">
        <v>22</v>
      </c>
      <c r="AC25" s="121">
        <v>36</v>
      </c>
      <c r="AD25" s="22">
        <v>30</v>
      </c>
      <c r="AE25" s="121">
        <v>44</v>
      </c>
      <c r="AF25" s="22">
        <v>36</v>
      </c>
      <c r="AG25" s="121">
        <v>52</v>
      </c>
      <c r="AH25" s="22">
        <v>26</v>
      </c>
      <c r="AI25" s="121">
        <v>38</v>
      </c>
      <c r="AJ25" s="22">
        <v>37</v>
      </c>
      <c r="AK25" s="123">
        <f t="shared" si="21"/>
        <v>10.749724366041896</v>
      </c>
      <c r="AL25" s="13">
        <f t="shared" si="33"/>
        <v>125</v>
      </c>
      <c r="AM25" s="121">
        <v>4</v>
      </c>
      <c r="AN25" s="22">
        <v>1</v>
      </c>
      <c r="AO25" s="121">
        <v>5</v>
      </c>
      <c r="AP25" s="22">
        <v>5</v>
      </c>
      <c r="AQ25" s="121">
        <v>15</v>
      </c>
      <c r="AR25" s="22">
        <v>11</v>
      </c>
      <c r="AS25" s="121">
        <v>13</v>
      </c>
      <c r="AT25" s="22">
        <v>9</v>
      </c>
      <c r="AU25" s="121">
        <v>15</v>
      </c>
      <c r="AV25" s="22">
        <v>12</v>
      </c>
      <c r="AW25" s="121">
        <v>9</v>
      </c>
      <c r="AX25" s="22">
        <v>7</v>
      </c>
      <c r="AY25" s="121">
        <v>7</v>
      </c>
      <c r="AZ25" s="22">
        <v>12</v>
      </c>
      <c r="BA25" s="123">
        <f t="shared" si="23"/>
        <v>3.44542447629548</v>
      </c>
      <c r="BB25" s="15">
        <f t="shared" si="24"/>
        <v>515</v>
      </c>
      <c r="BC25" s="123">
        <f t="shared" si="25"/>
        <v>14.195148842337376</v>
      </c>
      <c r="BD25" s="13">
        <f t="shared" si="34"/>
        <v>99</v>
      </c>
      <c r="BE25" s="121">
        <v>16</v>
      </c>
      <c r="BF25" s="22">
        <v>20</v>
      </c>
      <c r="BG25" s="121">
        <v>2</v>
      </c>
      <c r="BH25" s="22">
        <v>8</v>
      </c>
      <c r="BI25" s="121">
        <v>15</v>
      </c>
      <c r="BJ25" s="22">
        <v>10</v>
      </c>
      <c r="BK25" s="121">
        <v>10</v>
      </c>
      <c r="BL25" s="22">
        <v>3</v>
      </c>
      <c r="BM25" s="121">
        <v>4</v>
      </c>
      <c r="BN25" s="22">
        <v>2</v>
      </c>
      <c r="BO25" s="121">
        <v>3</v>
      </c>
      <c r="BP25" s="22">
        <v>1</v>
      </c>
      <c r="BQ25" s="121">
        <v>3</v>
      </c>
      <c r="BR25" s="22">
        <v>2</v>
      </c>
      <c r="BS25" s="14">
        <f t="shared" si="27"/>
        <v>2.7287761852260197</v>
      </c>
      <c r="BU25" s="7">
        <f t="shared" si="28"/>
        <v>0</v>
      </c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9">
        <f t="shared" si="35"/>
        <v>0</v>
      </c>
    </row>
    <row r="26" spans="1:87" ht="15.6" x14ac:dyDescent="0.3">
      <c r="A26" s="1"/>
      <c r="B26" s="4" t="s">
        <v>86</v>
      </c>
      <c r="C26" s="26">
        <v>2171.9340000000002</v>
      </c>
      <c r="D26" s="145">
        <f t="shared" si="29"/>
        <v>1489</v>
      </c>
      <c r="E26" s="20">
        <f t="shared" si="30"/>
        <v>68.556411014331005</v>
      </c>
      <c r="F26" s="13">
        <f t="shared" si="31"/>
        <v>1207</v>
      </c>
      <c r="G26" s="121">
        <v>40</v>
      </c>
      <c r="H26" s="22">
        <v>40</v>
      </c>
      <c r="I26" s="121">
        <v>37</v>
      </c>
      <c r="J26" s="22">
        <v>50</v>
      </c>
      <c r="K26" s="121">
        <v>99</v>
      </c>
      <c r="L26" s="22">
        <v>100</v>
      </c>
      <c r="M26" s="121">
        <v>136</v>
      </c>
      <c r="N26" s="22">
        <v>99</v>
      </c>
      <c r="O26" s="121">
        <v>116</v>
      </c>
      <c r="P26" s="22">
        <v>100</v>
      </c>
      <c r="Q26" s="121">
        <v>137</v>
      </c>
      <c r="R26" s="22">
        <v>105</v>
      </c>
      <c r="S26" s="121">
        <v>80</v>
      </c>
      <c r="T26" s="22">
        <v>68</v>
      </c>
      <c r="U26" s="123">
        <f t="shared" si="19"/>
        <v>81.061114842175954</v>
      </c>
      <c r="V26" s="13">
        <f t="shared" si="32"/>
        <v>137</v>
      </c>
      <c r="W26" s="121">
        <v>1</v>
      </c>
      <c r="X26" s="22">
        <v>0</v>
      </c>
      <c r="Y26" s="121">
        <v>3</v>
      </c>
      <c r="Z26" s="22">
        <v>2</v>
      </c>
      <c r="AA26" s="121">
        <v>9</v>
      </c>
      <c r="AB26" s="22">
        <v>4</v>
      </c>
      <c r="AC26" s="121">
        <v>22</v>
      </c>
      <c r="AD26" s="22">
        <v>9</v>
      </c>
      <c r="AE26" s="121">
        <v>19</v>
      </c>
      <c r="AF26" s="22">
        <v>15</v>
      </c>
      <c r="AG26" s="121">
        <v>11</v>
      </c>
      <c r="AH26" s="22">
        <v>9</v>
      </c>
      <c r="AI26" s="121">
        <v>23</v>
      </c>
      <c r="AJ26" s="22">
        <v>10</v>
      </c>
      <c r="AK26" s="123">
        <f t="shared" si="21"/>
        <v>9.2008059100067161</v>
      </c>
      <c r="AL26" s="13">
        <f t="shared" si="33"/>
        <v>60</v>
      </c>
      <c r="AM26" s="121">
        <v>0</v>
      </c>
      <c r="AN26" s="22">
        <v>2</v>
      </c>
      <c r="AO26" s="121">
        <v>0</v>
      </c>
      <c r="AP26" s="22">
        <v>0</v>
      </c>
      <c r="AQ26" s="121">
        <v>6</v>
      </c>
      <c r="AR26" s="22">
        <v>2</v>
      </c>
      <c r="AS26" s="121">
        <v>3</v>
      </c>
      <c r="AT26" s="22">
        <v>2</v>
      </c>
      <c r="AU26" s="121">
        <v>9</v>
      </c>
      <c r="AV26" s="22">
        <v>5</v>
      </c>
      <c r="AW26" s="121">
        <v>7</v>
      </c>
      <c r="AX26" s="22">
        <v>7</v>
      </c>
      <c r="AY26" s="121">
        <v>6</v>
      </c>
      <c r="AZ26" s="22">
        <v>11</v>
      </c>
      <c r="BA26" s="123">
        <f t="shared" si="23"/>
        <v>4.0295500335795831</v>
      </c>
      <c r="BB26" s="15">
        <f t="shared" si="24"/>
        <v>197</v>
      </c>
      <c r="BC26" s="123">
        <f t="shared" si="25"/>
        <v>13.2303559435863</v>
      </c>
      <c r="BD26" s="13">
        <f t="shared" si="34"/>
        <v>85</v>
      </c>
      <c r="BE26" s="121">
        <v>6</v>
      </c>
      <c r="BF26" s="22">
        <v>9</v>
      </c>
      <c r="BG26" s="121">
        <v>2</v>
      </c>
      <c r="BH26" s="22">
        <v>1</v>
      </c>
      <c r="BI26" s="121">
        <v>11</v>
      </c>
      <c r="BJ26" s="22">
        <v>9</v>
      </c>
      <c r="BK26" s="121">
        <v>8</v>
      </c>
      <c r="BL26" s="22">
        <v>5</v>
      </c>
      <c r="BM26" s="121">
        <v>6</v>
      </c>
      <c r="BN26" s="22">
        <v>4</v>
      </c>
      <c r="BO26" s="121">
        <v>8</v>
      </c>
      <c r="BP26" s="22">
        <v>3</v>
      </c>
      <c r="BQ26" s="121">
        <v>8</v>
      </c>
      <c r="BR26" s="22">
        <v>5</v>
      </c>
      <c r="BS26" s="14">
        <f t="shared" si="27"/>
        <v>5.7085292142377435</v>
      </c>
      <c r="BU26" s="7">
        <f t="shared" si="28"/>
        <v>0</v>
      </c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9">
        <f t="shared" si="35"/>
        <v>0</v>
      </c>
      <c r="CI26" s="59"/>
    </row>
    <row r="27" spans="1:87" ht="15.6" x14ac:dyDescent="0.3">
      <c r="A27" s="1"/>
      <c r="B27" s="4" t="s">
        <v>87</v>
      </c>
      <c r="C27" s="26">
        <v>2152.0080000000003</v>
      </c>
      <c r="D27" s="145">
        <f t="shared" si="29"/>
        <v>1862</v>
      </c>
      <c r="E27" s="20">
        <f t="shared" si="30"/>
        <v>86.523841918803271</v>
      </c>
      <c r="F27" s="13">
        <f t="shared" si="31"/>
        <v>1603</v>
      </c>
      <c r="G27" s="121">
        <v>55</v>
      </c>
      <c r="H27" s="22">
        <v>73</v>
      </c>
      <c r="I27" s="121">
        <v>64</v>
      </c>
      <c r="J27" s="22">
        <v>63</v>
      </c>
      <c r="K27" s="121">
        <v>145</v>
      </c>
      <c r="L27" s="22">
        <v>162</v>
      </c>
      <c r="M27" s="121">
        <v>137</v>
      </c>
      <c r="N27" s="22">
        <v>147</v>
      </c>
      <c r="O27" s="121">
        <v>158</v>
      </c>
      <c r="P27" s="22">
        <v>141</v>
      </c>
      <c r="Q27" s="121">
        <v>117</v>
      </c>
      <c r="R27" s="22">
        <v>120</v>
      </c>
      <c r="S27" s="121">
        <v>110</v>
      </c>
      <c r="T27" s="22">
        <v>111</v>
      </c>
      <c r="U27" s="123">
        <f t="shared" si="19"/>
        <v>86.090225563909769</v>
      </c>
      <c r="V27" s="13">
        <f t="shared" si="32"/>
        <v>185</v>
      </c>
      <c r="W27" s="121">
        <v>0</v>
      </c>
      <c r="X27" s="22">
        <v>0</v>
      </c>
      <c r="Y27" s="121">
        <v>9</v>
      </c>
      <c r="Z27" s="22">
        <v>2</v>
      </c>
      <c r="AA27" s="121">
        <v>19</v>
      </c>
      <c r="AB27" s="22">
        <v>14</v>
      </c>
      <c r="AC27" s="121">
        <v>14</v>
      </c>
      <c r="AD27" s="22">
        <v>14</v>
      </c>
      <c r="AE27" s="121">
        <v>18</v>
      </c>
      <c r="AF27" s="22">
        <v>9</v>
      </c>
      <c r="AG27" s="121">
        <v>16</v>
      </c>
      <c r="AH27" s="22">
        <v>24</v>
      </c>
      <c r="AI27" s="121">
        <v>22</v>
      </c>
      <c r="AJ27" s="22">
        <v>24</v>
      </c>
      <c r="AK27" s="123">
        <f t="shared" si="21"/>
        <v>9.9355531686358756</v>
      </c>
      <c r="AL27" s="13">
        <f t="shared" si="33"/>
        <v>48</v>
      </c>
      <c r="AM27" s="121">
        <v>0</v>
      </c>
      <c r="AN27" s="22">
        <v>0</v>
      </c>
      <c r="AO27" s="121">
        <v>3</v>
      </c>
      <c r="AP27" s="22">
        <v>1</v>
      </c>
      <c r="AQ27" s="121">
        <v>6</v>
      </c>
      <c r="AR27" s="22">
        <v>6</v>
      </c>
      <c r="AS27" s="121">
        <v>4</v>
      </c>
      <c r="AT27" s="22">
        <v>3</v>
      </c>
      <c r="AU27" s="121">
        <v>3</v>
      </c>
      <c r="AV27" s="22">
        <v>5</v>
      </c>
      <c r="AW27" s="121">
        <v>5</v>
      </c>
      <c r="AX27" s="22">
        <v>7</v>
      </c>
      <c r="AY27" s="121">
        <v>4</v>
      </c>
      <c r="AZ27" s="22">
        <v>1</v>
      </c>
      <c r="BA27" s="123">
        <f t="shared" si="23"/>
        <v>2.5778732545649841</v>
      </c>
      <c r="BB27" s="15">
        <f t="shared" si="24"/>
        <v>233</v>
      </c>
      <c r="BC27" s="123">
        <f t="shared" si="25"/>
        <v>12.51342642320086</v>
      </c>
      <c r="BD27" s="13">
        <f t="shared" si="34"/>
        <v>26</v>
      </c>
      <c r="BE27" s="121">
        <v>11</v>
      </c>
      <c r="BF27" s="22">
        <v>2</v>
      </c>
      <c r="BG27" s="121">
        <v>1</v>
      </c>
      <c r="BH27" s="22">
        <v>1</v>
      </c>
      <c r="BI27" s="121">
        <v>4</v>
      </c>
      <c r="BJ27" s="22">
        <v>0</v>
      </c>
      <c r="BK27" s="121">
        <v>2</v>
      </c>
      <c r="BL27" s="22">
        <v>0</v>
      </c>
      <c r="BM27" s="121">
        <v>0</v>
      </c>
      <c r="BN27" s="22">
        <v>1</v>
      </c>
      <c r="BO27" s="121">
        <v>1</v>
      </c>
      <c r="BP27" s="22">
        <v>2</v>
      </c>
      <c r="BQ27" s="121">
        <v>1</v>
      </c>
      <c r="BR27" s="22">
        <v>0</v>
      </c>
      <c r="BS27" s="14">
        <f t="shared" si="27"/>
        <v>1.3963480128893664</v>
      </c>
      <c r="BU27" s="7">
        <f t="shared" si="28"/>
        <v>0</v>
      </c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9">
        <f t="shared" si="35"/>
        <v>0</v>
      </c>
    </row>
    <row r="28" spans="1:87" ht="15.6" x14ac:dyDescent="0.3">
      <c r="A28" s="1"/>
      <c r="B28" s="4" t="s">
        <v>88</v>
      </c>
      <c r="C28" s="26">
        <v>8570.61</v>
      </c>
      <c r="D28" s="145">
        <f t="shared" si="29"/>
        <v>5887</v>
      </c>
      <c r="E28" s="20">
        <f t="shared" si="30"/>
        <v>68.68822639228712</v>
      </c>
      <c r="F28" s="13">
        <f t="shared" si="31"/>
        <v>5414</v>
      </c>
      <c r="G28" s="121">
        <v>193</v>
      </c>
      <c r="H28" s="22">
        <v>184</v>
      </c>
      <c r="I28" s="121">
        <v>291</v>
      </c>
      <c r="J28" s="22">
        <v>236</v>
      </c>
      <c r="K28" s="121">
        <v>473</v>
      </c>
      <c r="L28" s="22">
        <v>430</v>
      </c>
      <c r="M28" s="121">
        <v>468</v>
      </c>
      <c r="N28" s="22">
        <v>453</v>
      </c>
      <c r="O28" s="121">
        <v>486</v>
      </c>
      <c r="P28" s="22">
        <v>434</v>
      </c>
      <c r="Q28" s="121">
        <v>530</v>
      </c>
      <c r="R28" s="22">
        <v>460</v>
      </c>
      <c r="S28" s="121">
        <v>386</v>
      </c>
      <c r="T28" s="22">
        <v>390</v>
      </c>
      <c r="U28" s="123">
        <f t="shared" si="19"/>
        <v>91.965347375573288</v>
      </c>
      <c r="V28" s="13">
        <f t="shared" si="32"/>
        <v>323</v>
      </c>
      <c r="W28" s="121">
        <v>5</v>
      </c>
      <c r="X28" s="22">
        <v>3</v>
      </c>
      <c r="Y28" s="121">
        <v>10</v>
      </c>
      <c r="Z28" s="22">
        <v>11</v>
      </c>
      <c r="AA28" s="121">
        <v>30</v>
      </c>
      <c r="AB28" s="22">
        <v>18</v>
      </c>
      <c r="AC28" s="121">
        <v>26</v>
      </c>
      <c r="AD28" s="22">
        <v>23</v>
      </c>
      <c r="AE28" s="121">
        <v>23</v>
      </c>
      <c r="AF28" s="22">
        <v>29</v>
      </c>
      <c r="AG28" s="121">
        <v>31</v>
      </c>
      <c r="AH28" s="22">
        <v>38</v>
      </c>
      <c r="AI28" s="121">
        <v>36</v>
      </c>
      <c r="AJ28" s="22">
        <v>40</v>
      </c>
      <c r="AK28" s="123">
        <f t="shared" si="21"/>
        <v>5.48666553422796</v>
      </c>
      <c r="AL28" s="13">
        <f t="shared" si="33"/>
        <v>91</v>
      </c>
      <c r="AM28" s="121">
        <v>7</v>
      </c>
      <c r="AN28" s="22">
        <v>1</v>
      </c>
      <c r="AO28" s="121">
        <v>2</v>
      </c>
      <c r="AP28" s="22">
        <v>3</v>
      </c>
      <c r="AQ28" s="121">
        <v>6</v>
      </c>
      <c r="AR28" s="22">
        <v>14</v>
      </c>
      <c r="AS28" s="121">
        <v>10</v>
      </c>
      <c r="AT28" s="22">
        <v>4</v>
      </c>
      <c r="AU28" s="121">
        <v>4</v>
      </c>
      <c r="AV28" s="22">
        <v>12</v>
      </c>
      <c r="AW28" s="121">
        <v>11</v>
      </c>
      <c r="AX28" s="22">
        <v>4</v>
      </c>
      <c r="AY28" s="121">
        <v>7</v>
      </c>
      <c r="AZ28" s="22">
        <v>6</v>
      </c>
      <c r="BA28" s="123">
        <f t="shared" si="23"/>
        <v>1.5457788347205708</v>
      </c>
      <c r="BB28" s="15">
        <f t="shared" si="24"/>
        <v>414</v>
      </c>
      <c r="BC28" s="123">
        <f t="shared" si="25"/>
        <v>7.0324443689485303</v>
      </c>
      <c r="BD28" s="13">
        <f t="shared" si="34"/>
        <v>59</v>
      </c>
      <c r="BE28" s="121">
        <v>4</v>
      </c>
      <c r="BF28" s="22">
        <v>2</v>
      </c>
      <c r="BG28" s="121">
        <v>2</v>
      </c>
      <c r="BH28" s="22">
        <v>4</v>
      </c>
      <c r="BI28" s="121">
        <v>3</v>
      </c>
      <c r="BJ28" s="22">
        <v>7</v>
      </c>
      <c r="BK28" s="121">
        <v>5</v>
      </c>
      <c r="BL28" s="22">
        <v>2</v>
      </c>
      <c r="BM28" s="121">
        <v>7</v>
      </c>
      <c r="BN28" s="22">
        <v>3</v>
      </c>
      <c r="BO28" s="121">
        <v>5</v>
      </c>
      <c r="BP28" s="22">
        <v>6</v>
      </c>
      <c r="BQ28" s="121">
        <v>4</v>
      </c>
      <c r="BR28" s="22">
        <v>5</v>
      </c>
      <c r="BS28" s="14">
        <f t="shared" si="27"/>
        <v>1.0022082554781722</v>
      </c>
      <c r="BU28" s="7">
        <f t="shared" si="28"/>
        <v>0</v>
      </c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9">
        <f t="shared" si="35"/>
        <v>0</v>
      </c>
    </row>
    <row r="29" spans="1:87" ht="15.6" x14ac:dyDescent="0.3">
      <c r="A29" s="1"/>
      <c r="B29" s="4" t="s">
        <v>89</v>
      </c>
      <c r="C29" s="26">
        <v>1348.164</v>
      </c>
      <c r="D29" s="145">
        <f t="shared" si="29"/>
        <v>972</v>
      </c>
      <c r="E29" s="20">
        <f t="shared" si="30"/>
        <v>72.098053352559475</v>
      </c>
      <c r="F29" s="13">
        <f t="shared" si="31"/>
        <v>802</v>
      </c>
      <c r="G29" s="121">
        <v>36</v>
      </c>
      <c r="H29" s="22">
        <v>46</v>
      </c>
      <c r="I29" s="121">
        <v>28</v>
      </c>
      <c r="J29" s="22">
        <v>31</v>
      </c>
      <c r="K29" s="121">
        <v>65</v>
      </c>
      <c r="L29" s="22">
        <v>66</v>
      </c>
      <c r="M29" s="121">
        <v>81</v>
      </c>
      <c r="N29" s="22">
        <v>57</v>
      </c>
      <c r="O29" s="121">
        <v>84</v>
      </c>
      <c r="P29" s="22">
        <v>48</v>
      </c>
      <c r="Q29" s="121">
        <v>56</v>
      </c>
      <c r="R29" s="22">
        <v>71</v>
      </c>
      <c r="S29" s="121">
        <v>63</v>
      </c>
      <c r="T29" s="22">
        <v>70</v>
      </c>
      <c r="U29" s="123">
        <f t="shared" si="19"/>
        <v>82.510288065843611</v>
      </c>
      <c r="V29" s="13">
        <f t="shared" si="32"/>
        <v>97</v>
      </c>
      <c r="W29" s="121">
        <v>1</v>
      </c>
      <c r="X29" s="22">
        <v>3</v>
      </c>
      <c r="Y29" s="121">
        <v>2</v>
      </c>
      <c r="Z29" s="22">
        <v>0</v>
      </c>
      <c r="AA29" s="121">
        <v>8</v>
      </c>
      <c r="AB29" s="22">
        <v>8</v>
      </c>
      <c r="AC29" s="121">
        <v>3</v>
      </c>
      <c r="AD29" s="22">
        <v>8</v>
      </c>
      <c r="AE29" s="121">
        <v>16</v>
      </c>
      <c r="AF29" s="22">
        <v>8</v>
      </c>
      <c r="AG29" s="121">
        <v>14</v>
      </c>
      <c r="AH29" s="22">
        <v>7</v>
      </c>
      <c r="AI29" s="121">
        <v>11</v>
      </c>
      <c r="AJ29" s="22">
        <v>8</v>
      </c>
      <c r="AK29" s="123">
        <f t="shared" si="21"/>
        <v>9.9794238683127574</v>
      </c>
      <c r="AL29" s="13">
        <f t="shared" si="33"/>
        <v>42</v>
      </c>
      <c r="AM29" s="121">
        <v>0</v>
      </c>
      <c r="AN29" s="22">
        <v>0</v>
      </c>
      <c r="AO29" s="121">
        <v>2</v>
      </c>
      <c r="AP29" s="22">
        <v>0</v>
      </c>
      <c r="AQ29" s="121">
        <v>10</v>
      </c>
      <c r="AR29" s="22">
        <v>4</v>
      </c>
      <c r="AS29" s="121">
        <v>4</v>
      </c>
      <c r="AT29" s="22">
        <v>2</v>
      </c>
      <c r="AU29" s="121">
        <v>2</v>
      </c>
      <c r="AV29" s="22">
        <v>2</v>
      </c>
      <c r="AW29" s="121">
        <v>3</v>
      </c>
      <c r="AX29" s="22">
        <v>2</v>
      </c>
      <c r="AY29" s="121">
        <v>6</v>
      </c>
      <c r="AZ29" s="22">
        <v>5</v>
      </c>
      <c r="BA29" s="123">
        <f t="shared" si="23"/>
        <v>4.3209876543209873</v>
      </c>
      <c r="BB29" s="15">
        <f t="shared" si="24"/>
        <v>139</v>
      </c>
      <c r="BC29" s="123">
        <f t="shared" si="25"/>
        <v>14.300411522633743</v>
      </c>
      <c r="BD29" s="13">
        <f t="shared" si="34"/>
        <v>31</v>
      </c>
      <c r="BE29" s="121">
        <v>3</v>
      </c>
      <c r="BF29" s="22">
        <v>2</v>
      </c>
      <c r="BG29" s="121">
        <v>1</v>
      </c>
      <c r="BH29" s="22">
        <v>2</v>
      </c>
      <c r="BI29" s="121">
        <v>3</v>
      </c>
      <c r="BJ29" s="22">
        <v>2</v>
      </c>
      <c r="BK29" s="121">
        <v>6</v>
      </c>
      <c r="BL29" s="22">
        <v>0</v>
      </c>
      <c r="BM29" s="121">
        <v>3</v>
      </c>
      <c r="BN29" s="22">
        <v>1</v>
      </c>
      <c r="BO29" s="121">
        <v>3</v>
      </c>
      <c r="BP29" s="22">
        <v>1</v>
      </c>
      <c r="BQ29" s="121">
        <v>3</v>
      </c>
      <c r="BR29" s="22">
        <v>1</v>
      </c>
      <c r="BS29" s="14">
        <f t="shared" si="27"/>
        <v>3.189300411522634</v>
      </c>
      <c r="BU29" s="7">
        <f t="shared" si="28"/>
        <v>0</v>
      </c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9">
        <f t="shared" si="35"/>
        <v>0</v>
      </c>
    </row>
    <row r="30" spans="1:87" s="4" customFormat="1" ht="15.6" x14ac:dyDescent="0.3">
      <c r="A30" s="2"/>
      <c r="B30" s="4" t="s">
        <v>90</v>
      </c>
      <c r="C30" s="26">
        <v>1282.3920000000001</v>
      </c>
      <c r="D30" s="145">
        <f t="shared" si="29"/>
        <v>879</v>
      </c>
      <c r="E30" s="20">
        <f t="shared" si="30"/>
        <v>68.543783804016243</v>
      </c>
      <c r="F30" s="13">
        <f t="shared" si="31"/>
        <v>637</v>
      </c>
      <c r="G30" s="121">
        <v>39</v>
      </c>
      <c r="H30" s="22">
        <v>15</v>
      </c>
      <c r="I30" s="121">
        <v>35</v>
      </c>
      <c r="J30" s="22">
        <v>18</v>
      </c>
      <c r="K30" s="121">
        <v>76</v>
      </c>
      <c r="L30" s="22">
        <v>60</v>
      </c>
      <c r="M30" s="121">
        <v>55</v>
      </c>
      <c r="N30" s="22">
        <v>48</v>
      </c>
      <c r="O30" s="121">
        <v>53</v>
      </c>
      <c r="P30" s="22">
        <v>56</v>
      </c>
      <c r="Q30" s="121">
        <v>73</v>
      </c>
      <c r="R30" s="22">
        <v>44</v>
      </c>
      <c r="S30" s="121">
        <v>32</v>
      </c>
      <c r="T30" s="22">
        <v>33</v>
      </c>
      <c r="U30" s="123">
        <f t="shared" si="19"/>
        <v>72.468714448236639</v>
      </c>
      <c r="V30" s="13">
        <f t="shared" si="32"/>
        <v>152</v>
      </c>
      <c r="W30" s="121">
        <v>5</v>
      </c>
      <c r="X30" s="22">
        <v>1</v>
      </c>
      <c r="Y30" s="121">
        <v>0</v>
      </c>
      <c r="Z30" s="22">
        <v>4</v>
      </c>
      <c r="AA30" s="121">
        <v>13</v>
      </c>
      <c r="AB30" s="22">
        <v>8</v>
      </c>
      <c r="AC30" s="121">
        <v>20</v>
      </c>
      <c r="AD30" s="22">
        <v>10</v>
      </c>
      <c r="AE30" s="121">
        <v>10</v>
      </c>
      <c r="AF30" s="22">
        <v>19</v>
      </c>
      <c r="AG30" s="121">
        <v>18</v>
      </c>
      <c r="AH30" s="22">
        <v>16</v>
      </c>
      <c r="AI30" s="121">
        <v>12</v>
      </c>
      <c r="AJ30" s="22">
        <v>16</v>
      </c>
      <c r="AK30" s="123">
        <f t="shared" si="21"/>
        <v>17.292377701934019</v>
      </c>
      <c r="AL30" s="13">
        <f t="shared" si="33"/>
        <v>66</v>
      </c>
      <c r="AM30" s="121">
        <v>0</v>
      </c>
      <c r="AN30" s="22">
        <v>3</v>
      </c>
      <c r="AO30" s="121">
        <v>1</v>
      </c>
      <c r="AP30" s="22">
        <v>1</v>
      </c>
      <c r="AQ30" s="121">
        <v>11</v>
      </c>
      <c r="AR30" s="22">
        <v>7</v>
      </c>
      <c r="AS30" s="121">
        <v>7</v>
      </c>
      <c r="AT30" s="22">
        <v>5</v>
      </c>
      <c r="AU30" s="121">
        <v>4</v>
      </c>
      <c r="AV30" s="22">
        <v>8</v>
      </c>
      <c r="AW30" s="121">
        <v>8</v>
      </c>
      <c r="AX30" s="22">
        <v>1</v>
      </c>
      <c r="AY30" s="121">
        <v>3</v>
      </c>
      <c r="AZ30" s="22">
        <v>7</v>
      </c>
      <c r="BA30" s="123">
        <f t="shared" si="23"/>
        <v>7.5085324232081918</v>
      </c>
      <c r="BB30" s="15">
        <f t="shared" si="24"/>
        <v>218</v>
      </c>
      <c r="BC30" s="123">
        <f t="shared" si="25"/>
        <v>24.800910125142206</v>
      </c>
      <c r="BD30" s="13">
        <f t="shared" si="34"/>
        <v>24</v>
      </c>
      <c r="BE30" s="121">
        <v>6</v>
      </c>
      <c r="BF30" s="22">
        <v>2</v>
      </c>
      <c r="BG30" s="121">
        <v>4</v>
      </c>
      <c r="BH30" s="22">
        <v>0</v>
      </c>
      <c r="BI30" s="121">
        <v>3</v>
      </c>
      <c r="BJ30" s="22">
        <v>4</v>
      </c>
      <c r="BK30" s="121">
        <v>1</v>
      </c>
      <c r="BL30" s="22">
        <v>1</v>
      </c>
      <c r="BM30" s="121">
        <v>1</v>
      </c>
      <c r="BN30" s="22">
        <v>0</v>
      </c>
      <c r="BO30" s="121">
        <v>0</v>
      </c>
      <c r="BP30" s="22">
        <v>0</v>
      </c>
      <c r="BQ30" s="121">
        <v>1</v>
      </c>
      <c r="BR30" s="22">
        <v>1</v>
      </c>
      <c r="BS30" s="123">
        <f t="shared" si="27"/>
        <v>2.7303754266211606</v>
      </c>
      <c r="BU30" s="4">
        <f t="shared" si="28"/>
        <v>0</v>
      </c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4">
        <f t="shared" si="35"/>
        <v>0</v>
      </c>
    </row>
    <row r="31" spans="1:87" s="4" customFormat="1" ht="15.6" x14ac:dyDescent="0.3">
      <c r="A31" s="2"/>
      <c r="B31" s="4" t="s">
        <v>91</v>
      </c>
      <c r="C31" s="26">
        <v>2075.5439999999999</v>
      </c>
      <c r="D31" s="145">
        <f t="shared" si="29"/>
        <v>1469</v>
      </c>
      <c r="E31" s="20">
        <f t="shared" si="30"/>
        <v>70.776625308834696</v>
      </c>
      <c r="F31" s="13">
        <f t="shared" si="31"/>
        <v>1297</v>
      </c>
      <c r="G31" s="121">
        <v>49</v>
      </c>
      <c r="H31" s="22">
        <v>46</v>
      </c>
      <c r="I31" s="121">
        <v>53</v>
      </c>
      <c r="J31" s="22">
        <v>55</v>
      </c>
      <c r="K31" s="121">
        <v>136</v>
      </c>
      <c r="L31" s="22">
        <v>107</v>
      </c>
      <c r="M31" s="121">
        <v>115</v>
      </c>
      <c r="N31" s="22">
        <v>91</v>
      </c>
      <c r="O31" s="121">
        <v>109</v>
      </c>
      <c r="P31" s="22">
        <v>117</v>
      </c>
      <c r="Q31" s="121">
        <v>118</v>
      </c>
      <c r="R31" s="22">
        <v>129</v>
      </c>
      <c r="S31" s="121">
        <v>88</v>
      </c>
      <c r="T31" s="22">
        <v>84</v>
      </c>
      <c r="U31" s="123">
        <f t="shared" si="19"/>
        <v>88.291354663036088</v>
      </c>
      <c r="V31" s="13">
        <f t="shared" si="32"/>
        <v>131</v>
      </c>
      <c r="W31" s="121">
        <v>0</v>
      </c>
      <c r="X31" s="22">
        <v>1</v>
      </c>
      <c r="Y31" s="121">
        <v>4</v>
      </c>
      <c r="Z31" s="22">
        <v>2</v>
      </c>
      <c r="AA31" s="121">
        <v>13</v>
      </c>
      <c r="AB31" s="22">
        <v>9</v>
      </c>
      <c r="AC31" s="121">
        <v>11</v>
      </c>
      <c r="AD31" s="22">
        <v>11</v>
      </c>
      <c r="AE31" s="121">
        <v>15</v>
      </c>
      <c r="AF31" s="22">
        <v>16</v>
      </c>
      <c r="AG31" s="121">
        <v>13</v>
      </c>
      <c r="AH31" s="22">
        <v>9</v>
      </c>
      <c r="AI31" s="121">
        <v>15</v>
      </c>
      <c r="AJ31" s="22">
        <v>12</v>
      </c>
      <c r="AK31" s="123">
        <f t="shared" si="21"/>
        <v>8.9176310415248476</v>
      </c>
      <c r="AL31" s="13">
        <f t="shared" si="33"/>
        <v>17</v>
      </c>
      <c r="AM31" s="121">
        <v>0</v>
      </c>
      <c r="AN31" s="22">
        <v>1</v>
      </c>
      <c r="AO31" s="121">
        <v>0</v>
      </c>
      <c r="AP31" s="22">
        <v>0</v>
      </c>
      <c r="AQ31" s="121">
        <v>1</v>
      </c>
      <c r="AR31" s="22">
        <v>0</v>
      </c>
      <c r="AS31" s="121">
        <v>0</v>
      </c>
      <c r="AT31" s="22">
        <v>2</v>
      </c>
      <c r="AU31" s="121">
        <v>0</v>
      </c>
      <c r="AV31" s="22">
        <v>2</v>
      </c>
      <c r="AW31" s="121">
        <v>1</v>
      </c>
      <c r="AX31" s="22">
        <v>3</v>
      </c>
      <c r="AY31" s="121">
        <v>4</v>
      </c>
      <c r="AZ31" s="22">
        <v>3</v>
      </c>
      <c r="BA31" s="123">
        <f t="shared" si="23"/>
        <v>1.1572498298162015</v>
      </c>
      <c r="BB31" s="15">
        <f t="shared" si="24"/>
        <v>148</v>
      </c>
      <c r="BC31" s="123">
        <f t="shared" si="25"/>
        <v>10.074880871341048</v>
      </c>
      <c r="BD31" s="13">
        <f t="shared" si="34"/>
        <v>24</v>
      </c>
      <c r="BE31" s="121">
        <v>2</v>
      </c>
      <c r="BF31" s="22">
        <v>2</v>
      </c>
      <c r="BG31" s="121">
        <v>0</v>
      </c>
      <c r="BH31" s="22">
        <v>0</v>
      </c>
      <c r="BI31" s="121">
        <v>1</v>
      </c>
      <c r="BJ31" s="22">
        <v>4</v>
      </c>
      <c r="BK31" s="121">
        <v>5</v>
      </c>
      <c r="BL31" s="22">
        <v>2</v>
      </c>
      <c r="BM31" s="121">
        <v>4</v>
      </c>
      <c r="BN31" s="22">
        <v>0</v>
      </c>
      <c r="BO31" s="121">
        <v>3</v>
      </c>
      <c r="BP31" s="22">
        <v>0</v>
      </c>
      <c r="BQ31" s="121">
        <v>1</v>
      </c>
      <c r="BR31" s="22">
        <v>0</v>
      </c>
      <c r="BS31" s="123">
        <f t="shared" si="27"/>
        <v>1.6337644656228727</v>
      </c>
      <c r="BU31" s="4">
        <f t="shared" si="28"/>
        <v>0</v>
      </c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4">
        <f t="shared" si="35"/>
        <v>0</v>
      </c>
    </row>
    <row r="32" spans="1:87" s="4" customFormat="1" ht="15.6" x14ac:dyDescent="0.3">
      <c r="A32" s="2"/>
      <c r="B32" s="4" t="s">
        <v>92</v>
      </c>
      <c r="C32" s="26">
        <v>3062.2860000000001</v>
      </c>
      <c r="D32" s="145">
        <f t="shared" si="29"/>
        <v>4682</v>
      </c>
      <c r="E32" s="20">
        <f t="shared" si="30"/>
        <v>152.89231639370064</v>
      </c>
      <c r="F32" s="13">
        <f t="shared" si="31"/>
        <v>4517</v>
      </c>
      <c r="G32" s="121">
        <v>105</v>
      </c>
      <c r="H32" s="22">
        <v>93</v>
      </c>
      <c r="I32" s="121">
        <v>98</v>
      </c>
      <c r="J32" s="22">
        <v>90</v>
      </c>
      <c r="K32" s="121">
        <v>353</v>
      </c>
      <c r="L32" s="22">
        <v>395</v>
      </c>
      <c r="M32" s="121">
        <v>376</v>
      </c>
      <c r="N32" s="22">
        <v>380</v>
      </c>
      <c r="O32" s="121">
        <v>394</v>
      </c>
      <c r="P32" s="22">
        <v>297</v>
      </c>
      <c r="Q32" s="121">
        <v>399</v>
      </c>
      <c r="R32" s="22">
        <v>407</v>
      </c>
      <c r="S32" s="121">
        <v>697</v>
      </c>
      <c r="T32" s="22">
        <v>433</v>
      </c>
      <c r="U32" s="123">
        <f t="shared" si="19"/>
        <v>96.475865014950884</v>
      </c>
      <c r="V32" s="13">
        <f t="shared" si="32"/>
        <v>131</v>
      </c>
      <c r="W32" s="121">
        <v>2</v>
      </c>
      <c r="X32" s="22">
        <v>3</v>
      </c>
      <c r="Y32" s="121">
        <v>1</v>
      </c>
      <c r="Z32" s="22">
        <v>5</v>
      </c>
      <c r="AA32" s="121">
        <v>3</v>
      </c>
      <c r="AB32" s="22">
        <v>8</v>
      </c>
      <c r="AC32" s="121">
        <v>6</v>
      </c>
      <c r="AD32" s="22">
        <v>0</v>
      </c>
      <c r="AE32" s="121">
        <v>17</v>
      </c>
      <c r="AF32" s="22">
        <v>19</v>
      </c>
      <c r="AG32" s="121">
        <v>14</v>
      </c>
      <c r="AH32" s="22">
        <v>26</v>
      </c>
      <c r="AI32" s="121">
        <v>14</v>
      </c>
      <c r="AJ32" s="22">
        <v>13</v>
      </c>
      <c r="AK32" s="123">
        <f t="shared" si="21"/>
        <v>2.7979495941905168</v>
      </c>
      <c r="AL32" s="13">
        <f t="shared" si="33"/>
        <v>19</v>
      </c>
      <c r="AM32" s="121">
        <v>1</v>
      </c>
      <c r="AN32" s="22">
        <v>1</v>
      </c>
      <c r="AO32" s="121">
        <v>1</v>
      </c>
      <c r="AP32" s="22">
        <v>0</v>
      </c>
      <c r="AQ32" s="121">
        <v>2</v>
      </c>
      <c r="AR32" s="22">
        <v>1</v>
      </c>
      <c r="AS32" s="121">
        <v>0</v>
      </c>
      <c r="AT32" s="22">
        <v>5</v>
      </c>
      <c r="AU32" s="121">
        <v>1</v>
      </c>
      <c r="AV32" s="22">
        <v>1</v>
      </c>
      <c r="AW32" s="121">
        <v>1</v>
      </c>
      <c r="AX32" s="22">
        <v>2</v>
      </c>
      <c r="AY32" s="121">
        <v>2</v>
      </c>
      <c r="AZ32" s="22">
        <v>1</v>
      </c>
      <c r="BA32" s="123">
        <f t="shared" si="23"/>
        <v>0.40580948312686882</v>
      </c>
      <c r="BB32" s="15">
        <f t="shared" si="24"/>
        <v>150</v>
      </c>
      <c r="BC32" s="123">
        <f t="shared" si="25"/>
        <v>3.2037590773173856</v>
      </c>
      <c r="BD32" s="13">
        <f t="shared" si="34"/>
        <v>15</v>
      </c>
      <c r="BE32" s="121">
        <v>3</v>
      </c>
      <c r="BF32" s="22">
        <v>1</v>
      </c>
      <c r="BG32" s="121">
        <v>0</v>
      </c>
      <c r="BH32" s="22">
        <v>1</v>
      </c>
      <c r="BI32" s="121">
        <v>3</v>
      </c>
      <c r="BJ32" s="22">
        <v>1</v>
      </c>
      <c r="BK32" s="121">
        <v>3</v>
      </c>
      <c r="BL32" s="22">
        <v>0</v>
      </c>
      <c r="BM32" s="121">
        <v>1</v>
      </c>
      <c r="BN32" s="22">
        <v>0</v>
      </c>
      <c r="BO32" s="121">
        <v>2</v>
      </c>
      <c r="BP32" s="22">
        <v>0</v>
      </c>
      <c r="BQ32" s="121">
        <v>0</v>
      </c>
      <c r="BR32" s="22">
        <v>0</v>
      </c>
      <c r="BS32" s="123">
        <f t="shared" si="27"/>
        <v>0.32037590773173857</v>
      </c>
      <c r="BU32" s="4">
        <f t="shared" si="28"/>
        <v>0</v>
      </c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4">
        <f t="shared" si="35"/>
        <v>0</v>
      </c>
    </row>
    <row r="33" spans="1:86" s="4" customFormat="1" ht="15.6" x14ac:dyDescent="0.3">
      <c r="A33" s="2"/>
      <c r="B33" s="4" t="s">
        <v>93</v>
      </c>
      <c r="C33" s="26">
        <v>860.86800000000005</v>
      </c>
      <c r="D33" s="145">
        <f t="shared" si="29"/>
        <v>600</v>
      </c>
      <c r="E33" s="20">
        <f t="shared" si="30"/>
        <v>69.697096418963184</v>
      </c>
      <c r="F33" s="13">
        <f t="shared" si="31"/>
        <v>553</v>
      </c>
      <c r="G33" s="121">
        <v>28</v>
      </c>
      <c r="H33" s="22">
        <v>38</v>
      </c>
      <c r="I33" s="121">
        <v>27</v>
      </c>
      <c r="J33" s="22">
        <v>34</v>
      </c>
      <c r="K33" s="121">
        <v>73</v>
      </c>
      <c r="L33" s="22">
        <v>39</v>
      </c>
      <c r="M33" s="121">
        <v>49</v>
      </c>
      <c r="N33" s="22">
        <v>52</v>
      </c>
      <c r="O33" s="121">
        <v>50</v>
      </c>
      <c r="P33" s="22">
        <v>40</v>
      </c>
      <c r="Q33" s="121">
        <v>61</v>
      </c>
      <c r="R33" s="22">
        <v>62</v>
      </c>
      <c r="S33" s="121">
        <v>0</v>
      </c>
      <c r="T33" s="22">
        <v>0</v>
      </c>
      <c r="U33" s="123">
        <f t="shared" si="19"/>
        <v>92.166666666666657</v>
      </c>
      <c r="V33" s="13">
        <f t="shared" si="32"/>
        <v>38</v>
      </c>
      <c r="W33" s="121">
        <v>0</v>
      </c>
      <c r="X33" s="22">
        <v>0</v>
      </c>
      <c r="Y33" s="121">
        <v>2</v>
      </c>
      <c r="Z33" s="22">
        <v>0</v>
      </c>
      <c r="AA33" s="121">
        <v>8</v>
      </c>
      <c r="AB33" s="22">
        <v>3</v>
      </c>
      <c r="AC33" s="121">
        <v>4</v>
      </c>
      <c r="AD33" s="22">
        <v>4</v>
      </c>
      <c r="AE33" s="121">
        <v>6</v>
      </c>
      <c r="AF33" s="22">
        <v>5</v>
      </c>
      <c r="AG33" s="121">
        <v>2</v>
      </c>
      <c r="AH33" s="22">
        <v>4</v>
      </c>
      <c r="AI33" s="121">
        <v>0</v>
      </c>
      <c r="AJ33" s="22">
        <v>0</v>
      </c>
      <c r="AK33" s="123">
        <f t="shared" si="21"/>
        <v>6.3333333333333339</v>
      </c>
      <c r="AL33" s="13">
        <f t="shared" si="33"/>
        <v>9</v>
      </c>
      <c r="AM33" s="121">
        <v>0</v>
      </c>
      <c r="AN33" s="22">
        <v>0</v>
      </c>
      <c r="AO33" s="121">
        <v>0</v>
      </c>
      <c r="AP33" s="22">
        <v>1</v>
      </c>
      <c r="AQ33" s="121">
        <v>0</v>
      </c>
      <c r="AR33" s="22">
        <v>0</v>
      </c>
      <c r="AS33" s="121">
        <v>1</v>
      </c>
      <c r="AT33" s="22">
        <v>2</v>
      </c>
      <c r="AU33" s="121">
        <v>1</v>
      </c>
      <c r="AV33" s="22">
        <v>1</v>
      </c>
      <c r="AW33" s="121">
        <v>1</v>
      </c>
      <c r="AX33" s="22">
        <v>2</v>
      </c>
      <c r="AY33" s="121">
        <v>0</v>
      </c>
      <c r="AZ33" s="22">
        <v>0</v>
      </c>
      <c r="BA33" s="123">
        <f t="shared" si="23"/>
        <v>1.5</v>
      </c>
      <c r="BB33" s="15">
        <f t="shared" si="24"/>
        <v>47</v>
      </c>
      <c r="BC33" s="123">
        <f t="shared" si="25"/>
        <v>7.8333333333333339</v>
      </c>
      <c r="BD33" s="13">
        <f t="shared" si="34"/>
        <v>0</v>
      </c>
      <c r="BE33" s="121"/>
      <c r="BF33" s="22"/>
      <c r="BG33" s="121"/>
      <c r="BH33" s="22"/>
      <c r="BI33" s="121"/>
      <c r="BJ33" s="22"/>
      <c r="BK33" s="121"/>
      <c r="BL33" s="22"/>
      <c r="BM33" s="121"/>
      <c r="BN33" s="22"/>
      <c r="BO33" s="121"/>
      <c r="BP33" s="22"/>
      <c r="BQ33" s="121"/>
      <c r="BR33" s="22"/>
      <c r="BS33" s="123">
        <f t="shared" si="27"/>
        <v>0</v>
      </c>
      <c r="BU33" s="4">
        <f t="shared" si="28"/>
        <v>0</v>
      </c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4">
        <f t="shared" si="35"/>
        <v>0</v>
      </c>
    </row>
    <row r="34" spans="1:86" s="4" customFormat="1" ht="15.6" x14ac:dyDescent="0.3">
      <c r="A34" s="2"/>
      <c r="B34" s="4" t="s">
        <v>94</v>
      </c>
      <c r="C34" s="26">
        <v>2409.4259999999999</v>
      </c>
      <c r="D34" s="145">
        <f t="shared" si="29"/>
        <v>1010</v>
      </c>
      <c r="E34" s="20">
        <f t="shared" si="30"/>
        <v>41.918697648319558</v>
      </c>
      <c r="F34" s="13">
        <f t="shared" si="31"/>
        <v>907</v>
      </c>
      <c r="G34" s="121">
        <v>48</v>
      </c>
      <c r="H34" s="22">
        <v>44</v>
      </c>
      <c r="I34" s="121">
        <v>37</v>
      </c>
      <c r="J34" s="22">
        <v>40</v>
      </c>
      <c r="K34" s="121">
        <v>70</v>
      </c>
      <c r="L34" s="22">
        <v>63</v>
      </c>
      <c r="M34" s="121">
        <v>96</v>
      </c>
      <c r="N34" s="22">
        <v>70</v>
      </c>
      <c r="O34" s="121">
        <v>71</v>
      </c>
      <c r="P34" s="22">
        <v>60</v>
      </c>
      <c r="Q34" s="121">
        <v>102</v>
      </c>
      <c r="R34" s="22">
        <v>78</v>
      </c>
      <c r="S34" s="121">
        <v>58</v>
      </c>
      <c r="T34" s="22">
        <v>70</v>
      </c>
      <c r="U34" s="123">
        <f t="shared" si="19"/>
        <v>89.801980198019805</v>
      </c>
      <c r="V34" s="13">
        <f t="shared" si="32"/>
        <v>63</v>
      </c>
      <c r="W34" s="121">
        <v>2</v>
      </c>
      <c r="X34" s="22">
        <v>0</v>
      </c>
      <c r="Y34" s="121">
        <v>1</v>
      </c>
      <c r="Z34" s="22">
        <v>0</v>
      </c>
      <c r="AA34" s="121">
        <v>6</v>
      </c>
      <c r="AB34" s="22">
        <v>1</v>
      </c>
      <c r="AC34" s="121">
        <v>9</v>
      </c>
      <c r="AD34" s="22">
        <v>7</v>
      </c>
      <c r="AE34" s="121">
        <v>6</v>
      </c>
      <c r="AF34" s="22">
        <v>6</v>
      </c>
      <c r="AG34" s="121">
        <v>7</v>
      </c>
      <c r="AH34" s="22">
        <v>8</v>
      </c>
      <c r="AI34" s="121">
        <v>5</v>
      </c>
      <c r="AJ34" s="22">
        <v>5</v>
      </c>
      <c r="AK34" s="123">
        <f t="shared" si="21"/>
        <v>6.2376237623762378</v>
      </c>
      <c r="AL34" s="13">
        <f t="shared" si="33"/>
        <v>28</v>
      </c>
      <c r="AM34" s="121">
        <v>0</v>
      </c>
      <c r="AN34" s="22">
        <v>0</v>
      </c>
      <c r="AO34" s="121">
        <v>0</v>
      </c>
      <c r="AP34" s="22">
        <v>1</v>
      </c>
      <c r="AQ34" s="121">
        <v>5</v>
      </c>
      <c r="AR34" s="22">
        <v>3</v>
      </c>
      <c r="AS34" s="121">
        <v>2</v>
      </c>
      <c r="AT34" s="22">
        <v>2</v>
      </c>
      <c r="AU34" s="121">
        <v>3</v>
      </c>
      <c r="AV34" s="22">
        <v>2</v>
      </c>
      <c r="AW34" s="121">
        <v>3</v>
      </c>
      <c r="AX34" s="22">
        <v>2</v>
      </c>
      <c r="AY34" s="121">
        <v>1</v>
      </c>
      <c r="AZ34" s="22">
        <v>4</v>
      </c>
      <c r="BA34" s="123">
        <f t="shared" si="23"/>
        <v>2.7722772277227725</v>
      </c>
      <c r="BB34" s="15">
        <f t="shared" si="24"/>
        <v>91</v>
      </c>
      <c r="BC34" s="123">
        <f t="shared" si="25"/>
        <v>9.009900990099009</v>
      </c>
      <c r="BD34" s="13">
        <f t="shared" si="34"/>
        <v>12</v>
      </c>
      <c r="BE34" s="121">
        <v>1</v>
      </c>
      <c r="BF34" s="22">
        <v>2</v>
      </c>
      <c r="BG34" s="121">
        <v>0</v>
      </c>
      <c r="BH34" s="22">
        <v>0</v>
      </c>
      <c r="BI34" s="121">
        <v>2</v>
      </c>
      <c r="BJ34" s="22">
        <v>0</v>
      </c>
      <c r="BK34" s="121">
        <v>2</v>
      </c>
      <c r="BL34" s="22">
        <v>0</v>
      </c>
      <c r="BM34" s="121">
        <v>2</v>
      </c>
      <c r="BN34" s="22">
        <v>1</v>
      </c>
      <c r="BO34" s="121">
        <v>1</v>
      </c>
      <c r="BP34" s="22">
        <v>1</v>
      </c>
      <c r="BQ34" s="121">
        <v>0</v>
      </c>
      <c r="BR34" s="22">
        <v>0</v>
      </c>
      <c r="BS34" s="123">
        <f t="shared" si="27"/>
        <v>1.1881188118811881</v>
      </c>
      <c r="BU34" s="4">
        <f t="shared" si="28"/>
        <v>0</v>
      </c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4">
        <f t="shared" si="35"/>
        <v>0</v>
      </c>
    </row>
    <row r="35" spans="1:86" s="4" customFormat="1" ht="15.6" x14ac:dyDescent="0.3">
      <c r="A35" s="2"/>
      <c r="B35" s="4" t="s">
        <v>95</v>
      </c>
      <c r="C35" s="26">
        <v>922.59</v>
      </c>
      <c r="D35" s="145">
        <f t="shared" si="29"/>
        <v>821</v>
      </c>
      <c r="E35" s="20">
        <f t="shared" si="30"/>
        <v>88.988608157469727</v>
      </c>
      <c r="F35" s="13">
        <f t="shared" si="31"/>
        <v>763</v>
      </c>
      <c r="G35" s="121">
        <v>13</v>
      </c>
      <c r="H35" s="22">
        <v>17</v>
      </c>
      <c r="I35" s="121">
        <v>33</v>
      </c>
      <c r="J35" s="22">
        <v>31</v>
      </c>
      <c r="K35" s="121">
        <v>59</v>
      </c>
      <c r="L35" s="22">
        <v>47</v>
      </c>
      <c r="M35" s="121">
        <v>55</v>
      </c>
      <c r="N35" s="22">
        <v>66</v>
      </c>
      <c r="O35" s="121">
        <v>71</v>
      </c>
      <c r="P35" s="22">
        <v>74</v>
      </c>
      <c r="Q35" s="121">
        <v>87</v>
      </c>
      <c r="R35" s="22">
        <v>72</v>
      </c>
      <c r="S35" s="121">
        <v>71</v>
      </c>
      <c r="T35" s="22">
        <v>67</v>
      </c>
      <c r="U35" s="123">
        <f t="shared" si="19"/>
        <v>92.93544457978075</v>
      </c>
      <c r="V35" s="13">
        <f t="shared" si="32"/>
        <v>42</v>
      </c>
      <c r="W35" s="121">
        <v>0</v>
      </c>
      <c r="X35" s="22">
        <v>0</v>
      </c>
      <c r="Y35" s="121">
        <v>3</v>
      </c>
      <c r="Z35" s="22">
        <v>0</v>
      </c>
      <c r="AA35" s="121">
        <v>2</v>
      </c>
      <c r="AB35" s="22">
        <v>1</v>
      </c>
      <c r="AC35" s="121">
        <v>6</v>
      </c>
      <c r="AD35" s="22">
        <v>1</v>
      </c>
      <c r="AE35" s="121">
        <v>9</v>
      </c>
      <c r="AF35" s="22">
        <v>7</v>
      </c>
      <c r="AG35" s="121">
        <v>3</v>
      </c>
      <c r="AH35" s="22">
        <v>4</v>
      </c>
      <c r="AI35" s="121">
        <v>4</v>
      </c>
      <c r="AJ35" s="22">
        <v>2</v>
      </c>
      <c r="AK35" s="123">
        <f t="shared" si="21"/>
        <v>5.1157125456760051</v>
      </c>
      <c r="AL35" s="13">
        <f t="shared" si="33"/>
        <v>11</v>
      </c>
      <c r="AM35" s="121">
        <v>0</v>
      </c>
      <c r="AN35" s="22">
        <v>0</v>
      </c>
      <c r="AO35" s="121">
        <v>2</v>
      </c>
      <c r="AP35" s="22">
        <v>0</v>
      </c>
      <c r="AQ35" s="121">
        <v>0</v>
      </c>
      <c r="AR35" s="22">
        <v>0</v>
      </c>
      <c r="AS35" s="121">
        <v>1</v>
      </c>
      <c r="AT35" s="22">
        <v>3</v>
      </c>
      <c r="AU35" s="121">
        <v>1</v>
      </c>
      <c r="AV35" s="22">
        <v>1</v>
      </c>
      <c r="AW35" s="121">
        <v>0</v>
      </c>
      <c r="AX35" s="22">
        <v>0</v>
      </c>
      <c r="AY35" s="121">
        <v>1</v>
      </c>
      <c r="AZ35" s="22">
        <v>2</v>
      </c>
      <c r="BA35" s="123">
        <f t="shared" si="23"/>
        <v>1.3398294762484775</v>
      </c>
      <c r="BB35" s="15">
        <f t="shared" si="24"/>
        <v>53</v>
      </c>
      <c r="BC35" s="123">
        <f t="shared" si="25"/>
        <v>6.4555420219244821</v>
      </c>
      <c r="BD35" s="13">
        <f t="shared" si="34"/>
        <v>5</v>
      </c>
      <c r="BE35" s="121">
        <v>0</v>
      </c>
      <c r="BF35" s="22">
        <v>0</v>
      </c>
      <c r="BG35" s="121">
        <v>0</v>
      </c>
      <c r="BH35" s="22">
        <v>0</v>
      </c>
      <c r="BI35" s="121">
        <v>0</v>
      </c>
      <c r="BJ35" s="22">
        <v>2</v>
      </c>
      <c r="BK35" s="121">
        <v>2</v>
      </c>
      <c r="BL35" s="22">
        <v>0</v>
      </c>
      <c r="BM35" s="121">
        <v>0</v>
      </c>
      <c r="BN35" s="22">
        <v>0</v>
      </c>
      <c r="BO35" s="121">
        <v>0</v>
      </c>
      <c r="BP35" s="22">
        <v>1</v>
      </c>
      <c r="BQ35" s="121">
        <v>0</v>
      </c>
      <c r="BR35" s="22">
        <v>0</v>
      </c>
      <c r="BS35" s="123">
        <f t="shared" si="27"/>
        <v>0.60901339829476242</v>
      </c>
      <c r="BU35" s="4">
        <f t="shared" si="28"/>
        <v>0</v>
      </c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4">
        <f t="shared" si="35"/>
        <v>0</v>
      </c>
    </row>
    <row r="36" spans="1:86" s="4" customFormat="1" ht="15.6" x14ac:dyDescent="0.3">
      <c r="A36" s="2"/>
      <c r="B36" s="4" t="s">
        <v>96</v>
      </c>
      <c r="C36" s="26">
        <v>5988.33</v>
      </c>
      <c r="D36" s="145">
        <f t="shared" si="29"/>
        <v>3009</v>
      </c>
      <c r="E36" s="20">
        <f t="shared" si="30"/>
        <v>50.247731838425736</v>
      </c>
      <c r="F36" s="13">
        <f t="shared" si="31"/>
        <v>2314</v>
      </c>
      <c r="G36" s="121">
        <v>62</v>
      </c>
      <c r="H36" s="22">
        <v>77</v>
      </c>
      <c r="I36" s="121">
        <v>88</v>
      </c>
      <c r="J36" s="22">
        <v>89</v>
      </c>
      <c r="K36" s="121">
        <v>204</v>
      </c>
      <c r="L36" s="22">
        <v>204</v>
      </c>
      <c r="M36" s="121">
        <v>234</v>
      </c>
      <c r="N36" s="22">
        <v>227</v>
      </c>
      <c r="O36" s="121">
        <v>228</v>
      </c>
      <c r="P36" s="22">
        <v>206</v>
      </c>
      <c r="Q36" s="121">
        <v>249</v>
      </c>
      <c r="R36" s="22">
        <v>229</v>
      </c>
      <c r="S36" s="121">
        <v>102</v>
      </c>
      <c r="T36" s="22">
        <v>115</v>
      </c>
      <c r="U36" s="123">
        <f t="shared" si="19"/>
        <v>76.902625456962454</v>
      </c>
      <c r="V36" s="13">
        <f t="shared" si="32"/>
        <v>389</v>
      </c>
      <c r="W36" s="121">
        <v>4</v>
      </c>
      <c r="X36" s="22">
        <v>6</v>
      </c>
      <c r="Y36" s="121">
        <v>10</v>
      </c>
      <c r="Z36" s="22">
        <v>8</v>
      </c>
      <c r="AA36" s="121">
        <v>33</v>
      </c>
      <c r="AB36" s="22">
        <v>19</v>
      </c>
      <c r="AC36" s="121">
        <v>48</v>
      </c>
      <c r="AD36" s="22">
        <v>25</v>
      </c>
      <c r="AE36" s="121">
        <v>41</v>
      </c>
      <c r="AF36" s="22">
        <v>54</v>
      </c>
      <c r="AG36" s="121">
        <v>46</v>
      </c>
      <c r="AH36" s="22">
        <v>41</v>
      </c>
      <c r="AI36" s="121">
        <v>32</v>
      </c>
      <c r="AJ36" s="22">
        <v>22</v>
      </c>
      <c r="AK36" s="123">
        <f t="shared" si="21"/>
        <v>12.927883017613825</v>
      </c>
      <c r="AL36" s="13">
        <f t="shared" si="33"/>
        <v>186</v>
      </c>
      <c r="AM36" s="121">
        <v>9</v>
      </c>
      <c r="AN36" s="22">
        <v>7</v>
      </c>
      <c r="AO36" s="121">
        <v>6</v>
      </c>
      <c r="AP36" s="22">
        <v>4</v>
      </c>
      <c r="AQ36" s="121">
        <v>15</v>
      </c>
      <c r="AR36" s="22">
        <v>10</v>
      </c>
      <c r="AS36" s="121">
        <v>27</v>
      </c>
      <c r="AT36" s="22">
        <v>19</v>
      </c>
      <c r="AU36" s="121">
        <v>17</v>
      </c>
      <c r="AV36" s="22">
        <v>12</v>
      </c>
      <c r="AW36" s="121">
        <v>20</v>
      </c>
      <c r="AX36" s="22">
        <v>16</v>
      </c>
      <c r="AY36" s="121">
        <v>9</v>
      </c>
      <c r="AZ36" s="22">
        <v>15</v>
      </c>
      <c r="BA36" s="123">
        <f t="shared" si="23"/>
        <v>6.1814556331006978</v>
      </c>
      <c r="BB36" s="15">
        <f t="shared" si="24"/>
        <v>575</v>
      </c>
      <c r="BC36" s="123">
        <f t="shared" si="25"/>
        <v>19.109338650714523</v>
      </c>
      <c r="BD36" s="13">
        <f t="shared" si="34"/>
        <v>120</v>
      </c>
      <c r="BE36" s="121">
        <v>10</v>
      </c>
      <c r="BF36" s="22">
        <v>16</v>
      </c>
      <c r="BG36" s="121">
        <v>14</v>
      </c>
      <c r="BH36" s="22">
        <v>4</v>
      </c>
      <c r="BI36" s="121">
        <v>23</v>
      </c>
      <c r="BJ36" s="22">
        <v>17</v>
      </c>
      <c r="BK36" s="121">
        <v>11</v>
      </c>
      <c r="BL36" s="22">
        <v>11</v>
      </c>
      <c r="BM36" s="121">
        <v>5</v>
      </c>
      <c r="BN36" s="22">
        <v>3</v>
      </c>
      <c r="BO36" s="121">
        <v>6</v>
      </c>
      <c r="BP36" s="22">
        <v>0</v>
      </c>
      <c r="BQ36" s="121">
        <v>0</v>
      </c>
      <c r="BR36" s="22">
        <v>0</v>
      </c>
      <c r="BS36" s="123">
        <f t="shared" si="27"/>
        <v>3.988035892323031</v>
      </c>
      <c r="BU36" s="4">
        <f t="shared" si="28"/>
        <v>0</v>
      </c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4">
        <f t="shared" si="35"/>
        <v>0</v>
      </c>
    </row>
    <row r="37" spans="1:86" s="4" customFormat="1" ht="15.6" x14ac:dyDescent="0.3">
      <c r="A37" s="2"/>
      <c r="B37" s="4" t="s">
        <v>97</v>
      </c>
      <c r="C37" s="26">
        <v>2477.3040000000001</v>
      </c>
      <c r="D37" s="145">
        <f t="shared" si="29"/>
        <v>1737</v>
      </c>
      <c r="E37" s="20">
        <f t="shared" si="30"/>
        <v>70.116546051675527</v>
      </c>
      <c r="F37" s="13">
        <f t="shared" si="31"/>
        <v>1529</v>
      </c>
      <c r="G37" s="121">
        <v>64</v>
      </c>
      <c r="H37" s="22">
        <v>65</v>
      </c>
      <c r="I37" s="121">
        <v>55</v>
      </c>
      <c r="J37" s="22">
        <v>53</v>
      </c>
      <c r="K37" s="121">
        <v>131</v>
      </c>
      <c r="L37" s="22">
        <v>118</v>
      </c>
      <c r="M37" s="121">
        <v>116</v>
      </c>
      <c r="N37" s="22">
        <v>124</v>
      </c>
      <c r="O37" s="121">
        <v>136</v>
      </c>
      <c r="P37" s="22">
        <v>125</v>
      </c>
      <c r="Q37" s="121">
        <v>141</v>
      </c>
      <c r="R37" s="22">
        <v>138</v>
      </c>
      <c r="S37" s="121">
        <v>128</v>
      </c>
      <c r="T37" s="22">
        <v>135</v>
      </c>
      <c r="U37" s="123">
        <f t="shared" si="19"/>
        <v>88.025331030512376</v>
      </c>
      <c r="V37" s="13">
        <f t="shared" si="32"/>
        <v>148</v>
      </c>
      <c r="W37" s="121">
        <v>3</v>
      </c>
      <c r="X37" s="22">
        <v>0</v>
      </c>
      <c r="Y37" s="121">
        <v>8</v>
      </c>
      <c r="Z37" s="22">
        <v>1</v>
      </c>
      <c r="AA37" s="121">
        <v>9</v>
      </c>
      <c r="AB37" s="22">
        <v>6</v>
      </c>
      <c r="AC37" s="121">
        <v>11</v>
      </c>
      <c r="AD37" s="22">
        <v>15</v>
      </c>
      <c r="AE37" s="121">
        <v>14</v>
      </c>
      <c r="AF37" s="22">
        <v>19</v>
      </c>
      <c r="AG37" s="121">
        <v>18</v>
      </c>
      <c r="AH37" s="22">
        <v>18</v>
      </c>
      <c r="AI37" s="121">
        <v>18</v>
      </c>
      <c r="AJ37" s="22">
        <v>8</v>
      </c>
      <c r="AK37" s="123">
        <f t="shared" si="21"/>
        <v>8.5204375359815767</v>
      </c>
      <c r="AL37" s="13">
        <f t="shared" si="33"/>
        <v>30</v>
      </c>
      <c r="AM37" s="121">
        <v>2</v>
      </c>
      <c r="AN37" s="22">
        <v>1</v>
      </c>
      <c r="AO37" s="121">
        <v>3</v>
      </c>
      <c r="AP37" s="22">
        <v>0</v>
      </c>
      <c r="AQ37" s="121">
        <v>0</v>
      </c>
      <c r="AR37" s="22">
        <v>3</v>
      </c>
      <c r="AS37" s="121">
        <v>3</v>
      </c>
      <c r="AT37" s="22">
        <v>2</v>
      </c>
      <c r="AU37" s="121">
        <v>1</v>
      </c>
      <c r="AV37" s="22">
        <v>4</v>
      </c>
      <c r="AW37" s="121">
        <v>1</v>
      </c>
      <c r="AX37" s="22">
        <v>3</v>
      </c>
      <c r="AY37" s="121">
        <v>2</v>
      </c>
      <c r="AZ37" s="22">
        <v>5</v>
      </c>
      <c r="BA37" s="123">
        <f t="shared" si="23"/>
        <v>1.7271157167530224</v>
      </c>
      <c r="BB37" s="15">
        <f t="shared" si="24"/>
        <v>178</v>
      </c>
      <c r="BC37" s="123">
        <f t="shared" si="25"/>
        <v>10.247553252734599</v>
      </c>
      <c r="BD37" s="13">
        <f t="shared" si="34"/>
        <v>30</v>
      </c>
      <c r="BE37" s="121">
        <v>6</v>
      </c>
      <c r="BF37" s="22">
        <v>6</v>
      </c>
      <c r="BG37" s="121">
        <v>1</v>
      </c>
      <c r="BH37" s="22">
        <v>0</v>
      </c>
      <c r="BI37" s="121">
        <v>2</v>
      </c>
      <c r="BJ37" s="22">
        <v>4</v>
      </c>
      <c r="BK37" s="121">
        <v>3</v>
      </c>
      <c r="BL37" s="22">
        <v>2</v>
      </c>
      <c r="BM37" s="121">
        <v>2</v>
      </c>
      <c r="BN37" s="22">
        <v>1</v>
      </c>
      <c r="BO37" s="121">
        <v>1</v>
      </c>
      <c r="BP37" s="22">
        <v>1</v>
      </c>
      <c r="BQ37" s="121">
        <v>1</v>
      </c>
      <c r="BR37" s="22">
        <v>0</v>
      </c>
      <c r="BS37" s="123">
        <f t="shared" si="27"/>
        <v>1.7271157167530224</v>
      </c>
      <c r="BU37" s="4">
        <f t="shared" si="28"/>
        <v>0</v>
      </c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4">
        <f t="shared" si="35"/>
        <v>0</v>
      </c>
    </row>
    <row r="38" spans="1:86" s="4" customFormat="1" ht="15.6" x14ac:dyDescent="0.3">
      <c r="A38" s="2"/>
      <c r="B38" s="4" t="s">
        <v>98</v>
      </c>
      <c r="C38" s="26">
        <v>3566.4300000000003</v>
      </c>
      <c r="D38" s="145">
        <f t="shared" si="29"/>
        <v>2514</v>
      </c>
      <c r="E38" s="20">
        <f t="shared" si="30"/>
        <v>70.490658725952841</v>
      </c>
      <c r="F38" s="13">
        <f t="shared" si="31"/>
        <v>2185</v>
      </c>
      <c r="G38" s="121">
        <v>87</v>
      </c>
      <c r="H38" s="22">
        <v>90</v>
      </c>
      <c r="I38" s="121">
        <v>94</v>
      </c>
      <c r="J38" s="22">
        <v>82</v>
      </c>
      <c r="K38" s="121">
        <v>199</v>
      </c>
      <c r="L38" s="22">
        <v>206</v>
      </c>
      <c r="M38" s="121">
        <v>172</v>
      </c>
      <c r="N38" s="22">
        <v>172</v>
      </c>
      <c r="O38" s="121">
        <v>178</v>
      </c>
      <c r="P38" s="22">
        <v>182</v>
      </c>
      <c r="Q38" s="121">
        <v>203</v>
      </c>
      <c r="R38" s="22">
        <v>184</v>
      </c>
      <c r="S38" s="121">
        <v>157</v>
      </c>
      <c r="T38" s="22">
        <v>179</v>
      </c>
      <c r="U38" s="123">
        <f t="shared" si="19"/>
        <v>86.913285600636442</v>
      </c>
      <c r="V38" s="13">
        <f t="shared" si="32"/>
        <v>229</v>
      </c>
      <c r="W38" s="121">
        <v>2</v>
      </c>
      <c r="X38" s="22">
        <v>1</v>
      </c>
      <c r="Y38" s="121">
        <v>3</v>
      </c>
      <c r="Z38" s="22">
        <v>5</v>
      </c>
      <c r="AA38" s="121">
        <v>12</v>
      </c>
      <c r="AB38" s="22">
        <v>16</v>
      </c>
      <c r="AC38" s="121">
        <v>18</v>
      </c>
      <c r="AD38" s="22">
        <v>18</v>
      </c>
      <c r="AE38" s="121">
        <v>23</v>
      </c>
      <c r="AF38" s="22">
        <v>20</v>
      </c>
      <c r="AG38" s="121">
        <v>22</v>
      </c>
      <c r="AH38" s="22">
        <v>27</v>
      </c>
      <c r="AI38" s="121">
        <v>36</v>
      </c>
      <c r="AJ38" s="22">
        <v>26</v>
      </c>
      <c r="AK38" s="123">
        <f t="shared" si="21"/>
        <v>9.1089896579156733</v>
      </c>
      <c r="AL38" s="13">
        <f t="shared" si="33"/>
        <v>52</v>
      </c>
      <c r="AM38" s="121">
        <v>0</v>
      </c>
      <c r="AN38" s="22">
        <v>1</v>
      </c>
      <c r="AO38" s="121">
        <v>2</v>
      </c>
      <c r="AP38" s="22">
        <v>1</v>
      </c>
      <c r="AQ38" s="121">
        <v>6</v>
      </c>
      <c r="AR38" s="22">
        <v>3</v>
      </c>
      <c r="AS38" s="121">
        <v>7</v>
      </c>
      <c r="AT38" s="22">
        <v>3</v>
      </c>
      <c r="AU38" s="121">
        <v>6</v>
      </c>
      <c r="AV38" s="22">
        <v>5</v>
      </c>
      <c r="AW38" s="121">
        <v>3</v>
      </c>
      <c r="AX38" s="22">
        <v>6</v>
      </c>
      <c r="AY38" s="121">
        <v>4</v>
      </c>
      <c r="AZ38" s="22">
        <v>5</v>
      </c>
      <c r="BA38" s="123">
        <f t="shared" si="23"/>
        <v>2.0684168655529036</v>
      </c>
      <c r="BB38" s="15">
        <f t="shared" si="24"/>
        <v>281</v>
      </c>
      <c r="BC38" s="123">
        <f t="shared" si="25"/>
        <v>11.177406523468576</v>
      </c>
      <c r="BD38" s="13">
        <f t="shared" si="34"/>
        <v>48</v>
      </c>
      <c r="BE38" s="121">
        <v>9</v>
      </c>
      <c r="BF38" s="22">
        <v>6</v>
      </c>
      <c r="BG38" s="121">
        <v>3</v>
      </c>
      <c r="BH38" s="22">
        <v>1</v>
      </c>
      <c r="BI38" s="121">
        <v>2</v>
      </c>
      <c r="BJ38" s="22">
        <v>6</v>
      </c>
      <c r="BK38" s="121">
        <v>4</v>
      </c>
      <c r="BL38" s="22">
        <v>2</v>
      </c>
      <c r="BM38" s="121">
        <v>2</v>
      </c>
      <c r="BN38" s="22">
        <v>3</v>
      </c>
      <c r="BO38" s="121">
        <v>2</v>
      </c>
      <c r="BP38" s="22">
        <v>3</v>
      </c>
      <c r="BQ38" s="121">
        <v>5</v>
      </c>
      <c r="BR38" s="22">
        <v>0</v>
      </c>
      <c r="BS38" s="123">
        <f t="shared" si="27"/>
        <v>1.9093078758949882</v>
      </c>
      <c r="BU38" s="4">
        <f t="shared" si="28"/>
        <v>0</v>
      </c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4">
        <f t="shared" si="35"/>
        <v>0</v>
      </c>
    </row>
    <row r="39" spans="1:86" s="4" customFormat="1" ht="15.6" x14ac:dyDescent="0.3">
      <c r="A39" s="2"/>
      <c r="B39" s="4" t="s">
        <v>99</v>
      </c>
      <c r="C39" s="26">
        <v>2368.7640000000001</v>
      </c>
      <c r="D39" s="145">
        <f t="shared" si="29"/>
        <v>1409</v>
      </c>
      <c r="E39" s="20">
        <f t="shared" si="30"/>
        <v>59.482498045394138</v>
      </c>
      <c r="F39" s="13">
        <f t="shared" si="31"/>
        <v>1125</v>
      </c>
      <c r="G39" s="121">
        <v>38</v>
      </c>
      <c r="H39" s="22">
        <v>42</v>
      </c>
      <c r="I39" s="121">
        <v>50</v>
      </c>
      <c r="J39" s="22">
        <v>51</v>
      </c>
      <c r="K39" s="121">
        <v>95</v>
      </c>
      <c r="L39" s="22">
        <v>102</v>
      </c>
      <c r="M39" s="121">
        <v>86</v>
      </c>
      <c r="N39" s="22">
        <v>107</v>
      </c>
      <c r="O39" s="121">
        <v>100</v>
      </c>
      <c r="P39" s="22">
        <v>85</v>
      </c>
      <c r="Q39" s="121">
        <v>112</v>
      </c>
      <c r="R39" s="22">
        <v>89</v>
      </c>
      <c r="S39" s="121">
        <v>99</v>
      </c>
      <c r="T39" s="22">
        <v>69</v>
      </c>
      <c r="U39" s="123">
        <f t="shared" si="19"/>
        <v>79.843860894251236</v>
      </c>
      <c r="V39" s="13">
        <f t="shared" si="32"/>
        <v>189</v>
      </c>
      <c r="W39" s="121">
        <v>4</v>
      </c>
      <c r="X39" s="22">
        <v>2</v>
      </c>
      <c r="Y39" s="121">
        <v>5</v>
      </c>
      <c r="Z39" s="22">
        <v>6</v>
      </c>
      <c r="AA39" s="121">
        <v>19</v>
      </c>
      <c r="AB39" s="22">
        <v>10</v>
      </c>
      <c r="AC39" s="121">
        <v>18</v>
      </c>
      <c r="AD39" s="22">
        <v>16</v>
      </c>
      <c r="AE39" s="121">
        <v>15</v>
      </c>
      <c r="AF39" s="22">
        <v>14</v>
      </c>
      <c r="AG39" s="121">
        <v>21</v>
      </c>
      <c r="AH39" s="22">
        <v>16</v>
      </c>
      <c r="AI39" s="121">
        <v>21</v>
      </c>
      <c r="AJ39" s="22">
        <v>22</v>
      </c>
      <c r="AK39" s="123">
        <f t="shared" si="21"/>
        <v>13.413768630234207</v>
      </c>
      <c r="AL39" s="13">
        <f t="shared" si="33"/>
        <v>62</v>
      </c>
      <c r="AM39" s="121">
        <v>0</v>
      </c>
      <c r="AN39" s="22">
        <v>0</v>
      </c>
      <c r="AO39" s="121">
        <v>1</v>
      </c>
      <c r="AP39" s="22">
        <v>3</v>
      </c>
      <c r="AQ39" s="121">
        <v>1</v>
      </c>
      <c r="AR39" s="22">
        <v>5</v>
      </c>
      <c r="AS39" s="121">
        <v>8</v>
      </c>
      <c r="AT39" s="22">
        <v>7</v>
      </c>
      <c r="AU39" s="121">
        <v>3</v>
      </c>
      <c r="AV39" s="22">
        <v>7</v>
      </c>
      <c r="AW39" s="121">
        <v>7</v>
      </c>
      <c r="AX39" s="22">
        <v>9</v>
      </c>
      <c r="AY39" s="121">
        <v>5</v>
      </c>
      <c r="AZ39" s="22">
        <v>6</v>
      </c>
      <c r="BA39" s="123">
        <f t="shared" si="23"/>
        <v>4.4002838892831795</v>
      </c>
      <c r="BB39" s="15">
        <f t="shared" si="24"/>
        <v>251</v>
      </c>
      <c r="BC39" s="123">
        <f t="shared" si="25"/>
        <v>17.814052519517386</v>
      </c>
      <c r="BD39" s="13">
        <f t="shared" si="34"/>
        <v>33</v>
      </c>
      <c r="BE39" s="121">
        <v>5</v>
      </c>
      <c r="BF39" s="22">
        <v>3</v>
      </c>
      <c r="BG39" s="121">
        <v>3</v>
      </c>
      <c r="BH39" s="22">
        <v>1</v>
      </c>
      <c r="BI39" s="121">
        <v>2</v>
      </c>
      <c r="BJ39" s="22">
        <v>3</v>
      </c>
      <c r="BK39" s="121">
        <v>2</v>
      </c>
      <c r="BL39" s="22">
        <v>4</v>
      </c>
      <c r="BM39" s="121">
        <v>4</v>
      </c>
      <c r="BN39" s="22">
        <v>2</v>
      </c>
      <c r="BO39" s="121">
        <v>0</v>
      </c>
      <c r="BP39" s="22">
        <v>2</v>
      </c>
      <c r="BQ39" s="121">
        <v>0</v>
      </c>
      <c r="BR39" s="22">
        <v>2</v>
      </c>
      <c r="BS39" s="123">
        <f t="shared" si="27"/>
        <v>2.3420865862313698</v>
      </c>
      <c r="BU39" s="4">
        <f t="shared" si="28"/>
        <v>0</v>
      </c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4">
        <f t="shared" si="35"/>
        <v>0</v>
      </c>
    </row>
    <row r="40" spans="1:86" s="4" customFormat="1" ht="15.6" x14ac:dyDescent="0.3">
      <c r="A40" s="2"/>
      <c r="B40" s="4" t="s">
        <v>100</v>
      </c>
      <c r="C40" s="26">
        <v>2390.9580000000001</v>
      </c>
      <c r="D40" s="145">
        <f t="shared" si="29"/>
        <v>1522</v>
      </c>
      <c r="E40" s="20">
        <f t="shared" si="30"/>
        <v>63.656492502168582</v>
      </c>
      <c r="F40" s="13">
        <f t="shared" si="31"/>
        <v>1120</v>
      </c>
      <c r="G40" s="121">
        <v>54</v>
      </c>
      <c r="H40" s="22">
        <v>29</v>
      </c>
      <c r="I40" s="121">
        <v>49</v>
      </c>
      <c r="J40" s="22">
        <v>46</v>
      </c>
      <c r="K40" s="121">
        <v>86</v>
      </c>
      <c r="L40" s="22">
        <v>72</v>
      </c>
      <c r="M40" s="121">
        <v>115</v>
      </c>
      <c r="N40" s="22">
        <v>98</v>
      </c>
      <c r="O40" s="121">
        <v>110</v>
      </c>
      <c r="P40" s="22">
        <v>74</v>
      </c>
      <c r="Q40" s="121">
        <v>118</v>
      </c>
      <c r="R40" s="22">
        <v>100</v>
      </c>
      <c r="S40" s="121">
        <v>83</v>
      </c>
      <c r="T40" s="22">
        <v>86</v>
      </c>
      <c r="U40" s="123">
        <f t="shared" si="19"/>
        <v>73.587385019710908</v>
      </c>
      <c r="V40" s="13">
        <f t="shared" si="32"/>
        <v>236</v>
      </c>
      <c r="W40" s="121">
        <v>3</v>
      </c>
      <c r="X40" s="22">
        <v>4</v>
      </c>
      <c r="Y40" s="121">
        <v>9</v>
      </c>
      <c r="Z40" s="22">
        <v>4</v>
      </c>
      <c r="AA40" s="121">
        <v>14</v>
      </c>
      <c r="AB40" s="22">
        <v>9</v>
      </c>
      <c r="AC40" s="121">
        <v>31</v>
      </c>
      <c r="AD40" s="22">
        <v>25</v>
      </c>
      <c r="AE40" s="121">
        <v>31</v>
      </c>
      <c r="AF40" s="22">
        <v>18</v>
      </c>
      <c r="AG40" s="121">
        <v>15</v>
      </c>
      <c r="AH40" s="22">
        <v>33</v>
      </c>
      <c r="AI40" s="121">
        <v>19</v>
      </c>
      <c r="AJ40" s="22">
        <v>21</v>
      </c>
      <c r="AK40" s="123">
        <f t="shared" si="21"/>
        <v>15.505913272010513</v>
      </c>
      <c r="AL40" s="13">
        <f t="shared" si="33"/>
        <v>146</v>
      </c>
      <c r="AM40" s="121">
        <v>1</v>
      </c>
      <c r="AN40" s="22">
        <v>4</v>
      </c>
      <c r="AO40" s="121">
        <v>7</v>
      </c>
      <c r="AP40" s="22">
        <v>9</v>
      </c>
      <c r="AQ40" s="121">
        <v>12</v>
      </c>
      <c r="AR40" s="22">
        <v>6</v>
      </c>
      <c r="AS40" s="121">
        <v>15</v>
      </c>
      <c r="AT40" s="22">
        <v>14</v>
      </c>
      <c r="AU40" s="121">
        <v>12</v>
      </c>
      <c r="AV40" s="22">
        <v>16</v>
      </c>
      <c r="AW40" s="121">
        <v>13</v>
      </c>
      <c r="AX40" s="22">
        <v>16</v>
      </c>
      <c r="AY40" s="121">
        <v>13</v>
      </c>
      <c r="AZ40" s="22">
        <v>8</v>
      </c>
      <c r="BA40" s="123">
        <f t="shared" si="23"/>
        <v>9.592641261498029</v>
      </c>
      <c r="BB40" s="15">
        <f t="shared" si="24"/>
        <v>382</v>
      </c>
      <c r="BC40" s="123">
        <f t="shared" si="25"/>
        <v>25.098554533508544</v>
      </c>
      <c r="BD40" s="13">
        <f t="shared" si="34"/>
        <v>20</v>
      </c>
      <c r="BE40" s="121">
        <v>3</v>
      </c>
      <c r="BF40" s="22">
        <v>3</v>
      </c>
      <c r="BG40" s="121">
        <v>2</v>
      </c>
      <c r="BH40" s="22">
        <v>1</v>
      </c>
      <c r="BI40" s="121">
        <v>0</v>
      </c>
      <c r="BJ40" s="22">
        <v>2</v>
      </c>
      <c r="BK40" s="121">
        <v>1</v>
      </c>
      <c r="BL40" s="22">
        <v>0</v>
      </c>
      <c r="BM40" s="121">
        <v>2</v>
      </c>
      <c r="BN40" s="22">
        <v>1</v>
      </c>
      <c r="BO40" s="121">
        <v>3</v>
      </c>
      <c r="BP40" s="22">
        <v>2</v>
      </c>
      <c r="BQ40" s="121">
        <v>0</v>
      </c>
      <c r="BR40" s="22">
        <v>0</v>
      </c>
      <c r="BS40" s="123">
        <f t="shared" si="27"/>
        <v>1.3140604467805519</v>
      </c>
      <c r="BU40" s="4">
        <f t="shared" si="28"/>
        <v>0</v>
      </c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4">
        <f t="shared" si="35"/>
        <v>0</v>
      </c>
    </row>
    <row r="41" spans="1:86" s="4" customFormat="1" ht="15.6" x14ac:dyDescent="0.3">
      <c r="A41" s="2"/>
      <c r="B41" s="4" t="s">
        <v>101</v>
      </c>
      <c r="C41" s="26">
        <v>2557.0080000000003</v>
      </c>
      <c r="D41" s="145">
        <f t="shared" si="29"/>
        <v>1475</v>
      </c>
      <c r="E41" s="20">
        <f t="shared" si="30"/>
        <v>57.684606383710957</v>
      </c>
      <c r="F41" s="13">
        <f t="shared" si="31"/>
        <v>1339</v>
      </c>
      <c r="G41" s="121">
        <v>54</v>
      </c>
      <c r="H41" s="22">
        <v>38</v>
      </c>
      <c r="I41" s="121">
        <v>53</v>
      </c>
      <c r="J41" s="22">
        <v>38</v>
      </c>
      <c r="K41" s="121">
        <v>131</v>
      </c>
      <c r="L41" s="22">
        <v>102</v>
      </c>
      <c r="M41" s="121">
        <v>141</v>
      </c>
      <c r="N41" s="22">
        <v>123</v>
      </c>
      <c r="O41" s="121">
        <v>126</v>
      </c>
      <c r="P41" s="22">
        <v>124</v>
      </c>
      <c r="Q41" s="121">
        <v>117</v>
      </c>
      <c r="R41" s="22">
        <v>107</v>
      </c>
      <c r="S41" s="121">
        <v>93</v>
      </c>
      <c r="T41" s="22">
        <v>92</v>
      </c>
      <c r="U41" s="14">
        <f t="shared" si="19"/>
        <v>90.779661016949149</v>
      </c>
      <c r="V41" s="13">
        <f t="shared" si="32"/>
        <v>120</v>
      </c>
      <c r="W41" s="121">
        <v>0</v>
      </c>
      <c r="X41" s="22">
        <v>1</v>
      </c>
      <c r="Y41" s="121">
        <v>1</v>
      </c>
      <c r="Z41" s="22">
        <v>0</v>
      </c>
      <c r="AA41" s="121">
        <v>7</v>
      </c>
      <c r="AB41" s="22">
        <v>2</v>
      </c>
      <c r="AC41" s="121">
        <v>11</v>
      </c>
      <c r="AD41" s="22">
        <v>9</v>
      </c>
      <c r="AE41" s="121">
        <v>14</v>
      </c>
      <c r="AF41" s="22">
        <v>10</v>
      </c>
      <c r="AG41" s="121">
        <v>12</v>
      </c>
      <c r="AH41" s="22">
        <v>19</v>
      </c>
      <c r="AI41" s="121">
        <v>26</v>
      </c>
      <c r="AJ41" s="22">
        <v>8</v>
      </c>
      <c r="AK41" s="123">
        <f t="shared" si="21"/>
        <v>8.1355932203389827</v>
      </c>
      <c r="AL41" s="13">
        <f t="shared" si="33"/>
        <v>3</v>
      </c>
      <c r="AM41" s="121">
        <v>0</v>
      </c>
      <c r="AN41" s="22">
        <v>0</v>
      </c>
      <c r="AO41" s="121">
        <v>0</v>
      </c>
      <c r="AP41" s="22">
        <v>0</v>
      </c>
      <c r="AQ41" s="121">
        <v>0</v>
      </c>
      <c r="AR41" s="22">
        <v>0</v>
      </c>
      <c r="AS41" s="121">
        <v>0</v>
      </c>
      <c r="AT41" s="22">
        <v>2</v>
      </c>
      <c r="AU41" s="121">
        <v>0</v>
      </c>
      <c r="AV41" s="22">
        <v>0</v>
      </c>
      <c r="AW41" s="121">
        <v>0</v>
      </c>
      <c r="AX41" s="22">
        <v>0</v>
      </c>
      <c r="AY41" s="121">
        <v>0</v>
      </c>
      <c r="AZ41" s="22">
        <v>1</v>
      </c>
      <c r="BA41" s="123">
        <f t="shared" si="23"/>
        <v>0.20338983050847459</v>
      </c>
      <c r="BB41" s="15">
        <f t="shared" si="24"/>
        <v>123</v>
      </c>
      <c r="BC41" s="123">
        <f t="shared" si="25"/>
        <v>8.3389830508474585</v>
      </c>
      <c r="BD41" s="13">
        <f t="shared" si="34"/>
        <v>13</v>
      </c>
      <c r="BE41" s="121">
        <v>4</v>
      </c>
      <c r="BF41" s="22">
        <v>1</v>
      </c>
      <c r="BG41" s="121">
        <v>0</v>
      </c>
      <c r="BH41" s="22">
        <v>0</v>
      </c>
      <c r="BI41" s="121">
        <v>0</v>
      </c>
      <c r="BJ41" s="22">
        <v>2</v>
      </c>
      <c r="BK41" s="121">
        <v>0</v>
      </c>
      <c r="BL41" s="22">
        <v>0</v>
      </c>
      <c r="BM41" s="121">
        <v>0</v>
      </c>
      <c r="BN41" s="22">
        <v>3</v>
      </c>
      <c r="BO41" s="121">
        <v>0</v>
      </c>
      <c r="BP41" s="22">
        <v>0</v>
      </c>
      <c r="BQ41" s="121">
        <v>1</v>
      </c>
      <c r="BR41" s="22">
        <v>2</v>
      </c>
      <c r="BS41" s="14">
        <f t="shared" si="27"/>
        <v>0.88135593220338981</v>
      </c>
      <c r="BU41" s="4">
        <f t="shared" si="28"/>
        <v>0</v>
      </c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4">
        <f t="shared" si="35"/>
        <v>0</v>
      </c>
    </row>
    <row r="42" spans="1:86" s="4" customFormat="1" ht="15.6" x14ac:dyDescent="0.3">
      <c r="A42" s="2"/>
      <c r="B42" s="4" t="s">
        <v>102</v>
      </c>
      <c r="C42" s="26">
        <v>2852.982</v>
      </c>
      <c r="D42" s="145">
        <f t="shared" si="29"/>
        <v>1999</v>
      </c>
      <c r="E42" s="20">
        <f t="shared" si="30"/>
        <v>70.067038628354467</v>
      </c>
      <c r="F42" s="13">
        <f t="shared" si="31"/>
        <v>1583</v>
      </c>
      <c r="G42" s="121">
        <v>38</v>
      </c>
      <c r="H42" s="22">
        <v>48</v>
      </c>
      <c r="I42" s="121">
        <v>65</v>
      </c>
      <c r="J42" s="22">
        <v>76</v>
      </c>
      <c r="K42" s="121">
        <v>132</v>
      </c>
      <c r="L42" s="22">
        <v>137</v>
      </c>
      <c r="M42" s="121">
        <v>151</v>
      </c>
      <c r="N42" s="22">
        <v>140</v>
      </c>
      <c r="O42" s="121">
        <v>163</v>
      </c>
      <c r="P42" s="22">
        <v>131</v>
      </c>
      <c r="Q42" s="121">
        <v>158</v>
      </c>
      <c r="R42" s="22">
        <v>143</v>
      </c>
      <c r="S42" s="121">
        <v>102</v>
      </c>
      <c r="T42" s="22">
        <v>99</v>
      </c>
      <c r="U42" s="14">
        <f t="shared" si="19"/>
        <v>79.189594797398698</v>
      </c>
      <c r="V42" s="13">
        <f t="shared" si="32"/>
        <v>205</v>
      </c>
      <c r="W42" s="121">
        <v>1</v>
      </c>
      <c r="X42" s="22">
        <v>1</v>
      </c>
      <c r="Y42" s="121">
        <v>2</v>
      </c>
      <c r="Z42" s="22">
        <v>5</v>
      </c>
      <c r="AA42" s="121">
        <v>14</v>
      </c>
      <c r="AB42" s="22">
        <v>17</v>
      </c>
      <c r="AC42" s="121">
        <v>25</v>
      </c>
      <c r="AD42" s="22">
        <v>16</v>
      </c>
      <c r="AE42" s="121">
        <v>27</v>
      </c>
      <c r="AF42" s="22">
        <v>22</v>
      </c>
      <c r="AG42" s="121">
        <v>13</v>
      </c>
      <c r="AH42" s="22">
        <v>18</v>
      </c>
      <c r="AI42" s="121">
        <v>25</v>
      </c>
      <c r="AJ42" s="22">
        <v>19</v>
      </c>
      <c r="AK42" s="123">
        <f t="shared" si="21"/>
        <v>10.25512756378189</v>
      </c>
      <c r="AL42" s="13">
        <f t="shared" si="33"/>
        <v>108</v>
      </c>
      <c r="AM42" s="121">
        <v>0</v>
      </c>
      <c r="AN42" s="22">
        <v>1</v>
      </c>
      <c r="AO42" s="121">
        <v>9</v>
      </c>
      <c r="AP42" s="22">
        <v>4</v>
      </c>
      <c r="AQ42" s="121">
        <v>13</v>
      </c>
      <c r="AR42" s="22">
        <v>14</v>
      </c>
      <c r="AS42" s="121">
        <v>7</v>
      </c>
      <c r="AT42" s="22">
        <v>6</v>
      </c>
      <c r="AU42" s="121">
        <v>12</v>
      </c>
      <c r="AV42" s="22">
        <v>12</v>
      </c>
      <c r="AW42" s="121">
        <v>8</v>
      </c>
      <c r="AX42" s="22">
        <v>9</v>
      </c>
      <c r="AY42" s="121">
        <v>8</v>
      </c>
      <c r="AZ42" s="22">
        <v>5</v>
      </c>
      <c r="BA42" s="123">
        <f t="shared" si="23"/>
        <v>5.4027013506753372</v>
      </c>
      <c r="BB42" s="15">
        <f t="shared" si="24"/>
        <v>313</v>
      </c>
      <c r="BC42" s="123">
        <f t="shared" si="25"/>
        <v>15.657828914457228</v>
      </c>
      <c r="BD42" s="13">
        <f t="shared" si="34"/>
        <v>103</v>
      </c>
      <c r="BE42" s="121">
        <v>9</v>
      </c>
      <c r="BF42" s="22">
        <v>8</v>
      </c>
      <c r="BG42" s="121">
        <v>6</v>
      </c>
      <c r="BH42" s="22">
        <v>9</v>
      </c>
      <c r="BI42" s="121">
        <v>19</v>
      </c>
      <c r="BJ42" s="22">
        <v>19</v>
      </c>
      <c r="BK42" s="121">
        <v>6</v>
      </c>
      <c r="BL42" s="22">
        <v>5</v>
      </c>
      <c r="BM42" s="121">
        <v>8</v>
      </c>
      <c r="BN42" s="22">
        <v>5</v>
      </c>
      <c r="BO42" s="121">
        <v>4</v>
      </c>
      <c r="BP42" s="22">
        <v>3</v>
      </c>
      <c r="BQ42" s="121">
        <v>2</v>
      </c>
      <c r="BR42" s="22">
        <v>0</v>
      </c>
      <c r="BS42" s="14">
        <f t="shared" si="27"/>
        <v>5.152576288144072</v>
      </c>
      <c r="BU42" s="4">
        <f t="shared" si="28"/>
        <v>0</v>
      </c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4">
        <f t="shared" si="35"/>
        <v>0</v>
      </c>
    </row>
    <row r="43" spans="1:86" s="4" customFormat="1" ht="15.6" x14ac:dyDescent="0.3">
      <c r="A43" s="2"/>
      <c r="B43" s="60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4"/>
    </row>
    <row r="44" spans="1:86" s="16" customFormat="1" ht="15.6" x14ac:dyDescent="0.3">
      <c r="A44" s="2"/>
      <c r="B44" s="2" t="s">
        <v>103</v>
      </c>
      <c r="C44" s="158">
        <f>SUM(C45:C84)</f>
        <v>217627.72200000001</v>
      </c>
      <c r="D44" s="145">
        <f>SUM(D45:D84)</f>
        <v>91303</v>
      </c>
      <c r="E44" s="20"/>
      <c r="F44" s="13">
        <f t="shared" ref="F44:T44" si="36">SUM(F45:F84)</f>
        <v>79310</v>
      </c>
      <c r="G44" s="13">
        <f t="shared" si="36"/>
        <v>2939</v>
      </c>
      <c r="H44" s="13">
        <f t="shared" si="36"/>
        <v>3047</v>
      </c>
      <c r="I44" s="13">
        <f t="shared" si="36"/>
        <v>3661</v>
      </c>
      <c r="J44" s="13">
        <f t="shared" si="36"/>
        <v>3184</v>
      </c>
      <c r="K44" s="13">
        <f t="shared" si="36"/>
        <v>6844</v>
      </c>
      <c r="L44" s="13">
        <f t="shared" si="36"/>
        <v>6096</v>
      </c>
      <c r="M44" s="13">
        <f t="shared" si="36"/>
        <v>7054</v>
      </c>
      <c r="N44" s="13">
        <f t="shared" si="36"/>
        <v>6294</v>
      </c>
      <c r="O44" s="13">
        <f t="shared" si="36"/>
        <v>7030</v>
      </c>
      <c r="P44" s="13">
        <f t="shared" si="36"/>
        <v>6566</v>
      </c>
      <c r="Q44" s="13">
        <f t="shared" si="36"/>
        <v>7237</v>
      </c>
      <c r="R44" s="13">
        <f t="shared" si="36"/>
        <v>6809</v>
      </c>
      <c r="S44" s="13">
        <f t="shared" si="36"/>
        <v>6091</v>
      </c>
      <c r="T44" s="13">
        <f t="shared" si="36"/>
        <v>6458</v>
      </c>
      <c r="U44" s="123">
        <f t="shared" ref="U44:U84" si="37">F44/D44*100</f>
        <v>86.864615620516304</v>
      </c>
      <c r="V44" s="13">
        <f t="shared" ref="V44:AJ44" si="38">SUM(V45:V84)</f>
        <v>7888</v>
      </c>
      <c r="W44" s="13">
        <f t="shared" si="38"/>
        <v>130</v>
      </c>
      <c r="X44" s="13">
        <f t="shared" si="38"/>
        <v>73</v>
      </c>
      <c r="Y44" s="13">
        <f t="shared" si="38"/>
        <v>188</v>
      </c>
      <c r="Z44" s="13">
        <f t="shared" si="38"/>
        <v>158</v>
      </c>
      <c r="AA44" s="13">
        <f t="shared" si="38"/>
        <v>639</v>
      </c>
      <c r="AB44" s="13">
        <f t="shared" si="38"/>
        <v>536</v>
      </c>
      <c r="AC44" s="13">
        <f t="shared" si="38"/>
        <v>750</v>
      </c>
      <c r="AD44" s="13">
        <f t="shared" si="38"/>
        <v>644</v>
      </c>
      <c r="AE44" s="13">
        <f t="shared" si="38"/>
        <v>765</v>
      </c>
      <c r="AF44" s="13">
        <f t="shared" si="38"/>
        <v>751</v>
      </c>
      <c r="AG44" s="13">
        <f t="shared" si="38"/>
        <v>844</v>
      </c>
      <c r="AH44" s="13">
        <f t="shared" si="38"/>
        <v>782</v>
      </c>
      <c r="AI44" s="13">
        <f t="shared" si="38"/>
        <v>875</v>
      </c>
      <c r="AJ44" s="13">
        <f t="shared" si="38"/>
        <v>753</v>
      </c>
      <c r="AK44" s="123">
        <f t="shared" ref="AK44:AK84" si="39">V44/D44*100</f>
        <v>8.6393656287307099</v>
      </c>
      <c r="AL44" s="13">
        <f>SUM(AM44:AZ44)</f>
        <v>2911</v>
      </c>
      <c r="AM44" s="13">
        <f t="shared" ref="AM44:AZ44" si="40">SUM(AM45:AM84)</f>
        <v>65</v>
      </c>
      <c r="AN44" s="13">
        <f t="shared" si="40"/>
        <v>53</v>
      </c>
      <c r="AO44" s="13">
        <f t="shared" si="40"/>
        <v>106</v>
      </c>
      <c r="AP44" s="13">
        <f t="shared" si="40"/>
        <v>44</v>
      </c>
      <c r="AQ44" s="13">
        <f t="shared" si="40"/>
        <v>303</v>
      </c>
      <c r="AR44" s="13">
        <f t="shared" si="40"/>
        <v>184</v>
      </c>
      <c r="AS44" s="13">
        <f t="shared" si="40"/>
        <v>280</v>
      </c>
      <c r="AT44" s="13">
        <f t="shared" si="40"/>
        <v>268</v>
      </c>
      <c r="AU44" s="13">
        <f t="shared" si="40"/>
        <v>278</v>
      </c>
      <c r="AV44" s="13">
        <f t="shared" si="40"/>
        <v>245</v>
      </c>
      <c r="AW44" s="13">
        <f t="shared" si="40"/>
        <v>308</v>
      </c>
      <c r="AX44" s="13">
        <f t="shared" si="40"/>
        <v>261</v>
      </c>
      <c r="AY44" s="13">
        <f t="shared" si="40"/>
        <v>283</v>
      </c>
      <c r="AZ44" s="13">
        <f t="shared" si="40"/>
        <v>233</v>
      </c>
      <c r="BA44" s="123">
        <f t="shared" ref="BA44:BA84" si="41">AL44/D44*100</f>
        <v>3.1882851603999867</v>
      </c>
      <c r="BB44" s="15">
        <f t="shared" ref="BB44:BB84" si="42">AL44+V44</f>
        <v>10799</v>
      </c>
      <c r="BC44" s="123">
        <f t="shared" ref="BC44:BC84" si="43">BB44/D44*100</f>
        <v>11.827650789130697</v>
      </c>
      <c r="BD44" s="13">
        <f>SUM(BE44:BR44)</f>
        <v>1194</v>
      </c>
      <c r="BE44" s="13">
        <f t="shared" ref="BE44:BR44" si="44">SUM(BE45:BE84)</f>
        <v>202</v>
      </c>
      <c r="BF44" s="13">
        <f t="shared" si="44"/>
        <v>177</v>
      </c>
      <c r="BG44" s="13">
        <f t="shared" si="44"/>
        <v>76</v>
      </c>
      <c r="BH44" s="13">
        <f t="shared" si="44"/>
        <v>63</v>
      </c>
      <c r="BI44" s="13">
        <f t="shared" si="44"/>
        <v>102</v>
      </c>
      <c r="BJ44" s="13">
        <f t="shared" si="44"/>
        <v>96</v>
      </c>
      <c r="BK44" s="13">
        <f t="shared" si="44"/>
        <v>69</v>
      </c>
      <c r="BL44" s="13">
        <f t="shared" si="44"/>
        <v>74</v>
      </c>
      <c r="BM44" s="13">
        <f t="shared" si="44"/>
        <v>74</v>
      </c>
      <c r="BN44" s="13">
        <f t="shared" si="44"/>
        <v>45</v>
      </c>
      <c r="BO44" s="13">
        <f t="shared" si="44"/>
        <v>64</v>
      </c>
      <c r="BP44" s="13">
        <f t="shared" si="44"/>
        <v>41</v>
      </c>
      <c r="BQ44" s="13">
        <f t="shared" si="44"/>
        <v>61</v>
      </c>
      <c r="BR44" s="13">
        <f t="shared" si="44"/>
        <v>50</v>
      </c>
      <c r="BS44" s="123">
        <f t="shared" ref="BS44:BS84" si="45">BD44/D44*100</f>
        <v>1.3077335903530005</v>
      </c>
      <c r="BU44" s="16">
        <f t="shared" ref="BU44:BU69" si="46">SUM(BV44:CG44)</f>
        <v>0</v>
      </c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8" t="e">
        <f>BU44/#REF!*100</f>
        <v>#REF!</v>
      </c>
    </row>
    <row r="45" spans="1:86" s="4" customFormat="1" ht="15.6" x14ac:dyDescent="0.3">
      <c r="A45" s="2"/>
      <c r="B45" s="60" t="s">
        <v>104</v>
      </c>
      <c r="C45" s="26">
        <v>9559.6200000000008</v>
      </c>
      <c r="D45" s="145">
        <f t="shared" ref="D45:D84" si="47">F45+BB45+BD45</f>
        <v>4974</v>
      </c>
      <c r="E45" s="20">
        <f t="shared" ref="E45:E84" si="48">D45/C45*100</f>
        <v>52.031356894939329</v>
      </c>
      <c r="F45" s="13">
        <f t="shared" ref="F45:F84" si="49">G45+H45+I45+J45+K45+L45+M45+N45+O45+P45+Q45+R45+S45+T45</f>
        <v>3827</v>
      </c>
      <c r="G45" s="124">
        <v>129</v>
      </c>
      <c r="H45" s="22">
        <v>127</v>
      </c>
      <c r="I45" s="124">
        <v>165</v>
      </c>
      <c r="J45" s="22">
        <v>167</v>
      </c>
      <c r="K45" s="124">
        <v>341</v>
      </c>
      <c r="L45" s="22">
        <v>331</v>
      </c>
      <c r="M45" s="124">
        <v>333</v>
      </c>
      <c r="N45" s="22">
        <v>321</v>
      </c>
      <c r="O45" s="124">
        <v>364</v>
      </c>
      <c r="P45" s="22">
        <v>317</v>
      </c>
      <c r="Q45" s="124">
        <v>360</v>
      </c>
      <c r="R45" s="22">
        <v>334</v>
      </c>
      <c r="S45" s="124">
        <v>272</v>
      </c>
      <c r="T45" s="22">
        <v>266</v>
      </c>
      <c r="U45" s="123">
        <f t="shared" si="37"/>
        <v>76.940088459991955</v>
      </c>
      <c r="V45" s="13">
        <f t="shared" ref="V45:V84" si="50">W45+X45+Y45+Z45+AA45+AB45+AC45+AD45+AE45+AF45+AG45+AH45+AI45+AJ45</f>
        <v>663</v>
      </c>
      <c r="W45" s="124">
        <v>3</v>
      </c>
      <c r="X45" s="22">
        <v>1</v>
      </c>
      <c r="Y45" s="124">
        <v>13</v>
      </c>
      <c r="Z45" s="22">
        <v>15</v>
      </c>
      <c r="AA45" s="124">
        <v>46</v>
      </c>
      <c r="AB45" s="22">
        <v>33</v>
      </c>
      <c r="AC45" s="124">
        <v>67</v>
      </c>
      <c r="AD45" s="22">
        <v>53</v>
      </c>
      <c r="AE45" s="124">
        <v>70</v>
      </c>
      <c r="AF45" s="22">
        <v>70</v>
      </c>
      <c r="AG45" s="124">
        <v>72</v>
      </c>
      <c r="AH45" s="22">
        <v>82</v>
      </c>
      <c r="AI45" s="124">
        <v>75</v>
      </c>
      <c r="AJ45" s="22">
        <v>63</v>
      </c>
      <c r="AK45" s="123">
        <f t="shared" si="39"/>
        <v>13.329312424607961</v>
      </c>
      <c r="AL45" s="13">
        <f t="shared" ref="AL45:AL84" si="51">AM45+AN45+AO45+AP45+AQ45+AR45+AS45+AT45+AU45+AV45+AW45+AX45+AY45+AZ45</f>
        <v>309</v>
      </c>
      <c r="AM45" s="124">
        <v>4</v>
      </c>
      <c r="AN45" s="22">
        <v>2</v>
      </c>
      <c r="AO45" s="124">
        <v>10</v>
      </c>
      <c r="AP45" s="22">
        <v>4</v>
      </c>
      <c r="AQ45" s="124">
        <v>31</v>
      </c>
      <c r="AR45" s="22">
        <v>16</v>
      </c>
      <c r="AS45" s="124">
        <v>24</v>
      </c>
      <c r="AT45" s="22">
        <v>29</v>
      </c>
      <c r="AU45" s="124">
        <v>26</v>
      </c>
      <c r="AV45" s="22">
        <v>27</v>
      </c>
      <c r="AW45" s="124">
        <v>34</v>
      </c>
      <c r="AX45" s="22">
        <v>30</v>
      </c>
      <c r="AY45" s="124">
        <v>44</v>
      </c>
      <c r="AZ45" s="22">
        <v>28</v>
      </c>
      <c r="BA45" s="123">
        <f t="shared" si="41"/>
        <v>6.2123039806996383</v>
      </c>
      <c r="BB45" s="15">
        <f t="shared" si="42"/>
        <v>972</v>
      </c>
      <c r="BC45" s="123">
        <f t="shared" si="43"/>
        <v>19.5416164053076</v>
      </c>
      <c r="BD45" s="13">
        <f t="shared" ref="BD45:BD84" si="52">SUM(BE45:BR45)</f>
        <v>175</v>
      </c>
      <c r="BE45" s="124">
        <v>40</v>
      </c>
      <c r="BF45" s="22">
        <v>33</v>
      </c>
      <c r="BG45" s="124">
        <v>7</v>
      </c>
      <c r="BH45" s="22">
        <v>9</v>
      </c>
      <c r="BI45" s="124">
        <v>14</v>
      </c>
      <c r="BJ45" s="22">
        <v>14</v>
      </c>
      <c r="BK45" s="124">
        <v>12</v>
      </c>
      <c r="BL45" s="22">
        <v>8</v>
      </c>
      <c r="BM45" s="124">
        <v>11</v>
      </c>
      <c r="BN45" s="22">
        <v>5</v>
      </c>
      <c r="BO45" s="124">
        <v>10</v>
      </c>
      <c r="BP45" s="22">
        <v>3</v>
      </c>
      <c r="BQ45" s="124">
        <v>6</v>
      </c>
      <c r="BR45" s="22">
        <v>3</v>
      </c>
      <c r="BS45" s="123">
        <f t="shared" si="45"/>
        <v>3.5182951347004421</v>
      </c>
      <c r="BU45" s="4">
        <f t="shared" si="46"/>
        <v>0</v>
      </c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4">
        <f t="shared" ref="CH45:CH69" si="53">BU45/D45*100</f>
        <v>0</v>
      </c>
    </row>
    <row r="46" spans="1:86" s="4" customFormat="1" ht="15.6" x14ac:dyDescent="0.3">
      <c r="A46" s="2"/>
      <c r="B46" s="60" t="s">
        <v>105</v>
      </c>
      <c r="C46" s="26">
        <v>8048.4840000000004</v>
      </c>
      <c r="D46" s="145">
        <f t="shared" si="47"/>
        <v>7277</v>
      </c>
      <c r="E46" s="20">
        <f t="shared" si="48"/>
        <v>90.414542664183699</v>
      </c>
      <c r="F46" s="13">
        <f t="shared" si="49"/>
        <v>6688</v>
      </c>
      <c r="G46" s="124">
        <v>387</v>
      </c>
      <c r="H46" s="22">
        <v>402</v>
      </c>
      <c r="I46" s="124">
        <v>721</v>
      </c>
      <c r="J46" s="22">
        <v>591</v>
      </c>
      <c r="K46" s="124">
        <v>695</v>
      </c>
      <c r="L46" s="22">
        <v>571</v>
      </c>
      <c r="M46" s="124">
        <v>486</v>
      </c>
      <c r="N46" s="22">
        <v>456</v>
      </c>
      <c r="O46" s="124">
        <v>526</v>
      </c>
      <c r="P46" s="22">
        <v>457</v>
      </c>
      <c r="Q46" s="124">
        <v>419</v>
      </c>
      <c r="R46" s="22">
        <v>503</v>
      </c>
      <c r="S46" s="124">
        <v>295</v>
      </c>
      <c r="T46" s="22">
        <v>179</v>
      </c>
      <c r="U46" s="123">
        <f t="shared" si="37"/>
        <v>91.906005221932119</v>
      </c>
      <c r="V46" s="13">
        <f t="shared" si="50"/>
        <v>450</v>
      </c>
      <c r="W46" s="124">
        <v>19</v>
      </c>
      <c r="X46" s="22">
        <v>10</v>
      </c>
      <c r="Y46" s="124">
        <v>30</v>
      </c>
      <c r="Z46" s="22">
        <v>28</v>
      </c>
      <c r="AA46" s="124">
        <v>51</v>
      </c>
      <c r="AB46" s="22">
        <v>23</v>
      </c>
      <c r="AC46" s="124">
        <v>62</v>
      </c>
      <c r="AD46" s="22">
        <v>36</v>
      </c>
      <c r="AE46" s="124">
        <v>46</v>
      </c>
      <c r="AF46" s="22">
        <v>20</v>
      </c>
      <c r="AG46" s="124">
        <v>29</v>
      </c>
      <c r="AH46" s="22">
        <v>31</v>
      </c>
      <c r="AI46" s="124">
        <v>36</v>
      </c>
      <c r="AJ46" s="22">
        <v>29</v>
      </c>
      <c r="AK46" s="123">
        <f t="shared" si="39"/>
        <v>6.1838669781503368</v>
      </c>
      <c r="AL46" s="13">
        <f t="shared" si="51"/>
        <v>103</v>
      </c>
      <c r="AM46" s="124">
        <v>2</v>
      </c>
      <c r="AN46" s="22">
        <v>1</v>
      </c>
      <c r="AO46" s="124">
        <v>4</v>
      </c>
      <c r="AP46" s="22">
        <v>3</v>
      </c>
      <c r="AQ46" s="124">
        <v>11</v>
      </c>
      <c r="AR46" s="22">
        <v>9</v>
      </c>
      <c r="AS46" s="124">
        <v>17</v>
      </c>
      <c r="AT46" s="22">
        <v>25</v>
      </c>
      <c r="AU46" s="124">
        <v>9</v>
      </c>
      <c r="AV46" s="22">
        <v>3</v>
      </c>
      <c r="AW46" s="124">
        <v>5</v>
      </c>
      <c r="AX46" s="22">
        <v>3</v>
      </c>
      <c r="AY46" s="124">
        <v>7</v>
      </c>
      <c r="AZ46" s="22">
        <v>4</v>
      </c>
      <c r="BA46" s="123">
        <f t="shared" si="41"/>
        <v>1.4154184416655216</v>
      </c>
      <c r="BB46" s="15">
        <f t="shared" si="42"/>
        <v>553</v>
      </c>
      <c r="BC46" s="123">
        <f t="shared" si="43"/>
        <v>7.5992854198158586</v>
      </c>
      <c r="BD46" s="13">
        <f t="shared" si="52"/>
        <v>36</v>
      </c>
      <c r="BE46" s="124">
        <v>0</v>
      </c>
      <c r="BF46" s="22">
        <v>0</v>
      </c>
      <c r="BG46" s="124">
        <v>1</v>
      </c>
      <c r="BH46" s="22">
        <v>1</v>
      </c>
      <c r="BI46" s="124">
        <v>3</v>
      </c>
      <c r="BJ46" s="22">
        <v>1</v>
      </c>
      <c r="BK46" s="124">
        <v>2</v>
      </c>
      <c r="BL46" s="22">
        <v>2</v>
      </c>
      <c r="BM46" s="124">
        <v>5</v>
      </c>
      <c r="BN46" s="22">
        <v>3</v>
      </c>
      <c r="BO46" s="124">
        <v>7</v>
      </c>
      <c r="BP46" s="22">
        <v>5</v>
      </c>
      <c r="BQ46" s="124">
        <v>3</v>
      </c>
      <c r="BR46" s="22">
        <v>3</v>
      </c>
      <c r="BS46" s="123">
        <f t="shared" si="45"/>
        <v>0.49470935825202694</v>
      </c>
      <c r="BU46" s="4">
        <f t="shared" si="46"/>
        <v>0</v>
      </c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4">
        <f t="shared" si="53"/>
        <v>0</v>
      </c>
    </row>
    <row r="47" spans="1:86" s="4" customFormat="1" ht="15.6" x14ac:dyDescent="0.3">
      <c r="A47" s="2"/>
      <c r="B47" s="60" t="s">
        <v>106</v>
      </c>
      <c r="C47" s="26">
        <v>7245.9360000000006</v>
      </c>
      <c r="D47" s="145">
        <f t="shared" si="47"/>
        <v>6302</v>
      </c>
      <c r="E47" s="20">
        <f t="shared" si="48"/>
        <v>86.972890734889177</v>
      </c>
      <c r="F47" s="13">
        <f t="shared" si="49"/>
        <v>5740</v>
      </c>
      <c r="G47" s="124">
        <v>260</v>
      </c>
      <c r="H47" s="22">
        <v>248</v>
      </c>
      <c r="I47" s="124">
        <v>295</v>
      </c>
      <c r="J47" s="22">
        <v>235</v>
      </c>
      <c r="K47" s="124">
        <v>408</v>
      </c>
      <c r="L47" s="22">
        <v>446</v>
      </c>
      <c r="M47" s="124">
        <v>478</v>
      </c>
      <c r="N47" s="22">
        <v>440</v>
      </c>
      <c r="O47" s="124">
        <v>451</v>
      </c>
      <c r="P47" s="22">
        <v>458</v>
      </c>
      <c r="Q47" s="124">
        <v>505</v>
      </c>
      <c r="R47" s="22">
        <v>515</v>
      </c>
      <c r="S47" s="124">
        <v>500</v>
      </c>
      <c r="T47" s="22">
        <v>501</v>
      </c>
      <c r="U47" s="123">
        <f t="shared" si="37"/>
        <v>91.082196128213269</v>
      </c>
      <c r="V47" s="13">
        <f t="shared" si="50"/>
        <v>439</v>
      </c>
      <c r="W47" s="124">
        <v>7</v>
      </c>
      <c r="X47" s="22">
        <v>10</v>
      </c>
      <c r="Y47" s="124">
        <v>12</v>
      </c>
      <c r="Z47" s="22">
        <v>5</v>
      </c>
      <c r="AA47" s="124">
        <v>40</v>
      </c>
      <c r="AB47" s="22">
        <v>39</v>
      </c>
      <c r="AC47" s="124">
        <v>40</v>
      </c>
      <c r="AD47" s="22">
        <v>39</v>
      </c>
      <c r="AE47" s="124">
        <v>28</v>
      </c>
      <c r="AF47" s="22">
        <v>27</v>
      </c>
      <c r="AG47" s="124">
        <v>49</v>
      </c>
      <c r="AH47" s="22">
        <v>50</v>
      </c>
      <c r="AI47" s="124">
        <v>45</v>
      </c>
      <c r="AJ47" s="22">
        <v>48</v>
      </c>
      <c r="AK47" s="123">
        <f t="shared" si="39"/>
        <v>6.9660425261821644</v>
      </c>
      <c r="AL47" s="13">
        <f t="shared" si="51"/>
        <v>93</v>
      </c>
      <c r="AM47" s="124">
        <v>2</v>
      </c>
      <c r="AN47" s="22">
        <v>4</v>
      </c>
      <c r="AO47" s="124">
        <v>6</v>
      </c>
      <c r="AP47" s="22">
        <v>0</v>
      </c>
      <c r="AQ47" s="124">
        <v>9</v>
      </c>
      <c r="AR47" s="22">
        <v>7</v>
      </c>
      <c r="AS47" s="124">
        <v>9</v>
      </c>
      <c r="AT47" s="22">
        <v>7</v>
      </c>
      <c r="AU47" s="124">
        <v>7</v>
      </c>
      <c r="AV47" s="22">
        <v>10</v>
      </c>
      <c r="AW47" s="124">
        <v>17</v>
      </c>
      <c r="AX47" s="22">
        <v>8</v>
      </c>
      <c r="AY47" s="124">
        <v>3</v>
      </c>
      <c r="AZ47" s="22">
        <v>4</v>
      </c>
      <c r="BA47" s="123">
        <f t="shared" si="41"/>
        <v>1.4757219930180894</v>
      </c>
      <c r="BB47" s="15">
        <f t="shared" si="42"/>
        <v>532</v>
      </c>
      <c r="BC47" s="123">
        <f t="shared" si="43"/>
        <v>8.4417645192002535</v>
      </c>
      <c r="BD47" s="13">
        <f t="shared" si="52"/>
        <v>30</v>
      </c>
      <c r="BE47" s="124">
        <v>6</v>
      </c>
      <c r="BF47" s="22">
        <v>2</v>
      </c>
      <c r="BG47" s="124">
        <v>3</v>
      </c>
      <c r="BH47" s="22">
        <v>0</v>
      </c>
      <c r="BI47" s="124">
        <v>1</v>
      </c>
      <c r="BJ47" s="22">
        <v>0</v>
      </c>
      <c r="BK47" s="124">
        <v>0</v>
      </c>
      <c r="BL47" s="22">
        <v>3</v>
      </c>
      <c r="BM47" s="124">
        <v>1</v>
      </c>
      <c r="BN47" s="22">
        <v>0</v>
      </c>
      <c r="BO47" s="124">
        <v>1</v>
      </c>
      <c r="BP47" s="22">
        <v>0</v>
      </c>
      <c r="BQ47" s="124">
        <v>6</v>
      </c>
      <c r="BR47" s="22">
        <v>7</v>
      </c>
      <c r="BS47" s="123">
        <f t="shared" si="45"/>
        <v>0.47603935258648045</v>
      </c>
      <c r="BU47" s="4">
        <f t="shared" si="46"/>
        <v>0</v>
      </c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4">
        <f t="shared" si="53"/>
        <v>0</v>
      </c>
    </row>
    <row r="48" spans="1:86" s="4" customFormat="1" ht="15.6" x14ac:dyDescent="0.3">
      <c r="A48" s="2"/>
      <c r="B48" s="60" t="s">
        <v>107</v>
      </c>
      <c r="C48" s="26">
        <v>4664.3040000000001</v>
      </c>
      <c r="D48" s="145">
        <f t="shared" si="47"/>
        <v>2722</v>
      </c>
      <c r="E48" s="20">
        <f t="shared" si="48"/>
        <v>58.358117309677922</v>
      </c>
      <c r="F48" s="13">
        <f t="shared" si="49"/>
        <v>1961</v>
      </c>
      <c r="G48" s="124">
        <v>36</v>
      </c>
      <c r="H48" s="22">
        <v>48</v>
      </c>
      <c r="I48" s="124">
        <v>75</v>
      </c>
      <c r="J48" s="22">
        <v>58</v>
      </c>
      <c r="K48" s="124">
        <v>187</v>
      </c>
      <c r="L48" s="22">
        <v>137</v>
      </c>
      <c r="M48" s="124">
        <v>176</v>
      </c>
      <c r="N48" s="22">
        <v>185</v>
      </c>
      <c r="O48" s="124">
        <v>198</v>
      </c>
      <c r="P48" s="22">
        <v>182</v>
      </c>
      <c r="Q48" s="124">
        <v>218</v>
      </c>
      <c r="R48" s="22">
        <v>177</v>
      </c>
      <c r="S48" s="124">
        <v>158</v>
      </c>
      <c r="T48" s="22">
        <v>126</v>
      </c>
      <c r="U48" s="123">
        <f t="shared" si="37"/>
        <v>72.042615723732553</v>
      </c>
      <c r="V48" s="13">
        <f t="shared" si="50"/>
        <v>440</v>
      </c>
      <c r="W48" s="124">
        <v>6</v>
      </c>
      <c r="X48" s="22">
        <v>2</v>
      </c>
      <c r="Y48" s="124">
        <v>7</v>
      </c>
      <c r="Z48" s="22">
        <v>7</v>
      </c>
      <c r="AA48" s="124">
        <v>41</v>
      </c>
      <c r="AB48" s="22">
        <v>30</v>
      </c>
      <c r="AC48" s="124">
        <v>40</v>
      </c>
      <c r="AD48" s="22">
        <v>30</v>
      </c>
      <c r="AE48" s="124">
        <v>41</v>
      </c>
      <c r="AF48" s="22">
        <v>34</v>
      </c>
      <c r="AG48" s="124">
        <v>57</v>
      </c>
      <c r="AH48" s="22">
        <v>42</v>
      </c>
      <c r="AI48" s="124">
        <v>55</v>
      </c>
      <c r="AJ48" s="22">
        <v>48</v>
      </c>
      <c r="AK48" s="123">
        <f t="shared" si="39"/>
        <v>16.164584864070537</v>
      </c>
      <c r="AL48" s="13">
        <f t="shared" si="51"/>
        <v>259</v>
      </c>
      <c r="AM48" s="124">
        <v>8</v>
      </c>
      <c r="AN48" s="22">
        <v>7</v>
      </c>
      <c r="AO48" s="124">
        <v>12</v>
      </c>
      <c r="AP48" s="22">
        <v>8</v>
      </c>
      <c r="AQ48" s="124">
        <v>48</v>
      </c>
      <c r="AR48" s="22">
        <v>13</v>
      </c>
      <c r="AS48" s="124">
        <v>31</v>
      </c>
      <c r="AT48" s="22">
        <v>19</v>
      </c>
      <c r="AU48" s="124">
        <v>24</v>
      </c>
      <c r="AV48" s="22">
        <v>12</v>
      </c>
      <c r="AW48" s="124">
        <v>24</v>
      </c>
      <c r="AX48" s="22">
        <v>16</v>
      </c>
      <c r="AY48" s="124">
        <v>20</v>
      </c>
      <c r="AZ48" s="22">
        <v>17</v>
      </c>
      <c r="BA48" s="123">
        <f t="shared" si="41"/>
        <v>9.515062454077885</v>
      </c>
      <c r="BB48" s="15">
        <f t="shared" si="42"/>
        <v>699</v>
      </c>
      <c r="BC48" s="123">
        <f t="shared" si="43"/>
        <v>25.679647318148419</v>
      </c>
      <c r="BD48" s="13">
        <f t="shared" si="52"/>
        <v>62</v>
      </c>
      <c r="BE48" s="124">
        <v>10</v>
      </c>
      <c r="BF48" s="22">
        <v>15</v>
      </c>
      <c r="BG48" s="124">
        <v>9</v>
      </c>
      <c r="BH48" s="22">
        <v>4</v>
      </c>
      <c r="BI48" s="124">
        <v>7</v>
      </c>
      <c r="BJ48" s="22">
        <v>5</v>
      </c>
      <c r="BK48" s="124">
        <v>2</v>
      </c>
      <c r="BL48" s="22">
        <v>1</v>
      </c>
      <c r="BM48" s="124">
        <v>2</v>
      </c>
      <c r="BN48" s="22">
        <v>1</v>
      </c>
      <c r="BO48" s="124">
        <v>1</v>
      </c>
      <c r="BP48" s="22">
        <v>0</v>
      </c>
      <c r="BQ48" s="124">
        <v>1</v>
      </c>
      <c r="BR48" s="22">
        <v>4</v>
      </c>
      <c r="BS48" s="123">
        <f t="shared" si="45"/>
        <v>2.2777369581190303</v>
      </c>
      <c r="BU48" s="4">
        <f t="shared" si="46"/>
        <v>0</v>
      </c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4">
        <f t="shared" si="53"/>
        <v>0</v>
      </c>
    </row>
    <row r="49" spans="1:86" s="4" customFormat="1" ht="15.6" x14ac:dyDescent="0.3">
      <c r="A49" s="2"/>
      <c r="B49" s="60" t="s">
        <v>108</v>
      </c>
      <c r="C49" s="68">
        <v>5197.2840000000006</v>
      </c>
      <c r="D49" s="145">
        <f t="shared" si="47"/>
        <v>3879</v>
      </c>
      <c r="E49" s="20">
        <f t="shared" si="48"/>
        <v>74.635136351986915</v>
      </c>
      <c r="F49" s="13">
        <f t="shared" si="49"/>
        <v>3475</v>
      </c>
      <c r="G49" s="124">
        <v>89</v>
      </c>
      <c r="H49" s="22">
        <v>74</v>
      </c>
      <c r="I49" s="124">
        <v>65</v>
      </c>
      <c r="J49" s="22">
        <v>47</v>
      </c>
      <c r="K49" s="124">
        <v>342</v>
      </c>
      <c r="L49" s="22">
        <v>221</v>
      </c>
      <c r="M49" s="124">
        <v>341</v>
      </c>
      <c r="N49" s="22">
        <v>372</v>
      </c>
      <c r="O49" s="124">
        <v>243</v>
      </c>
      <c r="P49" s="22">
        <v>257</v>
      </c>
      <c r="Q49" s="124">
        <v>321</v>
      </c>
      <c r="R49" s="22">
        <v>337</v>
      </c>
      <c r="S49" s="124">
        <v>379</v>
      </c>
      <c r="T49" s="22">
        <v>387</v>
      </c>
      <c r="U49" s="123">
        <f t="shared" si="37"/>
        <v>89.584944573343648</v>
      </c>
      <c r="V49" s="13">
        <f t="shared" si="50"/>
        <v>249</v>
      </c>
      <c r="W49" s="124">
        <v>0</v>
      </c>
      <c r="X49" s="22">
        <v>0</v>
      </c>
      <c r="Y49" s="124">
        <v>2</v>
      </c>
      <c r="Z49" s="22">
        <v>2</v>
      </c>
      <c r="AA49" s="124">
        <v>10</v>
      </c>
      <c r="AB49" s="22">
        <v>15</v>
      </c>
      <c r="AC49" s="124">
        <v>21</v>
      </c>
      <c r="AD49" s="22">
        <v>28</v>
      </c>
      <c r="AE49" s="124">
        <v>28</v>
      </c>
      <c r="AF49" s="22">
        <v>26</v>
      </c>
      <c r="AG49" s="124">
        <v>31</v>
      </c>
      <c r="AH49" s="22">
        <v>37</v>
      </c>
      <c r="AI49" s="124">
        <v>28</v>
      </c>
      <c r="AJ49" s="22">
        <v>21</v>
      </c>
      <c r="AK49" s="123">
        <f t="shared" si="39"/>
        <v>6.4191802010827539</v>
      </c>
      <c r="AL49" s="13">
        <f t="shared" si="51"/>
        <v>123</v>
      </c>
      <c r="AM49" s="124">
        <v>0</v>
      </c>
      <c r="AN49" s="22">
        <v>0</v>
      </c>
      <c r="AO49" s="124">
        <v>0</v>
      </c>
      <c r="AP49" s="22">
        <v>0</v>
      </c>
      <c r="AQ49" s="124">
        <v>12</v>
      </c>
      <c r="AR49" s="22">
        <v>8</v>
      </c>
      <c r="AS49" s="124">
        <v>12</v>
      </c>
      <c r="AT49" s="22">
        <v>12</v>
      </c>
      <c r="AU49" s="124">
        <v>13</v>
      </c>
      <c r="AV49" s="22">
        <v>14</v>
      </c>
      <c r="AW49" s="124">
        <v>10</v>
      </c>
      <c r="AX49" s="22">
        <v>14</v>
      </c>
      <c r="AY49" s="124">
        <v>12</v>
      </c>
      <c r="AZ49" s="22">
        <v>16</v>
      </c>
      <c r="BA49" s="123">
        <f t="shared" si="41"/>
        <v>3.1709203402938901</v>
      </c>
      <c r="BB49" s="15">
        <f t="shared" si="42"/>
        <v>372</v>
      </c>
      <c r="BC49" s="123">
        <f t="shared" si="43"/>
        <v>9.5901005413766427</v>
      </c>
      <c r="BD49" s="13">
        <f t="shared" si="52"/>
        <v>32</v>
      </c>
      <c r="BE49" s="124">
        <v>0</v>
      </c>
      <c r="BF49" s="22">
        <v>0</v>
      </c>
      <c r="BG49" s="124">
        <v>0</v>
      </c>
      <c r="BH49" s="22">
        <v>0</v>
      </c>
      <c r="BI49" s="124">
        <v>1</v>
      </c>
      <c r="BJ49" s="22">
        <v>1</v>
      </c>
      <c r="BK49" s="124">
        <v>1</v>
      </c>
      <c r="BL49" s="22">
        <v>3</v>
      </c>
      <c r="BM49" s="124">
        <v>2</v>
      </c>
      <c r="BN49" s="22">
        <v>2</v>
      </c>
      <c r="BO49" s="124">
        <v>2</v>
      </c>
      <c r="BP49" s="22">
        <v>3</v>
      </c>
      <c r="BQ49" s="124">
        <v>7</v>
      </c>
      <c r="BR49" s="22">
        <v>10</v>
      </c>
      <c r="BS49" s="123">
        <f t="shared" si="45"/>
        <v>0.82495488527971128</v>
      </c>
      <c r="BU49" s="4">
        <f t="shared" si="46"/>
        <v>0</v>
      </c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4">
        <f t="shared" si="53"/>
        <v>0</v>
      </c>
    </row>
    <row r="50" spans="1:86" s="4" customFormat="1" ht="15.6" x14ac:dyDescent="0.3">
      <c r="A50" s="2"/>
      <c r="B50" s="60" t="s">
        <v>109</v>
      </c>
      <c r="C50" s="26">
        <v>6020.7300000000005</v>
      </c>
      <c r="D50" s="145">
        <f t="shared" si="47"/>
        <v>4399</v>
      </c>
      <c r="E50" s="20">
        <f t="shared" si="48"/>
        <v>73.064229752870489</v>
      </c>
      <c r="F50" s="13">
        <f t="shared" si="49"/>
        <v>3716</v>
      </c>
      <c r="G50" s="124">
        <v>173</v>
      </c>
      <c r="H50" s="22">
        <v>183</v>
      </c>
      <c r="I50" s="124">
        <v>191</v>
      </c>
      <c r="J50" s="22">
        <v>130</v>
      </c>
      <c r="K50" s="124">
        <v>313</v>
      </c>
      <c r="L50" s="22">
        <v>306</v>
      </c>
      <c r="M50" s="124">
        <v>340</v>
      </c>
      <c r="N50" s="22">
        <v>292</v>
      </c>
      <c r="O50" s="124">
        <v>325</v>
      </c>
      <c r="P50" s="22">
        <v>310</v>
      </c>
      <c r="Q50" s="124">
        <v>352</v>
      </c>
      <c r="R50" s="22">
        <v>300</v>
      </c>
      <c r="S50" s="124">
        <v>267</v>
      </c>
      <c r="T50" s="22">
        <v>234</v>
      </c>
      <c r="U50" s="123">
        <f t="shared" si="37"/>
        <v>84.473744032734714</v>
      </c>
      <c r="V50" s="13">
        <f t="shared" si="50"/>
        <v>501</v>
      </c>
      <c r="W50" s="124">
        <v>7</v>
      </c>
      <c r="X50" s="22">
        <v>3</v>
      </c>
      <c r="Y50" s="124">
        <v>8</v>
      </c>
      <c r="Z50" s="22">
        <v>12</v>
      </c>
      <c r="AA50" s="124">
        <v>34</v>
      </c>
      <c r="AB50" s="22">
        <v>37</v>
      </c>
      <c r="AC50" s="124">
        <v>38</v>
      </c>
      <c r="AD50" s="22">
        <v>45</v>
      </c>
      <c r="AE50" s="124">
        <v>45</v>
      </c>
      <c r="AF50" s="22">
        <v>51</v>
      </c>
      <c r="AG50" s="124">
        <v>47</v>
      </c>
      <c r="AH50" s="22">
        <v>52</v>
      </c>
      <c r="AI50" s="124">
        <v>69</v>
      </c>
      <c r="AJ50" s="22">
        <v>53</v>
      </c>
      <c r="AK50" s="123">
        <f t="shared" si="39"/>
        <v>11.388952034553308</v>
      </c>
      <c r="AL50" s="13">
        <f t="shared" si="51"/>
        <v>156</v>
      </c>
      <c r="AM50" s="124">
        <v>3</v>
      </c>
      <c r="AN50" s="22">
        <v>5</v>
      </c>
      <c r="AO50" s="124">
        <v>7</v>
      </c>
      <c r="AP50" s="22">
        <v>2</v>
      </c>
      <c r="AQ50" s="124">
        <v>14</v>
      </c>
      <c r="AR50" s="22">
        <v>10</v>
      </c>
      <c r="AS50" s="124">
        <v>13</v>
      </c>
      <c r="AT50" s="22">
        <v>16</v>
      </c>
      <c r="AU50" s="124">
        <v>13</v>
      </c>
      <c r="AV50" s="22">
        <v>11</v>
      </c>
      <c r="AW50" s="124">
        <v>17</v>
      </c>
      <c r="AX50" s="22">
        <v>14</v>
      </c>
      <c r="AY50" s="124">
        <v>16</v>
      </c>
      <c r="AZ50" s="22">
        <v>15</v>
      </c>
      <c r="BA50" s="123">
        <f t="shared" si="41"/>
        <v>3.546260513753126</v>
      </c>
      <c r="BB50" s="15">
        <f t="shared" si="42"/>
        <v>657</v>
      </c>
      <c r="BC50" s="123">
        <f t="shared" si="43"/>
        <v>14.935212548306435</v>
      </c>
      <c r="BD50" s="13">
        <f t="shared" si="52"/>
        <v>26</v>
      </c>
      <c r="BE50" s="124">
        <v>6</v>
      </c>
      <c r="BF50" s="22">
        <v>4</v>
      </c>
      <c r="BG50" s="124">
        <v>1</v>
      </c>
      <c r="BH50" s="22">
        <v>2</v>
      </c>
      <c r="BI50" s="124">
        <v>0</v>
      </c>
      <c r="BJ50" s="22">
        <v>1</v>
      </c>
      <c r="BK50" s="124">
        <v>1</v>
      </c>
      <c r="BL50" s="22">
        <v>2</v>
      </c>
      <c r="BM50" s="124">
        <v>2</v>
      </c>
      <c r="BN50" s="22">
        <v>1</v>
      </c>
      <c r="BO50" s="124">
        <v>1</v>
      </c>
      <c r="BP50" s="22">
        <v>1</v>
      </c>
      <c r="BQ50" s="124">
        <v>4</v>
      </c>
      <c r="BR50" s="22">
        <v>0</v>
      </c>
      <c r="BS50" s="123">
        <f t="shared" si="45"/>
        <v>0.59104341895885426</v>
      </c>
      <c r="BU50" s="4">
        <f t="shared" si="46"/>
        <v>0</v>
      </c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4">
        <f t="shared" si="53"/>
        <v>0</v>
      </c>
    </row>
    <row r="51" spans="1:86" s="4" customFormat="1" ht="15.6" x14ac:dyDescent="0.3">
      <c r="A51" s="2"/>
      <c r="B51" s="4" t="s">
        <v>110</v>
      </c>
      <c r="C51" s="26">
        <v>8048.3220000000001</v>
      </c>
      <c r="D51" s="145">
        <f t="shared" si="47"/>
        <v>2515</v>
      </c>
      <c r="E51" s="20">
        <f t="shared" si="48"/>
        <v>31.248749739386668</v>
      </c>
      <c r="F51" s="13">
        <f t="shared" si="49"/>
        <v>1870</v>
      </c>
      <c r="G51" s="124">
        <v>56</v>
      </c>
      <c r="H51" s="22">
        <v>54</v>
      </c>
      <c r="I51" s="124">
        <v>90</v>
      </c>
      <c r="J51" s="22">
        <v>88</v>
      </c>
      <c r="K51" s="124">
        <v>168</v>
      </c>
      <c r="L51" s="22">
        <v>139</v>
      </c>
      <c r="M51" s="124">
        <v>181</v>
      </c>
      <c r="N51" s="22">
        <v>161</v>
      </c>
      <c r="O51" s="124">
        <v>199</v>
      </c>
      <c r="P51" s="22">
        <v>160</v>
      </c>
      <c r="Q51" s="124">
        <v>196</v>
      </c>
      <c r="R51" s="22">
        <v>186</v>
      </c>
      <c r="S51" s="124">
        <v>101</v>
      </c>
      <c r="T51" s="22">
        <v>91</v>
      </c>
      <c r="U51" s="123">
        <f t="shared" si="37"/>
        <v>74.353876739562622</v>
      </c>
      <c r="V51" s="13">
        <f t="shared" si="50"/>
        <v>406</v>
      </c>
      <c r="W51" s="124">
        <v>5</v>
      </c>
      <c r="X51" s="22">
        <v>3</v>
      </c>
      <c r="Y51" s="124">
        <v>15</v>
      </c>
      <c r="Z51" s="22">
        <v>3</v>
      </c>
      <c r="AA51" s="124">
        <v>38</v>
      </c>
      <c r="AB51" s="22">
        <v>21</v>
      </c>
      <c r="AC51" s="124">
        <v>52</v>
      </c>
      <c r="AD51" s="22">
        <v>41</v>
      </c>
      <c r="AE51" s="124">
        <v>36</v>
      </c>
      <c r="AF51" s="22">
        <v>40</v>
      </c>
      <c r="AG51" s="124">
        <v>48</v>
      </c>
      <c r="AH51" s="22">
        <v>39</v>
      </c>
      <c r="AI51" s="124">
        <v>36</v>
      </c>
      <c r="AJ51" s="22">
        <v>29</v>
      </c>
      <c r="AK51" s="123">
        <f t="shared" si="39"/>
        <v>16.143141153081512</v>
      </c>
      <c r="AL51" s="13">
        <f t="shared" si="51"/>
        <v>203</v>
      </c>
      <c r="AM51" s="124">
        <v>3</v>
      </c>
      <c r="AN51" s="22">
        <v>4</v>
      </c>
      <c r="AO51" s="124">
        <v>6</v>
      </c>
      <c r="AP51" s="22">
        <v>3</v>
      </c>
      <c r="AQ51" s="124">
        <v>21</v>
      </c>
      <c r="AR51" s="22">
        <v>10</v>
      </c>
      <c r="AS51" s="124">
        <v>19</v>
      </c>
      <c r="AT51" s="22">
        <v>29</v>
      </c>
      <c r="AU51" s="124">
        <v>21</v>
      </c>
      <c r="AV51" s="22">
        <v>22</v>
      </c>
      <c r="AW51" s="124">
        <v>15</v>
      </c>
      <c r="AX51" s="22">
        <v>23</v>
      </c>
      <c r="AY51" s="124">
        <v>15</v>
      </c>
      <c r="AZ51" s="22">
        <v>12</v>
      </c>
      <c r="BA51" s="123">
        <f t="shared" si="41"/>
        <v>8.0715705765407559</v>
      </c>
      <c r="BB51" s="15">
        <f t="shared" si="42"/>
        <v>609</v>
      </c>
      <c r="BC51" s="123">
        <f t="shared" si="43"/>
        <v>24.214711729622266</v>
      </c>
      <c r="BD51" s="13">
        <f t="shared" si="52"/>
        <v>36</v>
      </c>
      <c r="BE51" s="124">
        <v>4</v>
      </c>
      <c r="BF51" s="22">
        <v>2</v>
      </c>
      <c r="BG51" s="124">
        <v>1</v>
      </c>
      <c r="BH51" s="22">
        <v>1</v>
      </c>
      <c r="BI51" s="124">
        <v>6</v>
      </c>
      <c r="BJ51" s="22">
        <v>5</v>
      </c>
      <c r="BK51" s="124">
        <v>3</v>
      </c>
      <c r="BL51" s="22">
        <v>4</v>
      </c>
      <c r="BM51" s="124">
        <v>2</v>
      </c>
      <c r="BN51" s="22">
        <v>1</v>
      </c>
      <c r="BO51" s="124">
        <v>2</v>
      </c>
      <c r="BP51" s="22">
        <v>2</v>
      </c>
      <c r="BQ51" s="124">
        <v>2</v>
      </c>
      <c r="BR51" s="22">
        <v>1</v>
      </c>
      <c r="BS51" s="123">
        <f t="shared" si="45"/>
        <v>1.4314115308151094</v>
      </c>
      <c r="BU51" s="4">
        <f t="shared" si="46"/>
        <v>0</v>
      </c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4">
        <f t="shared" si="53"/>
        <v>0</v>
      </c>
    </row>
    <row r="52" spans="1:86" s="4" customFormat="1" ht="15.6" x14ac:dyDescent="0.3">
      <c r="A52" s="2"/>
      <c r="B52" s="4" t="s">
        <v>111</v>
      </c>
      <c r="C52" s="26">
        <v>4899.0420000000004</v>
      </c>
      <c r="D52" s="145">
        <f t="shared" si="47"/>
        <v>3819</v>
      </c>
      <c r="E52" s="20">
        <f t="shared" si="48"/>
        <v>77.954016315842964</v>
      </c>
      <c r="F52" s="13">
        <f t="shared" si="49"/>
        <v>2833</v>
      </c>
      <c r="G52" s="124">
        <v>86</v>
      </c>
      <c r="H52" s="22">
        <v>95</v>
      </c>
      <c r="I52" s="124">
        <v>118</v>
      </c>
      <c r="J52" s="22">
        <v>112</v>
      </c>
      <c r="K52" s="124">
        <v>232</v>
      </c>
      <c r="L52" s="22">
        <v>181</v>
      </c>
      <c r="M52" s="124">
        <v>264</v>
      </c>
      <c r="N52" s="22">
        <v>227</v>
      </c>
      <c r="O52" s="124">
        <v>270</v>
      </c>
      <c r="P52" s="22">
        <v>235</v>
      </c>
      <c r="Q52" s="124">
        <v>319</v>
      </c>
      <c r="R52" s="22">
        <v>262</v>
      </c>
      <c r="S52" s="124">
        <v>236</v>
      </c>
      <c r="T52" s="22">
        <v>196</v>
      </c>
      <c r="U52" s="123">
        <f t="shared" si="37"/>
        <v>74.181722964126735</v>
      </c>
      <c r="V52" s="13">
        <f t="shared" si="50"/>
        <v>582</v>
      </c>
      <c r="W52" s="124">
        <v>5</v>
      </c>
      <c r="X52" s="22">
        <v>3</v>
      </c>
      <c r="Y52" s="124">
        <v>6</v>
      </c>
      <c r="Z52" s="22">
        <v>6</v>
      </c>
      <c r="AA52" s="124">
        <v>51</v>
      </c>
      <c r="AB52" s="22">
        <v>34</v>
      </c>
      <c r="AC52" s="124">
        <v>49</v>
      </c>
      <c r="AD52" s="22">
        <v>50</v>
      </c>
      <c r="AE52" s="124">
        <v>48</v>
      </c>
      <c r="AF52" s="22">
        <v>60</v>
      </c>
      <c r="AG52" s="124">
        <v>82</v>
      </c>
      <c r="AH52" s="22">
        <v>66</v>
      </c>
      <c r="AI52" s="124">
        <v>64</v>
      </c>
      <c r="AJ52" s="22">
        <v>58</v>
      </c>
      <c r="AK52" s="123">
        <f t="shared" si="39"/>
        <v>15.239591516103692</v>
      </c>
      <c r="AL52" s="13">
        <f t="shared" si="51"/>
        <v>286</v>
      </c>
      <c r="AM52" s="124">
        <v>10</v>
      </c>
      <c r="AN52" s="22">
        <v>12</v>
      </c>
      <c r="AO52" s="124">
        <v>5</v>
      </c>
      <c r="AP52" s="22">
        <v>4</v>
      </c>
      <c r="AQ52" s="124">
        <v>43</v>
      </c>
      <c r="AR52" s="22">
        <v>29</v>
      </c>
      <c r="AS52" s="124">
        <v>25</v>
      </c>
      <c r="AT52" s="22">
        <v>15</v>
      </c>
      <c r="AU52" s="124">
        <v>28</v>
      </c>
      <c r="AV52" s="22">
        <v>25</v>
      </c>
      <c r="AW52" s="124">
        <v>31</v>
      </c>
      <c r="AX52" s="22">
        <v>18</v>
      </c>
      <c r="AY52" s="124">
        <v>21</v>
      </c>
      <c r="AZ52" s="22">
        <v>20</v>
      </c>
      <c r="BA52" s="123">
        <f t="shared" si="41"/>
        <v>7.4888714323121235</v>
      </c>
      <c r="BB52" s="15">
        <f t="shared" si="42"/>
        <v>868</v>
      </c>
      <c r="BC52" s="123">
        <f t="shared" si="43"/>
        <v>22.728462948415814</v>
      </c>
      <c r="BD52" s="13">
        <f t="shared" si="52"/>
        <v>118</v>
      </c>
      <c r="BE52" s="124">
        <v>34</v>
      </c>
      <c r="BF52" s="22">
        <v>25</v>
      </c>
      <c r="BG52" s="124">
        <v>4</v>
      </c>
      <c r="BH52" s="22">
        <v>13</v>
      </c>
      <c r="BI52" s="124">
        <v>11</v>
      </c>
      <c r="BJ52" s="22">
        <v>8</v>
      </c>
      <c r="BK52" s="124">
        <v>8</v>
      </c>
      <c r="BL52" s="22">
        <v>4</v>
      </c>
      <c r="BM52" s="124">
        <v>2</v>
      </c>
      <c r="BN52" s="22">
        <v>4</v>
      </c>
      <c r="BO52" s="124">
        <v>1</v>
      </c>
      <c r="BP52" s="22">
        <v>1</v>
      </c>
      <c r="BQ52" s="124">
        <v>2</v>
      </c>
      <c r="BR52" s="22">
        <v>1</v>
      </c>
      <c r="BS52" s="123">
        <f t="shared" si="45"/>
        <v>3.0898140874574498</v>
      </c>
      <c r="BU52" s="4">
        <f t="shared" si="46"/>
        <v>0</v>
      </c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4">
        <f t="shared" si="53"/>
        <v>0</v>
      </c>
    </row>
    <row r="53" spans="1:86" s="4" customFormat="1" ht="15.6" x14ac:dyDescent="0.3">
      <c r="A53" s="2"/>
      <c r="B53" s="4" t="s">
        <v>112</v>
      </c>
      <c r="C53" s="26">
        <v>5047.92</v>
      </c>
      <c r="D53" s="145">
        <f t="shared" si="47"/>
        <v>3794</v>
      </c>
      <c r="E53" s="20">
        <f t="shared" si="48"/>
        <v>75.159669725352217</v>
      </c>
      <c r="F53" s="13">
        <f t="shared" si="49"/>
        <v>3568</v>
      </c>
      <c r="G53" s="124">
        <v>91</v>
      </c>
      <c r="H53" s="22">
        <v>91</v>
      </c>
      <c r="I53" s="124">
        <v>124</v>
      </c>
      <c r="J53" s="22">
        <v>100</v>
      </c>
      <c r="K53" s="124">
        <v>317</v>
      </c>
      <c r="L53" s="22">
        <v>288</v>
      </c>
      <c r="M53" s="124">
        <v>358</v>
      </c>
      <c r="N53" s="22">
        <v>338</v>
      </c>
      <c r="O53" s="124">
        <v>358</v>
      </c>
      <c r="P53" s="22">
        <v>313</v>
      </c>
      <c r="Q53" s="124">
        <v>313</v>
      </c>
      <c r="R53" s="22">
        <v>336</v>
      </c>
      <c r="S53" s="124">
        <v>274</v>
      </c>
      <c r="T53" s="22">
        <v>267</v>
      </c>
      <c r="U53" s="123">
        <f t="shared" si="37"/>
        <v>94.04322614654717</v>
      </c>
      <c r="V53" s="13">
        <f t="shared" si="50"/>
        <v>142</v>
      </c>
      <c r="W53" s="124">
        <v>2</v>
      </c>
      <c r="X53" s="22">
        <v>0</v>
      </c>
      <c r="Y53" s="124">
        <v>3</v>
      </c>
      <c r="Z53" s="22">
        <v>9</v>
      </c>
      <c r="AA53" s="124">
        <v>6</v>
      </c>
      <c r="AB53" s="22">
        <v>1</v>
      </c>
      <c r="AC53" s="124">
        <v>8</v>
      </c>
      <c r="AD53" s="22">
        <v>11</v>
      </c>
      <c r="AE53" s="124">
        <v>14</v>
      </c>
      <c r="AF53" s="22">
        <v>12</v>
      </c>
      <c r="AG53" s="124">
        <v>20</v>
      </c>
      <c r="AH53" s="22">
        <v>23</v>
      </c>
      <c r="AI53" s="124">
        <v>16</v>
      </c>
      <c r="AJ53" s="22">
        <v>17</v>
      </c>
      <c r="AK53" s="123">
        <f t="shared" si="39"/>
        <v>3.7427517132314181</v>
      </c>
      <c r="AL53" s="13">
        <f t="shared" si="51"/>
        <v>36</v>
      </c>
      <c r="AM53" s="124">
        <v>0</v>
      </c>
      <c r="AN53" s="22">
        <v>0</v>
      </c>
      <c r="AO53" s="124">
        <v>1</v>
      </c>
      <c r="AP53" s="22">
        <v>0</v>
      </c>
      <c r="AQ53" s="124">
        <v>1</v>
      </c>
      <c r="AR53" s="22">
        <v>2</v>
      </c>
      <c r="AS53" s="124">
        <v>0</v>
      </c>
      <c r="AT53" s="22">
        <v>6</v>
      </c>
      <c r="AU53" s="124">
        <v>6</v>
      </c>
      <c r="AV53" s="22">
        <v>2</v>
      </c>
      <c r="AW53" s="124">
        <v>6</v>
      </c>
      <c r="AX53" s="22">
        <v>2</v>
      </c>
      <c r="AY53" s="124">
        <v>5</v>
      </c>
      <c r="AZ53" s="22">
        <v>5</v>
      </c>
      <c r="BA53" s="123">
        <f t="shared" si="41"/>
        <v>0.94886663152345818</v>
      </c>
      <c r="BB53" s="15">
        <f t="shared" si="42"/>
        <v>178</v>
      </c>
      <c r="BC53" s="123">
        <f t="shared" si="43"/>
        <v>4.6916183447548763</v>
      </c>
      <c r="BD53" s="13">
        <f t="shared" si="52"/>
        <v>48</v>
      </c>
      <c r="BE53" s="124">
        <v>17</v>
      </c>
      <c r="BF53" s="22">
        <v>12</v>
      </c>
      <c r="BG53" s="124">
        <v>3</v>
      </c>
      <c r="BH53" s="22">
        <v>5</v>
      </c>
      <c r="BI53" s="124">
        <v>1</v>
      </c>
      <c r="BJ53" s="22">
        <v>2</v>
      </c>
      <c r="BK53" s="124">
        <v>0</v>
      </c>
      <c r="BL53" s="22">
        <v>5</v>
      </c>
      <c r="BM53" s="124">
        <v>0</v>
      </c>
      <c r="BN53" s="22">
        <v>1</v>
      </c>
      <c r="BO53" s="124">
        <v>1</v>
      </c>
      <c r="BP53" s="22">
        <v>1</v>
      </c>
      <c r="BQ53" s="124">
        <v>0</v>
      </c>
      <c r="BR53" s="22">
        <v>0</v>
      </c>
      <c r="BS53" s="123">
        <f t="shared" si="45"/>
        <v>1.265155508697944</v>
      </c>
      <c r="BU53" s="4">
        <f t="shared" si="46"/>
        <v>0</v>
      </c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4">
        <f t="shared" si="53"/>
        <v>0</v>
      </c>
    </row>
    <row r="54" spans="1:86" s="4" customFormat="1" ht="15.6" x14ac:dyDescent="0.3">
      <c r="A54" s="2"/>
      <c r="B54" s="4" t="s">
        <v>113</v>
      </c>
      <c r="C54" s="26">
        <v>8075.8620000000001</v>
      </c>
      <c r="D54" s="145">
        <f t="shared" si="47"/>
        <v>0</v>
      </c>
      <c r="E54" s="20">
        <f t="shared" si="48"/>
        <v>0</v>
      </c>
      <c r="F54" s="13">
        <f t="shared" si="49"/>
        <v>0</v>
      </c>
      <c r="G54" s="124"/>
      <c r="H54" s="22"/>
      <c r="I54" s="124"/>
      <c r="J54" s="22"/>
      <c r="K54" s="124"/>
      <c r="L54" s="22"/>
      <c r="M54" s="124"/>
      <c r="N54" s="22"/>
      <c r="O54" s="124"/>
      <c r="P54" s="22"/>
      <c r="Q54" s="124"/>
      <c r="R54" s="22"/>
      <c r="S54" s="124"/>
      <c r="T54" s="22"/>
      <c r="U54" s="123" t="e">
        <f t="shared" si="37"/>
        <v>#DIV/0!</v>
      </c>
      <c r="V54" s="13">
        <f t="shared" si="50"/>
        <v>0</v>
      </c>
      <c r="W54" s="124"/>
      <c r="X54" s="22"/>
      <c r="Y54" s="124"/>
      <c r="Z54" s="22"/>
      <c r="AA54" s="124"/>
      <c r="AB54" s="22"/>
      <c r="AC54" s="124"/>
      <c r="AD54" s="22"/>
      <c r="AE54" s="124"/>
      <c r="AF54" s="22"/>
      <c r="AG54" s="124"/>
      <c r="AH54" s="22"/>
      <c r="AI54" s="124"/>
      <c r="AJ54" s="22"/>
      <c r="AK54" s="123" t="e">
        <f t="shared" si="39"/>
        <v>#DIV/0!</v>
      </c>
      <c r="AL54" s="13">
        <f t="shared" si="51"/>
        <v>0</v>
      </c>
      <c r="AM54" s="124"/>
      <c r="AN54" s="22"/>
      <c r="AO54" s="124"/>
      <c r="AP54" s="22"/>
      <c r="AQ54" s="124"/>
      <c r="AR54" s="22"/>
      <c r="AS54" s="124"/>
      <c r="AT54" s="22"/>
      <c r="AU54" s="124"/>
      <c r="AV54" s="22"/>
      <c r="AW54" s="124"/>
      <c r="AX54" s="22"/>
      <c r="AY54" s="124"/>
      <c r="AZ54" s="22"/>
      <c r="BA54" s="123" t="e">
        <f t="shared" si="41"/>
        <v>#DIV/0!</v>
      </c>
      <c r="BB54" s="15">
        <f t="shared" si="42"/>
        <v>0</v>
      </c>
      <c r="BC54" s="123" t="e">
        <f t="shared" si="43"/>
        <v>#DIV/0!</v>
      </c>
      <c r="BD54" s="13">
        <f t="shared" si="52"/>
        <v>0</v>
      </c>
      <c r="BE54" s="124"/>
      <c r="BF54" s="22"/>
      <c r="BG54" s="124"/>
      <c r="BH54" s="22"/>
      <c r="BI54" s="124"/>
      <c r="BJ54" s="22"/>
      <c r="BK54" s="124"/>
      <c r="BL54" s="22"/>
      <c r="BM54" s="124"/>
      <c r="BN54" s="22"/>
      <c r="BO54" s="124"/>
      <c r="BP54" s="22"/>
      <c r="BQ54" s="124"/>
      <c r="BR54" s="22"/>
      <c r="BS54" s="123" t="e">
        <f t="shared" si="45"/>
        <v>#DIV/0!</v>
      </c>
      <c r="BU54" s="4">
        <f t="shared" si="46"/>
        <v>0</v>
      </c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4" t="e">
        <f t="shared" si="53"/>
        <v>#DIV/0!</v>
      </c>
    </row>
    <row r="55" spans="1:86" s="4" customFormat="1" ht="15.6" x14ac:dyDescent="0.3">
      <c r="A55" s="2"/>
      <c r="B55" s="4" t="s">
        <v>114</v>
      </c>
      <c r="C55" s="26">
        <v>5315.058</v>
      </c>
      <c r="D55" s="145">
        <f t="shared" si="47"/>
        <v>0</v>
      </c>
      <c r="E55" s="20">
        <f t="shared" si="48"/>
        <v>0</v>
      </c>
      <c r="F55" s="13">
        <f t="shared" si="49"/>
        <v>0</v>
      </c>
      <c r="G55" s="124"/>
      <c r="H55" s="22"/>
      <c r="I55" s="124"/>
      <c r="J55" s="22"/>
      <c r="K55" s="124"/>
      <c r="L55" s="22"/>
      <c r="M55" s="124"/>
      <c r="N55" s="22"/>
      <c r="O55" s="124"/>
      <c r="P55" s="22"/>
      <c r="Q55" s="124"/>
      <c r="R55" s="22"/>
      <c r="S55" s="124"/>
      <c r="T55" s="22"/>
      <c r="U55" s="123" t="e">
        <f t="shared" si="37"/>
        <v>#DIV/0!</v>
      </c>
      <c r="V55" s="13">
        <f t="shared" si="50"/>
        <v>0</v>
      </c>
      <c r="W55" s="124"/>
      <c r="X55" s="22"/>
      <c r="Y55" s="124"/>
      <c r="Z55" s="22"/>
      <c r="AA55" s="124"/>
      <c r="AB55" s="22"/>
      <c r="AC55" s="124"/>
      <c r="AD55" s="22"/>
      <c r="AE55" s="124"/>
      <c r="AF55" s="22"/>
      <c r="AG55" s="124"/>
      <c r="AH55" s="22"/>
      <c r="AI55" s="124"/>
      <c r="AJ55" s="22"/>
      <c r="AK55" s="123" t="e">
        <f t="shared" si="39"/>
        <v>#DIV/0!</v>
      </c>
      <c r="AL55" s="13">
        <f t="shared" si="51"/>
        <v>0</v>
      </c>
      <c r="AM55" s="124"/>
      <c r="AN55" s="22"/>
      <c r="AO55" s="124"/>
      <c r="AP55" s="22"/>
      <c r="AQ55" s="124"/>
      <c r="AR55" s="22"/>
      <c r="AS55" s="124"/>
      <c r="AT55" s="22"/>
      <c r="AU55" s="124"/>
      <c r="AV55" s="22"/>
      <c r="AW55" s="124"/>
      <c r="AX55" s="22"/>
      <c r="AY55" s="124"/>
      <c r="AZ55" s="22"/>
      <c r="BA55" s="123" t="e">
        <f t="shared" si="41"/>
        <v>#DIV/0!</v>
      </c>
      <c r="BB55" s="15">
        <f t="shared" si="42"/>
        <v>0</v>
      </c>
      <c r="BC55" s="123" t="e">
        <f t="shared" si="43"/>
        <v>#DIV/0!</v>
      </c>
      <c r="BD55" s="13">
        <f t="shared" si="52"/>
        <v>0</v>
      </c>
      <c r="BE55" s="124"/>
      <c r="BF55" s="22"/>
      <c r="BG55" s="124"/>
      <c r="BH55" s="22"/>
      <c r="BI55" s="124"/>
      <c r="BJ55" s="22"/>
      <c r="BK55" s="124"/>
      <c r="BL55" s="22"/>
      <c r="BM55" s="124"/>
      <c r="BN55" s="22"/>
      <c r="BO55" s="124"/>
      <c r="BP55" s="22"/>
      <c r="BQ55" s="124"/>
      <c r="BR55" s="22"/>
      <c r="BS55" s="123" t="e">
        <f t="shared" si="45"/>
        <v>#DIV/0!</v>
      </c>
      <c r="BU55" s="4">
        <f t="shared" si="46"/>
        <v>0</v>
      </c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4" t="e">
        <f t="shared" si="53"/>
        <v>#DIV/0!</v>
      </c>
    </row>
    <row r="56" spans="1:86" s="4" customFormat="1" ht="15.6" x14ac:dyDescent="0.3">
      <c r="A56" s="2"/>
      <c r="B56" s="4" t="s">
        <v>115</v>
      </c>
      <c r="C56" s="26">
        <v>7034.2020000000002</v>
      </c>
      <c r="D56" s="145">
        <f t="shared" si="47"/>
        <v>6142</v>
      </c>
      <c r="E56" s="20">
        <f t="shared" si="48"/>
        <v>87.316230042867687</v>
      </c>
      <c r="F56" s="13">
        <f t="shared" si="49"/>
        <v>5852</v>
      </c>
      <c r="G56" s="124">
        <v>225</v>
      </c>
      <c r="H56" s="22">
        <v>184</v>
      </c>
      <c r="I56" s="124">
        <v>202</v>
      </c>
      <c r="J56" s="22">
        <v>187</v>
      </c>
      <c r="K56" s="124">
        <v>486</v>
      </c>
      <c r="L56" s="22">
        <v>450</v>
      </c>
      <c r="M56" s="124">
        <v>483</v>
      </c>
      <c r="N56" s="22">
        <v>448</v>
      </c>
      <c r="O56" s="124">
        <v>569</v>
      </c>
      <c r="P56" s="22">
        <v>542</v>
      </c>
      <c r="Q56" s="124">
        <v>574</v>
      </c>
      <c r="R56" s="22">
        <v>516</v>
      </c>
      <c r="S56" s="124">
        <v>490</v>
      </c>
      <c r="T56" s="22">
        <v>496</v>
      </c>
      <c r="U56" s="123">
        <f t="shared" si="37"/>
        <v>95.278410941061537</v>
      </c>
      <c r="V56" s="13">
        <f t="shared" si="50"/>
        <v>187</v>
      </c>
      <c r="W56" s="124">
        <v>2</v>
      </c>
      <c r="X56" s="22">
        <v>0</v>
      </c>
      <c r="Y56" s="124">
        <v>6</v>
      </c>
      <c r="Z56" s="22">
        <v>1</v>
      </c>
      <c r="AA56" s="124">
        <v>16</v>
      </c>
      <c r="AB56" s="22">
        <v>23</v>
      </c>
      <c r="AC56" s="124">
        <v>12</v>
      </c>
      <c r="AD56" s="22">
        <v>17</v>
      </c>
      <c r="AE56" s="124">
        <v>17</v>
      </c>
      <c r="AF56" s="22">
        <v>23</v>
      </c>
      <c r="AG56" s="124">
        <v>25</v>
      </c>
      <c r="AH56" s="22">
        <v>1</v>
      </c>
      <c r="AI56" s="124">
        <v>25</v>
      </c>
      <c r="AJ56" s="22">
        <v>19</v>
      </c>
      <c r="AK56" s="123">
        <f t="shared" si="39"/>
        <v>3.044610875936177</v>
      </c>
      <c r="AL56" s="13">
        <f t="shared" si="51"/>
        <v>50</v>
      </c>
      <c r="AM56" s="124">
        <v>1</v>
      </c>
      <c r="AN56" s="22">
        <v>1</v>
      </c>
      <c r="AO56" s="124">
        <v>2</v>
      </c>
      <c r="AP56" s="22">
        <v>0</v>
      </c>
      <c r="AQ56" s="124">
        <v>7</v>
      </c>
      <c r="AR56" s="22">
        <v>3</v>
      </c>
      <c r="AS56" s="124">
        <v>7</v>
      </c>
      <c r="AT56" s="22">
        <v>4</v>
      </c>
      <c r="AU56" s="124">
        <v>1</v>
      </c>
      <c r="AV56" s="22">
        <v>2</v>
      </c>
      <c r="AW56" s="124">
        <v>5</v>
      </c>
      <c r="AX56" s="22">
        <v>7</v>
      </c>
      <c r="AY56" s="124">
        <v>5</v>
      </c>
      <c r="AZ56" s="22">
        <v>5</v>
      </c>
      <c r="BA56" s="123">
        <f t="shared" si="41"/>
        <v>0.81406707912732001</v>
      </c>
      <c r="BB56" s="15">
        <f t="shared" si="42"/>
        <v>237</v>
      </c>
      <c r="BC56" s="123">
        <f t="shared" si="43"/>
        <v>3.8586779550634969</v>
      </c>
      <c r="BD56" s="13">
        <f t="shared" si="52"/>
        <v>53</v>
      </c>
      <c r="BE56" s="124">
        <v>9</v>
      </c>
      <c r="BF56" s="22">
        <v>7</v>
      </c>
      <c r="BG56" s="124">
        <v>1</v>
      </c>
      <c r="BH56" s="22">
        <v>0</v>
      </c>
      <c r="BI56" s="124">
        <v>7</v>
      </c>
      <c r="BJ56" s="22">
        <v>7</v>
      </c>
      <c r="BK56" s="124">
        <v>2</v>
      </c>
      <c r="BL56" s="22">
        <v>6</v>
      </c>
      <c r="BM56" s="124">
        <v>3</v>
      </c>
      <c r="BN56" s="22">
        <v>3</v>
      </c>
      <c r="BO56" s="124">
        <v>0</v>
      </c>
      <c r="BP56" s="22">
        <v>1</v>
      </c>
      <c r="BQ56" s="124">
        <v>4</v>
      </c>
      <c r="BR56" s="22">
        <v>3</v>
      </c>
      <c r="BS56" s="123">
        <f t="shared" si="45"/>
        <v>0.86291110387495917</v>
      </c>
      <c r="BU56" s="4">
        <f t="shared" si="46"/>
        <v>0</v>
      </c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4">
        <f t="shared" si="53"/>
        <v>0</v>
      </c>
    </row>
    <row r="57" spans="1:86" s="4" customFormat="1" ht="15.6" x14ac:dyDescent="0.3">
      <c r="A57" s="2"/>
      <c r="B57" s="4" t="s">
        <v>116</v>
      </c>
      <c r="C57" s="26">
        <v>9734.2559999999994</v>
      </c>
      <c r="D57" s="145">
        <f t="shared" si="47"/>
        <v>4474</v>
      </c>
      <c r="E57" s="20">
        <f t="shared" si="48"/>
        <v>45.961396536109184</v>
      </c>
      <c r="F57" s="13">
        <f t="shared" si="49"/>
        <v>3779</v>
      </c>
      <c r="G57" s="124">
        <v>161</v>
      </c>
      <c r="H57" s="22">
        <v>178</v>
      </c>
      <c r="I57" s="124">
        <v>160</v>
      </c>
      <c r="J57" s="22">
        <v>148</v>
      </c>
      <c r="K57" s="124">
        <v>303</v>
      </c>
      <c r="L57" s="22">
        <v>304</v>
      </c>
      <c r="M57" s="124">
        <v>339</v>
      </c>
      <c r="N57" s="22">
        <v>268</v>
      </c>
      <c r="O57" s="124">
        <v>313</v>
      </c>
      <c r="P57" s="22">
        <v>302</v>
      </c>
      <c r="Q57" s="124">
        <v>368</v>
      </c>
      <c r="R57" s="22">
        <v>324</v>
      </c>
      <c r="S57" s="124">
        <v>324</v>
      </c>
      <c r="T57" s="22">
        <v>287</v>
      </c>
      <c r="U57" s="123">
        <f t="shared" si="37"/>
        <v>84.465802413947259</v>
      </c>
      <c r="V57" s="13">
        <f t="shared" si="50"/>
        <v>474</v>
      </c>
      <c r="W57" s="124">
        <v>13</v>
      </c>
      <c r="X57" s="22">
        <v>5</v>
      </c>
      <c r="Y57" s="124">
        <v>10</v>
      </c>
      <c r="Z57" s="22">
        <v>4</v>
      </c>
      <c r="AA57" s="124">
        <v>26</v>
      </c>
      <c r="AB57" s="22">
        <v>33</v>
      </c>
      <c r="AC57" s="124">
        <v>44</v>
      </c>
      <c r="AD57" s="22">
        <v>39</v>
      </c>
      <c r="AE57" s="124">
        <v>49</v>
      </c>
      <c r="AF57" s="22">
        <v>53</v>
      </c>
      <c r="AG57" s="124">
        <v>48</v>
      </c>
      <c r="AH57" s="22">
        <v>48</v>
      </c>
      <c r="AI57" s="124">
        <v>55</v>
      </c>
      <c r="AJ57" s="22">
        <v>47</v>
      </c>
      <c r="AK57" s="123">
        <f t="shared" si="39"/>
        <v>10.594546267322306</v>
      </c>
      <c r="AL57" s="13">
        <f t="shared" si="51"/>
        <v>134</v>
      </c>
      <c r="AM57" s="124">
        <v>3</v>
      </c>
      <c r="AN57" s="22">
        <v>6</v>
      </c>
      <c r="AO57" s="124">
        <v>2</v>
      </c>
      <c r="AP57" s="22">
        <v>1</v>
      </c>
      <c r="AQ57" s="124">
        <v>13</v>
      </c>
      <c r="AR57" s="22">
        <v>9</v>
      </c>
      <c r="AS57" s="124">
        <v>24</v>
      </c>
      <c r="AT57" s="22">
        <v>11</v>
      </c>
      <c r="AU57" s="124">
        <v>13</v>
      </c>
      <c r="AV57" s="22">
        <v>13</v>
      </c>
      <c r="AW57" s="124">
        <v>12</v>
      </c>
      <c r="AX57" s="22">
        <v>9</v>
      </c>
      <c r="AY57" s="124">
        <v>7</v>
      </c>
      <c r="AZ57" s="22">
        <v>11</v>
      </c>
      <c r="BA57" s="123">
        <f t="shared" si="41"/>
        <v>2.9950827000447027</v>
      </c>
      <c r="BB57" s="15">
        <f t="shared" si="42"/>
        <v>608</v>
      </c>
      <c r="BC57" s="123">
        <f t="shared" si="43"/>
        <v>13.589628967367009</v>
      </c>
      <c r="BD57" s="13">
        <f t="shared" si="52"/>
        <v>87</v>
      </c>
      <c r="BE57" s="124">
        <v>10</v>
      </c>
      <c r="BF57" s="22">
        <v>8</v>
      </c>
      <c r="BG57" s="124">
        <v>6</v>
      </c>
      <c r="BH57" s="22">
        <v>3</v>
      </c>
      <c r="BI57" s="124">
        <v>4</v>
      </c>
      <c r="BJ57" s="22">
        <v>7</v>
      </c>
      <c r="BK57" s="124">
        <v>6</v>
      </c>
      <c r="BL57" s="22">
        <v>8</v>
      </c>
      <c r="BM57" s="124">
        <v>5</v>
      </c>
      <c r="BN57" s="22">
        <v>5</v>
      </c>
      <c r="BO57" s="124">
        <v>8</v>
      </c>
      <c r="BP57" s="22">
        <v>7</v>
      </c>
      <c r="BQ57" s="124">
        <v>5</v>
      </c>
      <c r="BR57" s="22">
        <v>5</v>
      </c>
      <c r="BS57" s="123">
        <f t="shared" si="45"/>
        <v>1.9445686186857398</v>
      </c>
      <c r="BU57" s="4">
        <f t="shared" si="46"/>
        <v>0</v>
      </c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4">
        <f t="shared" si="53"/>
        <v>0</v>
      </c>
    </row>
    <row r="58" spans="1:86" s="4" customFormat="1" ht="15.6" x14ac:dyDescent="0.3">
      <c r="A58" s="2"/>
      <c r="B58" s="4" t="s">
        <v>117</v>
      </c>
      <c r="C58" s="26">
        <v>3433.59</v>
      </c>
      <c r="D58" s="145">
        <f t="shared" si="47"/>
        <v>2232</v>
      </c>
      <c r="E58" s="20">
        <f t="shared" si="48"/>
        <v>65.00484915205368</v>
      </c>
      <c r="F58" s="13">
        <f t="shared" si="49"/>
        <v>1852</v>
      </c>
      <c r="G58" s="124">
        <v>64</v>
      </c>
      <c r="H58" s="22">
        <v>65</v>
      </c>
      <c r="I58" s="124">
        <v>74</v>
      </c>
      <c r="J58" s="22">
        <v>73</v>
      </c>
      <c r="K58" s="124">
        <v>166</v>
      </c>
      <c r="L58" s="22">
        <v>147</v>
      </c>
      <c r="M58" s="124">
        <v>150</v>
      </c>
      <c r="N58" s="22">
        <v>138</v>
      </c>
      <c r="O58" s="124">
        <v>178</v>
      </c>
      <c r="P58" s="22">
        <v>152</v>
      </c>
      <c r="Q58" s="124">
        <v>178</v>
      </c>
      <c r="R58" s="22">
        <v>152</v>
      </c>
      <c r="S58" s="124">
        <v>154</v>
      </c>
      <c r="T58" s="22">
        <v>161</v>
      </c>
      <c r="U58" s="123">
        <f t="shared" si="37"/>
        <v>82.974910394265237</v>
      </c>
      <c r="V58" s="13">
        <f t="shared" si="50"/>
        <v>271</v>
      </c>
      <c r="W58" s="124">
        <v>4</v>
      </c>
      <c r="X58" s="22">
        <v>1</v>
      </c>
      <c r="Y58" s="124">
        <v>4</v>
      </c>
      <c r="Z58" s="22">
        <v>1</v>
      </c>
      <c r="AA58" s="124">
        <v>25</v>
      </c>
      <c r="AB58" s="22">
        <v>23</v>
      </c>
      <c r="AC58" s="124">
        <v>18</v>
      </c>
      <c r="AD58" s="22">
        <v>20</v>
      </c>
      <c r="AE58" s="124">
        <v>34</v>
      </c>
      <c r="AF58" s="22">
        <v>25</v>
      </c>
      <c r="AG58" s="124">
        <v>34</v>
      </c>
      <c r="AH58" s="22">
        <v>24</v>
      </c>
      <c r="AI58" s="124">
        <v>29</v>
      </c>
      <c r="AJ58" s="22">
        <v>29</v>
      </c>
      <c r="AK58" s="123">
        <f t="shared" si="39"/>
        <v>12.141577060931899</v>
      </c>
      <c r="AL58" s="13">
        <f t="shared" si="51"/>
        <v>62</v>
      </c>
      <c r="AM58" s="124">
        <v>0</v>
      </c>
      <c r="AN58" s="22">
        <v>0</v>
      </c>
      <c r="AO58" s="124">
        <v>4</v>
      </c>
      <c r="AP58" s="22">
        <v>0</v>
      </c>
      <c r="AQ58" s="124">
        <v>5</v>
      </c>
      <c r="AR58" s="22">
        <v>5</v>
      </c>
      <c r="AS58" s="124">
        <v>8</v>
      </c>
      <c r="AT58" s="22">
        <v>3</v>
      </c>
      <c r="AU58" s="124">
        <v>3</v>
      </c>
      <c r="AV58" s="22">
        <v>13</v>
      </c>
      <c r="AW58" s="124">
        <v>3</v>
      </c>
      <c r="AX58" s="22">
        <v>5</v>
      </c>
      <c r="AY58" s="124">
        <v>9</v>
      </c>
      <c r="AZ58" s="22">
        <v>4</v>
      </c>
      <c r="BA58" s="123">
        <f t="shared" si="41"/>
        <v>2.7777777777777777</v>
      </c>
      <c r="BB58" s="15">
        <f t="shared" si="42"/>
        <v>333</v>
      </c>
      <c r="BC58" s="123">
        <f t="shared" si="43"/>
        <v>14.919354838709678</v>
      </c>
      <c r="BD58" s="13">
        <f t="shared" si="52"/>
        <v>47</v>
      </c>
      <c r="BE58" s="124">
        <v>9</v>
      </c>
      <c r="BF58" s="22">
        <v>11</v>
      </c>
      <c r="BG58" s="124">
        <v>2</v>
      </c>
      <c r="BH58" s="22">
        <v>0</v>
      </c>
      <c r="BI58" s="124">
        <v>5</v>
      </c>
      <c r="BJ58" s="22">
        <v>3</v>
      </c>
      <c r="BK58" s="124">
        <v>1</v>
      </c>
      <c r="BL58" s="22">
        <v>2</v>
      </c>
      <c r="BM58" s="124">
        <v>3</v>
      </c>
      <c r="BN58" s="22">
        <v>2</v>
      </c>
      <c r="BO58" s="124">
        <v>2</v>
      </c>
      <c r="BP58" s="22">
        <v>4</v>
      </c>
      <c r="BQ58" s="124">
        <v>2</v>
      </c>
      <c r="BR58" s="22">
        <v>1</v>
      </c>
      <c r="BS58" s="123">
        <f t="shared" si="45"/>
        <v>2.1057347670250897</v>
      </c>
      <c r="BU58" s="4">
        <f t="shared" si="46"/>
        <v>0</v>
      </c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4">
        <f t="shared" si="53"/>
        <v>0</v>
      </c>
    </row>
    <row r="59" spans="1:86" s="4" customFormat="1" ht="15.6" x14ac:dyDescent="0.3">
      <c r="A59" s="2"/>
      <c r="B59" s="4" t="s">
        <v>118</v>
      </c>
      <c r="C59" s="26">
        <v>3337.5239999999999</v>
      </c>
      <c r="D59" s="145">
        <f t="shared" si="47"/>
        <v>2255</v>
      </c>
      <c r="E59" s="20">
        <f t="shared" si="48"/>
        <v>67.565057210075494</v>
      </c>
      <c r="F59" s="13">
        <f t="shared" si="49"/>
        <v>1916</v>
      </c>
      <c r="G59" s="124">
        <v>73</v>
      </c>
      <c r="H59" s="22">
        <v>65</v>
      </c>
      <c r="I59" s="124">
        <v>77</v>
      </c>
      <c r="J59" s="22">
        <v>82</v>
      </c>
      <c r="K59" s="124">
        <v>173</v>
      </c>
      <c r="L59" s="22">
        <v>146</v>
      </c>
      <c r="M59" s="124">
        <v>165</v>
      </c>
      <c r="N59" s="22">
        <v>167</v>
      </c>
      <c r="O59" s="124">
        <v>186</v>
      </c>
      <c r="P59" s="22">
        <v>142</v>
      </c>
      <c r="Q59" s="124">
        <v>159</v>
      </c>
      <c r="R59" s="22">
        <v>172</v>
      </c>
      <c r="S59" s="124">
        <v>158</v>
      </c>
      <c r="T59" s="22">
        <v>151</v>
      </c>
      <c r="U59" s="123">
        <f t="shared" si="37"/>
        <v>84.966740576496676</v>
      </c>
      <c r="V59" s="13">
        <f t="shared" si="50"/>
        <v>228</v>
      </c>
      <c r="W59" s="124">
        <v>12</v>
      </c>
      <c r="X59" s="22">
        <v>3</v>
      </c>
      <c r="Y59" s="124">
        <v>7</v>
      </c>
      <c r="Z59" s="22">
        <v>1</v>
      </c>
      <c r="AA59" s="124">
        <v>14</v>
      </c>
      <c r="AB59" s="22">
        <v>12</v>
      </c>
      <c r="AC59" s="124">
        <v>25</v>
      </c>
      <c r="AD59" s="22">
        <v>13</v>
      </c>
      <c r="AE59" s="124">
        <v>19</v>
      </c>
      <c r="AF59" s="22">
        <v>23</v>
      </c>
      <c r="AG59" s="124">
        <v>18</v>
      </c>
      <c r="AH59" s="22">
        <v>21</v>
      </c>
      <c r="AI59" s="124">
        <v>26</v>
      </c>
      <c r="AJ59" s="22">
        <v>34</v>
      </c>
      <c r="AK59" s="123">
        <f t="shared" si="39"/>
        <v>10.110864745011087</v>
      </c>
      <c r="AL59" s="13">
        <f t="shared" si="51"/>
        <v>80</v>
      </c>
      <c r="AM59" s="124">
        <v>1</v>
      </c>
      <c r="AN59" s="22">
        <v>1</v>
      </c>
      <c r="AO59" s="124">
        <v>5</v>
      </c>
      <c r="AP59" s="22">
        <v>2</v>
      </c>
      <c r="AQ59" s="124">
        <v>6</v>
      </c>
      <c r="AR59" s="22">
        <v>3</v>
      </c>
      <c r="AS59" s="124">
        <v>7</v>
      </c>
      <c r="AT59" s="22">
        <v>6</v>
      </c>
      <c r="AU59" s="124">
        <v>7</v>
      </c>
      <c r="AV59" s="22">
        <v>6</v>
      </c>
      <c r="AW59" s="124">
        <v>9</v>
      </c>
      <c r="AX59" s="22">
        <v>10</v>
      </c>
      <c r="AY59" s="124">
        <v>9</v>
      </c>
      <c r="AZ59" s="22">
        <v>8</v>
      </c>
      <c r="BA59" s="123">
        <f t="shared" si="41"/>
        <v>3.5476718403547673</v>
      </c>
      <c r="BB59" s="15">
        <f t="shared" si="42"/>
        <v>308</v>
      </c>
      <c r="BC59" s="123">
        <f t="shared" si="43"/>
        <v>13.658536585365855</v>
      </c>
      <c r="BD59" s="13">
        <f t="shared" si="52"/>
        <v>31</v>
      </c>
      <c r="BE59" s="124">
        <v>3</v>
      </c>
      <c r="BF59" s="22">
        <v>8</v>
      </c>
      <c r="BG59" s="124">
        <v>3</v>
      </c>
      <c r="BH59" s="22">
        <v>1</v>
      </c>
      <c r="BI59" s="124">
        <v>2</v>
      </c>
      <c r="BJ59" s="22">
        <v>3</v>
      </c>
      <c r="BK59" s="124">
        <v>5</v>
      </c>
      <c r="BL59" s="22">
        <v>3</v>
      </c>
      <c r="BM59" s="124">
        <v>0</v>
      </c>
      <c r="BN59" s="22">
        <v>0</v>
      </c>
      <c r="BO59" s="124">
        <v>1</v>
      </c>
      <c r="BP59" s="22">
        <v>0</v>
      </c>
      <c r="BQ59" s="124">
        <v>1</v>
      </c>
      <c r="BR59" s="22">
        <v>1</v>
      </c>
      <c r="BS59" s="123">
        <f t="shared" si="45"/>
        <v>1.3747228381374723</v>
      </c>
      <c r="BU59" s="4">
        <f t="shared" si="46"/>
        <v>0</v>
      </c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4">
        <f t="shared" si="53"/>
        <v>0</v>
      </c>
    </row>
    <row r="60" spans="1:86" s="4" customFormat="1" ht="15.6" x14ac:dyDescent="0.3">
      <c r="A60" s="2"/>
      <c r="B60" s="4" t="s">
        <v>119</v>
      </c>
      <c r="C60" s="26">
        <v>7590.6720000000005</v>
      </c>
      <c r="D60" s="145">
        <f t="shared" si="47"/>
        <v>0</v>
      </c>
      <c r="E60" s="20">
        <f t="shared" si="48"/>
        <v>0</v>
      </c>
      <c r="F60" s="13">
        <f t="shared" si="49"/>
        <v>0</v>
      </c>
      <c r="G60" s="124"/>
      <c r="H60" s="22"/>
      <c r="I60" s="124"/>
      <c r="J60" s="22"/>
      <c r="K60" s="124"/>
      <c r="L60" s="22"/>
      <c r="M60" s="124"/>
      <c r="N60" s="22"/>
      <c r="O60" s="124"/>
      <c r="P60" s="22"/>
      <c r="Q60" s="124"/>
      <c r="R60" s="22"/>
      <c r="S60" s="124"/>
      <c r="T60" s="22"/>
      <c r="U60" s="123" t="e">
        <f t="shared" si="37"/>
        <v>#DIV/0!</v>
      </c>
      <c r="V60" s="13">
        <f t="shared" si="50"/>
        <v>0</v>
      </c>
      <c r="W60" s="124"/>
      <c r="X60" s="22"/>
      <c r="Y60" s="124"/>
      <c r="Z60" s="22"/>
      <c r="AA60" s="124"/>
      <c r="AB60" s="22"/>
      <c r="AC60" s="124"/>
      <c r="AD60" s="22"/>
      <c r="AE60" s="124"/>
      <c r="AF60" s="22"/>
      <c r="AG60" s="124"/>
      <c r="AH60" s="22"/>
      <c r="AI60" s="124"/>
      <c r="AJ60" s="22"/>
      <c r="AK60" s="123" t="e">
        <f t="shared" si="39"/>
        <v>#DIV/0!</v>
      </c>
      <c r="AL60" s="13">
        <f t="shared" si="51"/>
        <v>0</v>
      </c>
      <c r="AM60" s="124"/>
      <c r="AN60" s="22"/>
      <c r="AO60" s="124"/>
      <c r="AP60" s="22"/>
      <c r="AQ60" s="124"/>
      <c r="AR60" s="22"/>
      <c r="AS60" s="124"/>
      <c r="AT60" s="22"/>
      <c r="AU60" s="124"/>
      <c r="AV60" s="22"/>
      <c r="AW60" s="124"/>
      <c r="AX60" s="22"/>
      <c r="AY60" s="124"/>
      <c r="AZ60" s="22"/>
      <c r="BA60" s="123" t="e">
        <f t="shared" si="41"/>
        <v>#DIV/0!</v>
      </c>
      <c r="BB60" s="15">
        <f t="shared" si="42"/>
        <v>0</v>
      </c>
      <c r="BC60" s="123" t="e">
        <f t="shared" si="43"/>
        <v>#DIV/0!</v>
      </c>
      <c r="BD60" s="13">
        <f t="shared" si="52"/>
        <v>0</v>
      </c>
      <c r="BE60" s="124"/>
      <c r="BF60" s="22"/>
      <c r="BG60" s="124"/>
      <c r="BH60" s="22"/>
      <c r="BI60" s="124"/>
      <c r="BJ60" s="22"/>
      <c r="BK60" s="124"/>
      <c r="BL60" s="22"/>
      <c r="BM60" s="124"/>
      <c r="BN60" s="22"/>
      <c r="BO60" s="124"/>
      <c r="BP60" s="22"/>
      <c r="BQ60" s="124"/>
      <c r="BR60" s="22"/>
      <c r="BS60" s="123" t="e">
        <f t="shared" si="45"/>
        <v>#DIV/0!</v>
      </c>
      <c r="BU60" s="4">
        <f t="shared" si="46"/>
        <v>0</v>
      </c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4" t="e">
        <f t="shared" si="53"/>
        <v>#DIV/0!</v>
      </c>
    </row>
    <row r="61" spans="1:86" s="4" customFormat="1" ht="15.6" x14ac:dyDescent="0.3">
      <c r="A61" s="2"/>
      <c r="B61" s="4" t="s">
        <v>120</v>
      </c>
      <c r="C61" s="26">
        <v>6604.0920000000006</v>
      </c>
      <c r="D61" s="145">
        <f t="shared" si="47"/>
        <v>0</v>
      </c>
      <c r="E61" s="20">
        <f t="shared" si="48"/>
        <v>0</v>
      </c>
      <c r="F61" s="13">
        <f t="shared" si="49"/>
        <v>0</v>
      </c>
      <c r="G61" s="124"/>
      <c r="H61" s="22"/>
      <c r="I61" s="124"/>
      <c r="J61" s="22"/>
      <c r="K61" s="124"/>
      <c r="L61" s="22"/>
      <c r="M61" s="124"/>
      <c r="N61" s="22"/>
      <c r="O61" s="124"/>
      <c r="P61" s="22"/>
      <c r="Q61" s="124"/>
      <c r="R61" s="22"/>
      <c r="S61" s="124"/>
      <c r="T61" s="22"/>
      <c r="U61" s="123" t="e">
        <f t="shared" si="37"/>
        <v>#DIV/0!</v>
      </c>
      <c r="V61" s="13">
        <f t="shared" si="50"/>
        <v>0</v>
      </c>
      <c r="W61" s="124"/>
      <c r="X61" s="22"/>
      <c r="Y61" s="124"/>
      <c r="Z61" s="22"/>
      <c r="AA61" s="124"/>
      <c r="AB61" s="22"/>
      <c r="AC61" s="124"/>
      <c r="AD61" s="22"/>
      <c r="AE61" s="124"/>
      <c r="AF61" s="22"/>
      <c r="AG61" s="124"/>
      <c r="AH61" s="22"/>
      <c r="AI61" s="124"/>
      <c r="AJ61" s="22"/>
      <c r="AK61" s="123" t="e">
        <f t="shared" si="39"/>
        <v>#DIV/0!</v>
      </c>
      <c r="AL61" s="13">
        <f t="shared" si="51"/>
        <v>0</v>
      </c>
      <c r="AM61" s="124"/>
      <c r="AN61" s="22"/>
      <c r="AO61" s="124"/>
      <c r="AP61" s="22"/>
      <c r="AQ61" s="124"/>
      <c r="AR61" s="22"/>
      <c r="AS61" s="124"/>
      <c r="AT61" s="22"/>
      <c r="AU61" s="124"/>
      <c r="AV61" s="22"/>
      <c r="AW61" s="124"/>
      <c r="AX61" s="22"/>
      <c r="AY61" s="124"/>
      <c r="AZ61" s="22"/>
      <c r="BA61" s="14" t="e">
        <f t="shared" si="41"/>
        <v>#DIV/0!</v>
      </c>
      <c r="BB61" s="15">
        <f t="shared" si="42"/>
        <v>0</v>
      </c>
      <c r="BC61" s="123" t="e">
        <f t="shared" si="43"/>
        <v>#DIV/0!</v>
      </c>
      <c r="BD61" s="13">
        <f t="shared" si="52"/>
        <v>0</v>
      </c>
      <c r="BE61" s="124"/>
      <c r="BF61" s="22"/>
      <c r="BG61" s="124"/>
      <c r="BH61" s="22"/>
      <c r="BI61" s="124"/>
      <c r="BJ61" s="22"/>
      <c r="BK61" s="124"/>
      <c r="BL61" s="22"/>
      <c r="BM61" s="124"/>
      <c r="BN61" s="22"/>
      <c r="BO61" s="124"/>
      <c r="BP61" s="22"/>
      <c r="BQ61" s="124"/>
      <c r="BR61" s="22"/>
      <c r="BS61" s="14" t="e">
        <f t="shared" si="45"/>
        <v>#DIV/0!</v>
      </c>
      <c r="BU61" s="4">
        <f t="shared" si="46"/>
        <v>0</v>
      </c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4" t="e">
        <f t="shared" si="53"/>
        <v>#DIV/0!</v>
      </c>
    </row>
    <row r="62" spans="1:86" s="4" customFormat="1" ht="15.6" x14ac:dyDescent="0.3">
      <c r="A62" s="2"/>
      <c r="B62" s="4" t="s">
        <v>121</v>
      </c>
      <c r="C62" s="26">
        <v>3955.3920000000003</v>
      </c>
      <c r="D62" s="145">
        <f t="shared" si="47"/>
        <v>0</v>
      </c>
      <c r="E62" s="20">
        <f t="shared" si="48"/>
        <v>0</v>
      </c>
      <c r="F62" s="13">
        <f t="shared" si="49"/>
        <v>0</v>
      </c>
      <c r="G62" s="124"/>
      <c r="H62" s="22"/>
      <c r="I62" s="124"/>
      <c r="J62" s="22"/>
      <c r="K62" s="124"/>
      <c r="L62" s="22"/>
      <c r="M62" s="124"/>
      <c r="N62" s="22"/>
      <c r="O62" s="124"/>
      <c r="P62" s="22"/>
      <c r="Q62" s="124"/>
      <c r="R62" s="22"/>
      <c r="S62" s="124"/>
      <c r="T62" s="22"/>
      <c r="U62" s="123" t="e">
        <f t="shared" si="37"/>
        <v>#DIV/0!</v>
      </c>
      <c r="V62" s="13">
        <f t="shared" si="50"/>
        <v>0</v>
      </c>
      <c r="W62" s="124"/>
      <c r="X62" s="22"/>
      <c r="Y62" s="124"/>
      <c r="Z62" s="22"/>
      <c r="AA62" s="124"/>
      <c r="AB62" s="22"/>
      <c r="AC62" s="124"/>
      <c r="AD62" s="22"/>
      <c r="AE62" s="124"/>
      <c r="AF62" s="22"/>
      <c r="AG62" s="124"/>
      <c r="AH62" s="22"/>
      <c r="AI62" s="124"/>
      <c r="AJ62" s="22"/>
      <c r="AK62" s="123" t="e">
        <f t="shared" si="39"/>
        <v>#DIV/0!</v>
      </c>
      <c r="AL62" s="13">
        <f t="shared" si="51"/>
        <v>0</v>
      </c>
      <c r="AM62" s="124"/>
      <c r="AN62" s="22"/>
      <c r="AO62" s="124"/>
      <c r="AP62" s="22"/>
      <c r="AQ62" s="124"/>
      <c r="AR62" s="22"/>
      <c r="AS62" s="124"/>
      <c r="AT62" s="22"/>
      <c r="AU62" s="124"/>
      <c r="AV62" s="22"/>
      <c r="AW62" s="124"/>
      <c r="AX62" s="22"/>
      <c r="AY62" s="124"/>
      <c r="AZ62" s="22"/>
      <c r="BA62" s="14" t="e">
        <f t="shared" si="41"/>
        <v>#DIV/0!</v>
      </c>
      <c r="BB62" s="15">
        <f t="shared" si="42"/>
        <v>0</v>
      </c>
      <c r="BC62" s="123" t="e">
        <f t="shared" si="43"/>
        <v>#DIV/0!</v>
      </c>
      <c r="BD62" s="13">
        <f t="shared" si="52"/>
        <v>0</v>
      </c>
      <c r="BE62" s="124"/>
      <c r="BF62" s="22"/>
      <c r="BG62" s="124"/>
      <c r="BH62" s="22"/>
      <c r="BI62" s="124"/>
      <c r="BJ62" s="22"/>
      <c r="BK62" s="124"/>
      <c r="BL62" s="22"/>
      <c r="BM62" s="124"/>
      <c r="BN62" s="22"/>
      <c r="BO62" s="124"/>
      <c r="BP62" s="22"/>
      <c r="BQ62" s="124"/>
      <c r="BR62" s="22"/>
      <c r="BS62" s="14" t="e">
        <f t="shared" si="45"/>
        <v>#DIV/0!</v>
      </c>
      <c r="BU62" s="4">
        <f t="shared" si="46"/>
        <v>0</v>
      </c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4" t="e">
        <f t="shared" si="53"/>
        <v>#DIV/0!</v>
      </c>
    </row>
    <row r="63" spans="1:86" s="4" customFormat="1" ht="15.6" x14ac:dyDescent="0.3">
      <c r="A63" s="2"/>
      <c r="B63" s="4" t="s">
        <v>122</v>
      </c>
      <c r="C63" s="26">
        <v>2275.7760000000003</v>
      </c>
      <c r="D63" s="145">
        <f t="shared" si="47"/>
        <v>0</v>
      </c>
      <c r="E63" s="20">
        <f t="shared" si="48"/>
        <v>0</v>
      </c>
      <c r="F63" s="13">
        <f t="shared" si="49"/>
        <v>0</v>
      </c>
      <c r="G63" s="124"/>
      <c r="H63" s="22"/>
      <c r="I63" s="124"/>
      <c r="J63" s="22"/>
      <c r="K63" s="124"/>
      <c r="L63" s="22"/>
      <c r="M63" s="124"/>
      <c r="N63" s="22"/>
      <c r="O63" s="124"/>
      <c r="P63" s="22"/>
      <c r="Q63" s="124"/>
      <c r="R63" s="22"/>
      <c r="S63" s="124"/>
      <c r="T63" s="22"/>
      <c r="U63" s="123" t="e">
        <f t="shared" si="37"/>
        <v>#DIV/0!</v>
      </c>
      <c r="V63" s="13">
        <f t="shared" si="50"/>
        <v>0</v>
      </c>
      <c r="W63" s="124"/>
      <c r="X63" s="22"/>
      <c r="Y63" s="124"/>
      <c r="Z63" s="22"/>
      <c r="AA63" s="124"/>
      <c r="AB63" s="22"/>
      <c r="AC63" s="124"/>
      <c r="AD63" s="22"/>
      <c r="AE63" s="124"/>
      <c r="AF63" s="22"/>
      <c r="AG63" s="124"/>
      <c r="AH63" s="22"/>
      <c r="AI63" s="124"/>
      <c r="AJ63" s="22"/>
      <c r="AK63" s="123" t="e">
        <f t="shared" si="39"/>
        <v>#DIV/0!</v>
      </c>
      <c r="AL63" s="13">
        <f t="shared" si="51"/>
        <v>0</v>
      </c>
      <c r="AM63" s="124"/>
      <c r="AN63" s="22"/>
      <c r="AO63" s="124"/>
      <c r="AP63" s="22"/>
      <c r="AQ63" s="124"/>
      <c r="AR63" s="22"/>
      <c r="AS63" s="124"/>
      <c r="AT63" s="22"/>
      <c r="AU63" s="124"/>
      <c r="AV63" s="22"/>
      <c r="AW63" s="124"/>
      <c r="AX63" s="22"/>
      <c r="AY63" s="124"/>
      <c r="AZ63" s="22"/>
      <c r="BA63" s="123" t="e">
        <f t="shared" si="41"/>
        <v>#DIV/0!</v>
      </c>
      <c r="BB63" s="15">
        <f t="shared" si="42"/>
        <v>0</v>
      </c>
      <c r="BC63" s="123" t="e">
        <f t="shared" si="43"/>
        <v>#DIV/0!</v>
      </c>
      <c r="BD63" s="13">
        <f t="shared" si="52"/>
        <v>0</v>
      </c>
      <c r="BE63" s="124"/>
      <c r="BF63" s="22"/>
      <c r="BG63" s="124"/>
      <c r="BH63" s="22"/>
      <c r="BI63" s="124"/>
      <c r="BJ63" s="22"/>
      <c r="BK63" s="124"/>
      <c r="BL63" s="22"/>
      <c r="BM63" s="124"/>
      <c r="BN63" s="22"/>
      <c r="BO63" s="124"/>
      <c r="BP63" s="22"/>
      <c r="BQ63" s="124"/>
      <c r="BR63" s="22"/>
      <c r="BS63" s="123" t="e">
        <f t="shared" si="45"/>
        <v>#DIV/0!</v>
      </c>
      <c r="BU63" s="4">
        <f t="shared" si="46"/>
        <v>0</v>
      </c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4" t="e">
        <f t="shared" si="53"/>
        <v>#DIV/0!</v>
      </c>
    </row>
    <row r="64" spans="1:86" s="4" customFormat="1" ht="15.6" x14ac:dyDescent="0.3">
      <c r="A64" s="2"/>
      <c r="B64" s="4" t="s">
        <v>123</v>
      </c>
      <c r="C64" s="26">
        <v>8306.5500000000011</v>
      </c>
      <c r="D64" s="145">
        <f t="shared" si="47"/>
        <v>0</v>
      </c>
      <c r="E64" s="20">
        <f t="shared" si="48"/>
        <v>0</v>
      </c>
      <c r="F64" s="13">
        <f t="shared" si="49"/>
        <v>0</v>
      </c>
      <c r="G64" s="124"/>
      <c r="H64" s="22"/>
      <c r="I64" s="124"/>
      <c r="J64" s="22"/>
      <c r="K64" s="124"/>
      <c r="L64" s="22"/>
      <c r="M64" s="124"/>
      <c r="N64" s="22"/>
      <c r="O64" s="124"/>
      <c r="P64" s="22"/>
      <c r="Q64" s="124"/>
      <c r="R64" s="22"/>
      <c r="S64" s="124"/>
      <c r="T64" s="22"/>
      <c r="U64" s="123" t="e">
        <f t="shared" si="37"/>
        <v>#DIV/0!</v>
      </c>
      <c r="V64" s="13">
        <f t="shared" si="50"/>
        <v>0</v>
      </c>
      <c r="W64" s="124"/>
      <c r="X64" s="22"/>
      <c r="Y64" s="124"/>
      <c r="Z64" s="22"/>
      <c r="AA64" s="124"/>
      <c r="AB64" s="22"/>
      <c r="AC64" s="124"/>
      <c r="AD64" s="22"/>
      <c r="AE64" s="124"/>
      <c r="AF64" s="22"/>
      <c r="AG64" s="124"/>
      <c r="AH64" s="22"/>
      <c r="AI64" s="124"/>
      <c r="AJ64" s="22"/>
      <c r="AK64" s="123" t="e">
        <f t="shared" si="39"/>
        <v>#DIV/0!</v>
      </c>
      <c r="AL64" s="13">
        <f t="shared" si="51"/>
        <v>0</v>
      </c>
      <c r="AM64" s="124"/>
      <c r="AN64" s="22"/>
      <c r="AO64" s="124"/>
      <c r="AP64" s="22"/>
      <c r="AQ64" s="124"/>
      <c r="AR64" s="22"/>
      <c r="AS64" s="124"/>
      <c r="AT64" s="22"/>
      <c r="AU64" s="124"/>
      <c r="AV64" s="22"/>
      <c r="AW64" s="124"/>
      <c r="AX64" s="22"/>
      <c r="AY64" s="124"/>
      <c r="AZ64" s="22"/>
      <c r="BA64" s="123" t="e">
        <f t="shared" si="41"/>
        <v>#DIV/0!</v>
      </c>
      <c r="BB64" s="15">
        <f t="shared" si="42"/>
        <v>0</v>
      </c>
      <c r="BC64" s="123" t="e">
        <f t="shared" si="43"/>
        <v>#DIV/0!</v>
      </c>
      <c r="BD64" s="13">
        <f t="shared" si="52"/>
        <v>0</v>
      </c>
      <c r="BE64" s="124"/>
      <c r="BF64" s="22"/>
      <c r="BG64" s="124"/>
      <c r="BH64" s="22"/>
      <c r="BI64" s="124"/>
      <c r="BJ64" s="22"/>
      <c r="BK64" s="124"/>
      <c r="BL64" s="22"/>
      <c r="BM64" s="124"/>
      <c r="BN64" s="22"/>
      <c r="BO64" s="124"/>
      <c r="BP64" s="22"/>
      <c r="BQ64" s="124"/>
      <c r="BR64" s="22"/>
      <c r="BS64" s="123" t="e">
        <f t="shared" si="45"/>
        <v>#DIV/0!</v>
      </c>
      <c r="BU64" s="4">
        <f t="shared" si="46"/>
        <v>0</v>
      </c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4" t="e">
        <f t="shared" si="53"/>
        <v>#DIV/0!</v>
      </c>
    </row>
    <row r="65" spans="1:87" s="4" customFormat="1" ht="15.6" x14ac:dyDescent="0.3">
      <c r="A65" s="2"/>
      <c r="B65" s="4" t="s">
        <v>124</v>
      </c>
      <c r="C65" s="26">
        <v>3245.0219999999999</v>
      </c>
      <c r="D65" s="145">
        <f t="shared" si="47"/>
        <v>0</v>
      </c>
      <c r="E65" s="20">
        <f t="shared" si="48"/>
        <v>0</v>
      </c>
      <c r="F65" s="13">
        <f t="shared" si="49"/>
        <v>0</v>
      </c>
      <c r="G65" s="124"/>
      <c r="H65" s="22"/>
      <c r="I65" s="124"/>
      <c r="J65" s="22"/>
      <c r="K65" s="124"/>
      <c r="L65" s="22"/>
      <c r="M65" s="124"/>
      <c r="N65" s="22"/>
      <c r="O65" s="124"/>
      <c r="P65" s="22"/>
      <c r="Q65" s="124"/>
      <c r="R65" s="22"/>
      <c r="S65" s="124"/>
      <c r="T65" s="22"/>
      <c r="U65" s="123" t="e">
        <f t="shared" si="37"/>
        <v>#DIV/0!</v>
      </c>
      <c r="V65" s="13">
        <f t="shared" si="50"/>
        <v>0</v>
      </c>
      <c r="W65" s="124"/>
      <c r="X65" s="22"/>
      <c r="Y65" s="124"/>
      <c r="Z65" s="22"/>
      <c r="AA65" s="124"/>
      <c r="AB65" s="22"/>
      <c r="AC65" s="124"/>
      <c r="AD65" s="22"/>
      <c r="AE65" s="124"/>
      <c r="AF65" s="22"/>
      <c r="AG65" s="124"/>
      <c r="AH65" s="22"/>
      <c r="AI65" s="124"/>
      <c r="AJ65" s="22"/>
      <c r="AK65" s="123" t="e">
        <f t="shared" si="39"/>
        <v>#DIV/0!</v>
      </c>
      <c r="AL65" s="13">
        <f t="shared" si="51"/>
        <v>0</v>
      </c>
      <c r="AM65" s="124"/>
      <c r="AN65" s="22"/>
      <c r="AO65" s="124"/>
      <c r="AP65" s="22"/>
      <c r="AQ65" s="124"/>
      <c r="AR65" s="22"/>
      <c r="AS65" s="124"/>
      <c r="AT65" s="22"/>
      <c r="AU65" s="124"/>
      <c r="AV65" s="22"/>
      <c r="AW65" s="124"/>
      <c r="AX65" s="22"/>
      <c r="AY65" s="124"/>
      <c r="AZ65" s="22"/>
      <c r="BA65" s="123" t="e">
        <f t="shared" si="41"/>
        <v>#DIV/0!</v>
      </c>
      <c r="BB65" s="15">
        <f t="shared" si="42"/>
        <v>0</v>
      </c>
      <c r="BC65" s="123" t="e">
        <f t="shared" si="43"/>
        <v>#DIV/0!</v>
      </c>
      <c r="BD65" s="13">
        <f t="shared" si="52"/>
        <v>0</v>
      </c>
      <c r="BE65" s="124"/>
      <c r="BF65" s="22"/>
      <c r="BG65" s="124"/>
      <c r="BH65" s="22"/>
      <c r="BI65" s="124"/>
      <c r="BJ65" s="22"/>
      <c r="BK65" s="124"/>
      <c r="BL65" s="22"/>
      <c r="BM65" s="124"/>
      <c r="BN65" s="22"/>
      <c r="BO65" s="124"/>
      <c r="BP65" s="22"/>
      <c r="BQ65" s="124"/>
      <c r="BR65" s="22"/>
      <c r="BS65" s="123" t="e">
        <f t="shared" si="45"/>
        <v>#DIV/0!</v>
      </c>
      <c r="BU65" s="4">
        <f t="shared" si="46"/>
        <v>0</v>
      </c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4" t="e">
        <f t="shared" si="53"/>
        <v>#DIV/0!</v>
      </c>
    </row>
    <row r="66" spans="1:87" s="4" customFormat="1" ht="15.6" x14ac:dyDescent="0.3">
      <c r="A66" s="2"/>
      <c r="B66" s="4" t="s">
        <v>125</v>
      </c>
      <c r="C66" s="26">
        <v>6284.1419999999998</v>
      </c>
      <c r="D66" s="145">
        <f t="shared" si="47"/>
        <v>5122</v>
      </c>
      <c r="E66" s="20">
        <f t="shared" si="48"/>
        <v>81.506751438780341</v>
      </c>
      <c r="F66" s="13">
        <f t="shared" si="49"/>
        <v>4585</v>
      </c>
      <c r="G66" s="124">
        <v>117</v>
      </c>
      <c r="H66" s="22">
        <v>243</v>
      </c>
      <c r="I66" s="124">
        <v>168</v>
      </c>
      <c r="J66" s="22">
        <v>158</v>
      </c>
      <c r="K66" s="124">
        <v>346</v>
      </c>
      <c r="L66" s="22">
        <v>309</v>
      </c>
      <c r="M66" s="124">
        <v>583</v>
      </c>
      <c r="N66" s="22">
        <v>313</v>
      </c>
      <c r="O66" s="124">
        <v>406</v>
      </c>
      <c r="P66" s="22">
        <v>408</v>
      </c>
      <c r="Q66" s="124">
        <v>480</v>
      </c>
      <c r="R66" s="22">
        <v>385</v>
      </c>
      <c r="S66" s="124">
        <v>302</v>
      </c>
      <c r="T66" s="22">
        <v>367</v>
      </c>
      <c r="U66" s="123">
        <f t="shared" si="37"/>
        <v>89.515814135103483</v>
      </c>
      <c r="V66" s="13">
        <f t="shared" si="50"/>
        <v>371</v>
      </c>
      <c r="W66" s="124">
        <v>13</v>
      </c>
      <c r="X66" s="22">
        <v>3</v>
      </c>
      <c r="Y66" s="124">
        <v>7</v>
      </c>
      <c r="Z66" s="22">
        <v>8</v>
      </c>
      <c r="AA66" s="124">
        <v>41</v>
      </c>
      <c r="AB66" s="22">
        <v>23</v>
      </c>
      <c r="AC66" s="124">
        <v>32</v>
      </c>
      <c r="AD66" s="22">
        <v>27</v>
      </c>
      <c r="AE66" s="124">
        <v>27</v>
      </c>
      <c r="AF66" s="22">
        <v>33</v>
      </c>
      <c r="AG66" s="124">
        <v>43</v>
      </c>
      <c r="AH66" s="22">
        <v>45</v>
      </c>
      <c r="AI66" s="124">
        <v>40</v>
      </c>
      <c r="AJ66" s="22">
        <v>29</v>
      </c>
      <c r="AK66" s="123">
        <f t="shared" si="39"/>
        <v>7.2432643498633347</v>
      </c>
      <c r="AL66" s="13">
        <f t="shared" si="51"/>
        <v>118</v>
      </c>
      <c r="AM66" s="124">
        <v>2</v>
      </c>
      <c r="AN66" s="22">
        <v>1</v>
      </c>
      <c r="AO66" s="124">
        <v>5</v>
      </c>
      <c r="AP66" s="22">
        <v>1</v>
      </c>
      <c r="AQ66" s="124">
        <v>9</v>
      </c>
      <c r="AR66" s="22">
        <v>8</v>
      </c>
      <c r="AS66" s="124">
        <v>7</v>
      </c>
      <c r="AT66" s="22">
        <v>9</v>
      </c>
      <c r="AU66" s="124">
        <v>12</v>
      </c>
      <c r="AV66" s="22">
        <v>5</v>
      </c>
      <c r="AW66" s="124">
        <v>18</v>
      </c>
      <c r="AX66" s="22">
        <v>16</v>
      </c>
      <c r="AY66" s="124">
        <v>15</v>
      </c>
      <c r="AZ66" s="22">
        <v>10</v>
      </c>
      <c r="BA66" s="123">
        <f t="shared" si="41"/>
        <v>2.3037875829754002</v>
      </c>
      <c r="BB66" s="15">
        <f t="shared" si="42"/>
        <v>489</v>
      </c>
      <c r="BC66" s="123">
        <f t="shared" si="43"/>
        <v>9.547051932838734</v>
      </c>
      <c r="BD66" s="13">
        <f t="shared" si="52"/>
        <v>48</v>
      </c>
      <c r="BE66" s="124">
        <v>2</v>
      </c>
      <c r="BF66" s="22">
        <v>5</v>
      </c>
      <c r="BG66" s="124">
        <v>10</v>
      </c>
      <c r="BH66" s="22">
        <v>5</v>
      </c>
      <c r="BI66" s="124">
        <v>2</v>
      </c>
      <c r="BJ66" s="22">
        <v>5</v>
      </c>
      <c r="BK66" s="124">
        <v>2</v>
      </c>
      <c r="BL66" s="22">
        <v>1</v>
      </c>
      <c r="BM66" s="124">
        <v>8</v>
      </c>
      <c r="BN66" s="22">
        <v>3</v>
      </c>
      <c r="BO66" s="124">
        <v>3</v>
      </c>
      <c r="BP66" s="22">
        <v>0</v>
      </c>
      <c r="BQ66" s="124">
        <v>2</v>
      </c>
      <c r="BR66" s="22">
        <v>0</v>
      </c>
      <c r="BS66" s="123">
        <f t="shared" si="45"/>
        <v>0.93713393205778983</v>
      </c>
      <c r="BU66" s="4">
        <f t="shared" si="46"/>
        <v>0</v>
      </c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4">
        <f t="shared" si="53"/>
        <v>0</v>
      </c>
    </row>
    <row r="67" spans="1:87" s="4" customFormat="1" ht="15.6" x14ac:dyDescent="0.3">
      <c r="A67" s="2"/>
      <c r="B67" s="4" t="s">
        <v>126</v>
      </c>
      <c r="C67" s="26">
        <v>3222.6660000000002</v>
      </c>
      <c r="D67" s="145">
        <f t="shared" si="47"/>
        <v>2639</v>
      </c>
      <c r="E67" s="20">
        <f t="shared" si="48"/>
        <v>81.88872194636366</v>
      </c>
      <c r="F67" s="13">
        <f t="shared" si="49"/>
        <v>2121</v>
      </c>
      <c r="G67" s="124">
        <v>86</v>
      </c>
      <c r="H67" s="22">
        <v>83</v>
      </c>
      <c r="I67" s="124">
        <v>105</v>
      </c>
      <c r="J67" s="22">
        <v>86</v>
      </c>
      <c r="K67" s="124">
        <v>195</v>
      </c>
      <c r="L67" s="22">
        <v>153</v>
      </c>
      <c r="M67" s="124">
        <v>181</v>
      </c>
      <c r="N67" s="22">
        <v>157</v>
      </c>
      <c r="O67" s="124">
        <v>200</v>
      </c>
      <c r="P67" s="22">
        <v>186</v>
      </c>
      <c r="Q67" s="124">
        <v>191</v>
      </c>
      <c r="R67" s="22">
        <v>163</v>
      </c>
      <c r="S67" s="124">
        <v>184</v>
      </c>
      <c r="T67" s="22">
        <v>151</v>
      </c>
      <c r="U67" s="123">
        <f t="shared" si="37"/>
        <v>80.371352785145888</v>
      </c>
      <c r="V67" s="13">
        <f t="shared" si="50"/>
        <v>359</v>
      </c>
      <c r="W67" s="124">
        <v>6</v>
      </c>
      <c r="X67" s="22">
        <v>4</v>
      </c>
      <c r="Y67" s="124">
        <v>12</v>
      </c>
      <c r="Z67" s="22">
        <v>7</v>
      </c>
      <c r="AA67" s="124">
        <v>26</v>
      </c>
      <c r="AB67" s="22">
        <v>12</v>
      </c>
      <c r="AC67" s="124">
        <v>35</v>
      </c>
      <c r="AD67" s="22">
        <v>28</v>
      </c>
      <c r="AE67" s="124">
        <v>49</v>
      </c>
      <c r="AF67" s="22">
        <v>33</v>
      </c>
      <c r="AG67" s="124">
        <v>39</v>
      </c>
      <c r="AH67" s="22">
        <v>29</v>
      </c>
      <c r="AI67" s="124">
        <v>46</v>
      </c>
      <c r="AJ67" s="22">
        <v>33</v>
      </c>
      <c r="AK67" s="123">
        <f t="shared" si="39"/>
        <v>13.603637741568775</v>
      </c>
      <c r="AL67" s="13">
        <f t="shared" si="51"/>
        <v>113</v>
      </c>
      <c r="AM67" s="124">
        <v>5</v>
      </c>
      <c r="AN67" s="22">
        <v>2</v>
      </c>
      <c r="AO67" s="124">
        <v>2</v>
      </c>
      <c r="AP67" s="22">
        <v>0</v>
      </c>
      <c r="AQ67" s="124">
        <v>13</v>
      </c>
      <c r="AR67" s="22">
        <v>3</v>
      </c>
      <c r="AS67" s="124">
        <v>15</v>
      </c>
      <c r="AT67" s="22">
        <v>7</v>
      </c>
      <c r="AU67" s="124">
        <v>13</v>
      </c>
      <c r="AV67" s="22">
        <v>8</v>
      </c>
      <c r="AW67" s="124">
        <v>15</v>
      </c>
      <c r="AX67" s="22">
        <v>12</v>
      </c>
      <c r="AY67" s="124">
        <v>7</v>
      </c>
      <c r="AZ67" s="22">
        <v>11</v>
      </c>
      <c r="BA67" s="123">
        <f t="shared" si="41"/>
        <v>4.2819249715801444</v>
      </c>
      <c r="BB67" s="15">
        <f t="shared" si="42"/>
        <v>472</v>
      </c>
      <c r="BC67" s="123">
        <f t="shared" si="43"/>
        <v>17.885562713148921</v>
      </c>
      <c r="BD67" s="13">
        <f t="shared" si="52"/>
        <v>46</v>
      </c>
      <c r="BE67" s="124">
        <v>7</v>
      </c>
      <c r="BF67" s="22">
        <v>2</v>
      </c>
      <c r="BG67" s="124">
        <v>7</v>
      </c>
      <c r="BH67" s="22">
        <v>1</v>
      </c>
      <c r="BI67" s="124">
        <v>5</v>
      </c>
      <c r="BJ67" s="22">
        <v>11</v>
      </c>
      <c r="BK67" s="124">
        <v>1</v>
      </c>
      <c r="BL67" s="22">
        <v>1</v>
      </c>
      <c r="BM67" s="124">
        <v>2</v>
      </c>
      <c r="BN67" s="22">
        <v>2</v>
      </c>
      <c r="BO67" s="124">
        <v>3</v>
      </c>
      <c r="BP67" s="22">
        <v>0</v>
      </c>
      <c r="BQ67" s="124">
        <v>4</v>
      </c>
      <c r="BR67" s="22">
        <v>0</v>
      </c>
      <c r="BS67" s="123">
        <f t="shared" si="45"/>
        <v>1.7430845017051912</v>
      </c>
      <c r="BU67" s="4">
        <f t="shared" si="46"/>
        <v>0</v>
      </c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4">
        <f t="shared" si="53"/>
        <v>0</v>
      </c>
    </row>
    <row r="68" spans="1:87" s="4" customFormat="1" ht="15.6" x14ac:dyDescent="0.3">
      <c r="A68" s="2"/>
      <c r="B68" s="4" t="s">
        <v>127</v>
      </c>
      <c r="C68" s="26">
        <v>4297.6980000000003</v>
      </c>
      <c r="D68" s="145">
        <f t="shared" si="47"/>
        <v>3376</v>
      </c>
      <c r="E68" s="20">
        <f t="shared" si="48"/>
        <v>78.553681529041825</v>
      </c>
      <c r="F68" s="13">
        <f t="shared" si="49"/>
        <v>2782</v>
      </c>
      <c r="G68" s="124">
        <v>130</v>
      </c>
      <c r="H68" s="22">
        <v>135</v>
      </c>
      <c r="I68" s="124">
        <v>126</v>
      </c>
      <c r="J68" s="22">
        <v>120</v>
      </c>
      <c r="K68" s="124">
        <v>232</v>
      </c>
      <c r="L68" s="22">
        <v>198</v>
      </c>
      <c r="M68" s="124">
        <v>218</v>
      </c>
      <c r="N68" s="22">
        <v>203</v>
      </c>
      <c r="O68" s="124">
        <v>262</v>
      </c>
      <c r="P68" s="22">
        <v>245</v>
      </c>
      <c r="Q68" s="124">
        <v>291</v>
      </c>
      <c r="R68" s="22">
        <v>246</v>
      </c>
      <c r="S68" s="124">
        <v>198</v>
      </c>
      <c r="T68" s="22">
        <v>178</v>
      </c>
      <c r="U68" s="123">
        <f t="shared" si="37"/>
        <v>82.40521327014217</v>
      </c>
      <c r="V68" s="13">
        <f t="shared" si="50"/>
        <v>406</v>
      </c>
      <c r="W68" s="124">
        <v>5</v>
      </c>
      <c r="X68" s="22">
        <v>3</v>
      </c>
      <c r="Y68" s="124">
        <v>10</v>
      </c>
      <c r="Z68" s="22">
        <v>10</v>
      </c>
      <c r="AA68" s="124">
        <v>35</v>
      </c>
      <c r="AB68" s="22">
        <v>42</v>
      </c>
      <c r="AC68" s="124">
        <v>60</v>
      </c>
      <c r="AD68" s="22">
        <v>46</v>
      </c>
      <c r="AE68" s="124">
        <v>50</v>
      </c>
      <c r="AF68" s="22">
        <v>48</v>
      </c>
      <c r="AG68" s="124">
        <v>30</v>
      </c>
      <c r="AH68" s="22">
        <v>26</v>
      </c>
      <c r="AI68" s="124">
        <v>20</v>
      </c>
      <c r="AJ68" s="22">
        <v>21</v>
      </c>
      <c r="AK68" s="123">
        <f t="shared" si="39"/>
        <v>12.0260663507109</v>
      </c>
      <c r="AL68" s="13">
        <f t="shared" si="51"/>
        <v>159</v>
      </c>
      <c r="AM68" s="124">
        <v>2</v>
      </c>
      <c r="AN68" s="22">
        <v>3</v>
      </c>
      <c r="AO68" s="124">
        <v>6</v>
      </c>
      <c r="AP68" s="22">
        <v>4</v>
      </c>
      <c r="AQ68" s="124">
        <v>10</v>
      </c>
      <c r="AR68" s="22">
        <v>8</v>
      </c>
      <c r="AS68" s="124">
        <v>21</v>
      </c>
      <c r="AT68" s="22">
        <v>19</v>
      </c>
      <c r="AU68" s="124">
        <v>20</v>
      </c>
      <c r="AV68" s="22">
        <v>18</v>
      </c>
      <c r="AW68" s="124">
        <v>15</v>
      </c>
      <c r="AX68" s="22">
        <v>12</v>
      </c>
      <c r="AY68" s="124">
        <v>11</v>
      </c>
      <c r="AZ68" s="22">
        <v>10</v>
      </c>
      <c r="BA68" s="123">
        <f t="shared" si="41"/>
        <v>4.709715639810427</v>
      </c>
      <c r="BB68" s="15">
        <f t="shared" si="42"/>
        <v>565</v>
      </c>
      <c r="BC68" s="123">
        <f t="shared" si="43"/>
        <v>16.735781990521325</v>
      </c>
      <c r="BD68" s="13">
        <f t="shared" si="52"/>
        <v>29</v>
      </c>
      <c r="BE68" s="124">
        <v>3</v>
      </c>
      <c r="BF68" s="22">
        <v>2</v>
      </c>
      <c r="BG68" s="124">
        <v>3</v>
      </c>
      <c r="BH68" s="22">
        <v>5</v>
      </c>
      <c r="BI68" s="124">
        <v>2</v>
      </c>
      <c r="BJ68" s="22">
        <v>1</v>
      </c>
      <c r="BK68" s="124">
        <v>4</v>
      </c>
      <c r="BL68" s="22">
        <v>3</v>
      </c>
      <c r="BM68" s="124">
        <v>3</v>
      </c>
      <c r="BN68" s="22">
        <v>1</v>
      </c>
      <c r="BO68" s="124">
        <v>1</v>
      </c>
      <c r="BP68" s="22">
        <v>0</v>
      </c>
      <c r="BQ68" s="124">
        <v>1</v>
      </c>
      <c r="BR68" s="22">
        <v>0</v>
      </c>
      <c r="BS68" s="123">
        <f t="shared" si="45"/>
        <v>0.85900473933649291</v>
      </c>
      <c r="BU68" s="4">
        <f t="shared" si="46"/>
        <v>0</v>
      </c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4">
        <f t="shared" si="53"/>
        <v>0</v>
      </c>
    </row>
    <row r="69" spans="1:87" s="4" customFormat="1" ht="15.6" x14ac:dyDescent="0.3">
      <c r="A69" s="2"/>
      <c r="B69" s="4" t="s">
        <v>128</v>
      </c>
      <c r="C69" s="26">
        <v>2712.69</v>
      </c>
      <c r="D69" s="145">
        <f t="shared" si="47"/>
        <v>0</v>
      </c>
      <c r="E69" s="20">
        <f t="shared" si="48"/>
        <v>0</v>
      </c>
      <c r="F69" s="13">
        <f t="shared" si="49"/>
        <v>0</v>
      </c>
      <c r="G69" s="124"/>
      <c r="H69" s="22"/>
      <c r="I69" s="124"/>
      <c r="J69" s="22"/>
      <c r="K69" s="124"/>
      <c r="L69" s="22"/>
      <c r="M69" s="124"/>
      <c r="N69" s="22"/>
      <c r="O69" s="124"/>
      <c r="P69" s="22"/>
      <c r="Q69" s="124"/>
      <c r="R69" s="22"/>
      <c r="S69" s="124"/>
      <c r="T69" s="22"/>
      <c r="U69" s="123" t="e">
        <f t="shared" si="37"/>
        <v>#DIV/0!</v>
      </c>
      <c r="V69" s="13">
        <f t="shared" si="50"/>
        <v>0</v>
      </c>
      <c r="W69" s="124"/>
      <c r="X69" s="22"/>
      <c r="Y69" s="124"/>
      <c r="Z69" s="22"/>
      <c r="AA69" s="124"/>
      <c r="AB69" s="22"/>
      <c r="AC69" s="124"/>
      <c r="AD69" s="22"/>
      <c r="AE69" s="124"/>
      <c r="AF69" s="22"/>
      <c r="AG69" s="124"/>
      <c r="AH69" s="22"/>
      <c r="AI69" s="124"/>
      <c r="AJ69" s="22"/>
      <c r="AK69" s="123" t="e">
        <f t="shared" si="39"/>
        <v>#DIV/0!</v>
      </c>
      <c r="AL69" s="13">
        <f t="shared" si="51"/>
        <v>0</v>
      </c>
      <c r="AM69" s="124"/>
      <c r="AN69" s="22"/>
      <c r="AO69" s="124"/>
      <c r="AP69" s="22"/>
      <c r="AQ69" s="124"/>
      <c r="AR69" s="22"/>
      <c r="AS69" s="124"/>
      <c r="AT69" s="22"/>
      <c r="AU69" s="124"/>
      <c r="AV69" s="22"/>
      <c r="AW69" s="124"/>
      <c r="AX69" s="22"/>
      <c r="AY69" s="124"/>
      <c r="AZ69" s="22"/>
      <c r="BA69" s="123" t="e">
        <f t="shared" si="41"/>
        <v>#DIV/0!</v>
      </c>
      <c r="BB69" s="15">
        <f t="shared" si="42"/>
        <v>0</v>
      </c>
      <c r="BC69" s="123" t="e">
        <f t="shared" si="43"/>
        <v>#DIV/0!</v>
      </c>
      <c r="BD69" s="13">
        <f t="shared" si="52"/>
        <v>0</v>
      </c>
      <c r="BE69" s="124"/>
      <c r="BF69" s="22"/>
      <c r="BG69" s="124"/>
      <c r="BH69" s="22"/>
      <c r="BI69" s="124"/>
      <c r="BJ69" s="22"/>
      <c r="BK69" s="124"/>
      <c r="BL69" s="22"/>
      <c r="BM69" s="124"/>
      <c r="BN69" s="22"/>
      <c r="BO69" s="124"/>
      <c r="BP69" s="22"/>
      <c r="BQ69" s="124"/>
      <c r="BR69" s="22"/>
      <c r="BS69" s="123" t="e">
        <f t="shared" si="45"/>
        <v>#DIV/0!</v>
      </c>
      <c r="BU69" s="4">
        <f t="shared" si="46"/>
        <v>0</v>
      </c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4" t="e">
        <f t="shared" si="53"/>
        <v>#DIV/0!</v>
      </c>
    </row>
    <row r="70" spans="1:87" s="4" customFormat="1" ht="15.6" x14ac:dyDescent="0.3">
      <c r="A70" s="2"/>
      <c r="B70" s="4" t="s">
        <v>129</v>
      </c>
      <c r="C70" s="26">
        <v>5103.8100000000004</v>
      </c>
      <c r="D70" s="145">
        <f t="shared" si="47"/>
        <v>3339</v>
      </c>
      <c r="E70" s="20">
        <f t="shared" si="48"/>
        <v>65.421714366326327</v>
      </c>
      <c r="F70" s="13">
        <f t="shared" si="49"/>
        <v>3109</v>
      </c>
      <c r="G70" s="124">
        <v>109</v>
      </c>
      <c r="H70" s="22">
        <v>107</v>
      </c>
      <c r="I70" s="124">
        <v>137</v>
      </c>
      <c r="J70" s="22">
        <v>114</v>
      </c>
      <c r="K70" s="124">
        <v>229</v>
      </c>
      <c r="L70" s="22">
        <v>215</v>
      </c>
      <c r="M70" s="124">
        <v>299</v>
      </c>
      <c r="N70" s="22">
        <v>278</v>
      </c>
      <c r="O70" s="124">
        <v>256</v>
      </c>
      <c r="P70" s="22">
        <v>277</v>
      </c>
      <c r="Q70" s="124">
        <v>273</v>
      </c>
      <c r="R70" s="22">
        <v>279</v>
      </c>
      <c r="S70" s="124">
        <v>280</v>
      </c>
      <c r="T70" s="22">
        <v>256</v>
      </c>
      <c r="U70" s="123">
        <f t="shared" si="37"/>
        <v>93.111710092842173</v>
      </c>
      <c r="V70" s="13">
        <f t="shared" si="50"/>
        <v>183</v>
      </c>
      <c r="W70" s="124">
        <v>2</v>
      </c>
      <c r="X70" s="22">
        <v>2</v>
      </c>
      <c r="Y70" s="124">
        <v>1</v>
      </c>
      <c r="Z70" s="22">
        <v>7</v>
      </c>
      <c r="AA70" s="124">
        <v>16</v>
      </c>
      <c r="AB70" s="22">
        <v>9</v>
      </c>
      <c r="AC70" s="124">
        <v>17</v>
      </c>
      <c r="AD70" s="22">
        <v>19</v>
      </c>
      <c r="AE70" s="124">
        <v>19</v>
      </c>
      <c r="AF70" s="22">
        <v>18</v>
      </c>
      <c r="AG70" s="124">
        <v>15</v>
      </c>
      <c r="AH70" s="22">
        <v>23</v>
      </c>
      <c r="AI70" s="124">
        <v>22</v>
      </c>
      <c r="AJ70" s="22">
        <v>13</v>
      </c>
      <c r="AK70" s="123">
        <f t="shared" si="39"/>
        <v>5.4806828391734053</v>
      </c>
      <c r="AL70" s="13">
        <f t="shared" si="51"/>
        <v>29</v>
      </c>
      <c r="AM70" s="124">
        <v>0</v>
      </c>
      <c r="AN70" s="22">
        <v>0</v>
      </c>
      <c r="AO70" s="124">
        <v>0</v>
      </c>
      <c r="AP70" s="22">
        <v>0</v>
      </c>
      <c r="AQ70" s="124">
        <v>5</v>
      </c>
      <c r="AR70" s="22">
        <v>1</v>
      </c>
      <c r="AS70" s="124">
        <v>2</v>
      </c>
      <c r="AT70" s="22">
        <v>5</v>
      </c>
      <c r="AU70" s="124">
        <v>4</v>
      </c>
      <c r="AV70" s="22">
        <v>5</v>
      </c>
      <c r="AW70" s="124">
        <v>1</v>
      </c>
      <c r="AX70" s="22">
        <v>3</v>
      </c>
      <c r="AY70" s="124">
        <v>2</v>
      </c>
      <c r="AZ70" s="22">
        <v>1</v>
      </c>
      <c r="BA70" s="123">
        <f t="shared" si="41"/>
        <v>0.86852351003294403</v>
      </c>
      <c r="BB70" s="15">
        <f t="shared" si="42"/>
        <v>212</v>
      </c>
      <c r="BC70" s="123">
        <f t="shared" si="43"/>
        <v>6.3492063492063489</v>
      </c>
      <c r="BD70" s="13">
        <f t="shared" si="52"/>
        <v>18</v>
      </c>
      <c r="BE70" s="124">
        <v>0</v>
      </c>
      <c r="BF70" s="22">
        <v>0</v>
      </c>
      <c r="BG70" s="124">
        <v>0</v>
      </c>
      <c r="BH70" s="22">
        <v>0</v>
      </c>
      <c r="BI70" s="124">
        <v>3</v>
      </c>
      <c r="BJ70" s="22">
        <v>0</v>
      </c>
      <c r="BK70" s="124">
        <v>3</v>
      </c>
      <c r="BL70" s="22">
        <v>1</v>
      </c>
      <c r="BM70" s="124">
        <v>2</v>
      </c>
      <c r="BN70" s="22">
        <v>1</v>
      </c>
      <c r="BO70" s="124">
        <v>1</v>
      </c>
      <c r="BP70" s="22">
        <v>3</v>
      </c>
      <c r="BQ70" s="124">
        <v>2</v>
      </c>
      <c r="BR70" s="22">
        <v>2</v>
      </c>
      <c r="BS70" s="123">
        <f t="shared" si="45"/>
        <v>0.53908355795148255</v>
      </c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4"/>
    </row>
    <row r="71" spans="1:87" s="4" customFormat="1" ht="15.6" x14ac:dyDescent="0.3">
      <c r="A71" s="2"/>
      <c r="B71" s="4" t="s">
        <v>130</v>
      </c>
      <c r="C71" s="26">
        <v>2598.6420000000003</v>
      </c>
      <c r="D71" s="145">
        <f t="shared" si="47"/>
        <v>0</v>
      </c>
      <c r="E71" s="20">
        <f t="shared" si="48"/>
        <v>0</v>
      </c>
      <c r="F71" s="13">
        <f t="shared" si="49"/>
        <v>0</v>
      </c>
      <c r="G71" s="124"/>
      <c r="H71" s="22"/>
      <c r="I71" s="124"/>
      <c r="J71" s="22"/>
      <c r="K71" s="124"/>
      <c r="L71" s="22"/>
      <c r="M71" s="124"/>
      <c r="N71" s="22"/>
      <c r="O71" s="124"/>
      <c r="P71" s="22"/>
      <c r="Q71" s="124"/>
      <c r="R71" s="22"/>
      <c r="S71" s="124"/>
      <c r="T71" s="22"/>
      <c r="U71" s="123" t="e">
        <f t="shared" si="37"/>
        <v>#DIV/0!</v>
      </c>
      <c r="V71" s="13">
        <f t="shared" si="50"/>
        <v>0</v>
      </c>
      <c r="W71" s="124"/>
      <c r="X71" s="22"/>
      <c r="Y71" s="124"/>
      <c r="Z71" s="22"/>
      <c r="AA71" s="124"/>
      <c r="AB71" s="22"/>
      <c r="AC71" s="124"/>
      <c r="AD71" s="22"/>
      <c r="AE71" s="124"/>
      <c r="AF71" s="22"/>
      <c r="AG71" s="124"/>
      <c r="AH71" s="22"/>
      <c r="AI71" s="124"/>
      <c r="AJ71" s="22"/>
      <c r="AK71" s="123" t="e">
        <f t="shared" si="39"/>
        <v>#DIV/0!</v>
      </c>
      <c r="AL71" s="13">
        <f t="shared" si="51"/>
        <v>0</v>
      </c>
      <c r="AM71" s="124"/>
      <c r="AN71" s="22"/>
      <c r="AO71" s="124"/>
      <c r="AP71" s="22"/>
      <c r="AQ71" s="124"/>
      <c r="AR71" s="22"/>
      <c r="AS71" s="124"/>
      <c r="AT71" s="22"/>
      <c r="AU71" s="124"/>
      <c r="AV71" s="22"/>
      <c r="AW71" s="124"/>
      <c r="AX71" s="22"/>
      <c r="AY71" s="124"/>
      <c r="AZ71" s="22"/>
      <c r="BA71" s="123" t="e">
        <f t="shared" si="41"/>
        <v>#DIV/0!</v>
      </c>
      <c r="BB71" s="15">
        <f t="shared" si="42"/>
        <v>0</v>
      </c>
      <c r="BC71" s="123" t="e">
        <f t="shared" si="43"/>
        <v>#DIV/0!</v>
      </c>
      <c r="BD71" s="13">
        <f t="shared" si="52"/>
        <v>0</v>
      </c>
      <c r="BE71" s="124"/>
      <c r="BF71" s="22"/>
      <c r="BG71" s="124"/>
      <c r="BH71" s="22"/>
      <c r="BI71" s="124"/>
      <c r="BJ71" s="22"/>
      <c r="BK71" s="124"/>
      <c r="BL71" s="22"/>
      <c r="BM71" s="124"/>
      <c r="BN71" s="22"/>
      <c r="BO71" s="124"/>
      <c r="BP71" s="22"/>
      <c r="BQ71" s="124"/>
      <c r="BR71" s="22"/>
      <c r="BS71" s="123" t="e">
        <f t="shared" si="45"/>
        <v>#DIV/0!</v>
      </c>
      <c r="BU71" s="4">
        <f t="shared" ref="BU71:BU84" si="54">SUM(BV71:CG71)</f>
        <v>0</v>
      </c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4" t="e">
        <f t="shared" ref="CH71:CH84" si="55">BU71/D71*100</f>
        <v>#DIV/0!</v>
      </c>
    </row>
    <row r="72" spans="1:87" s="4" customFormat="1" ht="15.6" x14ac:dyDescent="0.3">
      <c r="A72" s="2"/>
      <c r="B72" s="4" t="s">
        <v>131</v>
      </c>
      <c r="C72" s="26">
        <v>4589.7840000000006</v>
      </c>
      <c r="D72" s="145">
        <f t="shared" si="47"/>
        <v>0</v>
      </c>
      <c r="E72" s="20">
        <f t="shared" si="48"/>
        <v>0</v>
      </c>
      <c r="F72" s="13">
        <f t="shared" si="49"/>
        <v>0</v>
      </c>
      <c r="G72" s="124"/>
      <c r="H72" s="22"/>
      <c r="I72" s="124"/>
      <c r="J72" s="22"/>
      <c r="K72" s="124"/>
      <c r="L72" s="22"/>
      <c r="M72" s="124"/>
      <c r="N72" s="22"/>
      <c r="O72" s="124"/>
      <c r="P72" s="22"/>
      <c r="Q72" s="124"/>
      <c r="R72" s="22"/>
      <c r="S72" s="124"/>
      <c r="T72" s="22"/>
      <c r="U72" s="123" t="e">
        <f t="shared" si="37"/>
        <v>#DIV/0!</v>
      </c>
      <c r="V72" s="13">
        <f t="shared" si="50"/>
        <v>0</v>
      </c>
      <c r="W72" s="124"/>
      <c r="X72" s="22"/>
      <c r="Y72" s="124"/>
      <c r="Z72" s="22"/>
      <c r="AA72" s="124"/>
      <c r="AB72" s="22"/>
      <c r="AC72" s="124"/>
      <c r="AD72" s="22"/>
      <c r="AE72" s="124"/>
      <c r="AF72" s="22"/>
      <c r="AG72" s="124"/>
      <c r="AH72" s="22"/>
      <c r="AI72" s="124"/>
      <c r="AJ72" s="22"/>
      <c r="AK72" s="123" t="e">
        <f t="shared" si="39"/>
        <v>#DIV/0!</v>
      </c>
      <c r="AL72" s="13">
        <f t="shared" si="51"/>
        <v>0</v>
      </c>
      <c r="AM72" s="124"/>
      <c r="AN72" s="22"/>
      <c r="AO72" s="124"/>
      <c r="AP72" s="22"/>
      <c r="AQ72" s="124"/>
      <c r="AR72" s="22"/>
      <c r="AS72" s="124"/>
      <c r="AT72" s="22"/>
      <c r="AU72" s="124"/>
      <c r="AV72" s="22"/>
      <c r="AW72" s="124"/>
      <c r="AX72" s="22"/>
      <c r="AY72" s="124"/>
      <c r="AZ72" s="22"/>
      <c r="BA72" s="123" t="e">
        <f t="shared" si="41"/>
        <v>#DIV/0!</v>
      </c>
      <c r="BB72" s="15">
        <f t="shared" si="42"/>
        <v>0</v>
      </c>
      <c r="BC72" s="123" t="e">
        <f t="shared" si="43"/>
        <v>#DIV/0!</v>
      </c>
      <c r="BD72" s="13">
        <f t="shared" si="52"/>
        <v>0</v>
      </c>
      <c r="BE72" s="124"/>
      <c r="BF72" s="22"/>
      <c r="BG72" s="124"/>
      <c r="BH72" s="22"/>
      <c r="BI72" s="124"/>
      <c r="BJ72" s="22"/>
      <c r="BK72" s="124"/>
      <c r="BL72" s="22"/>
      <c r="BM72" s="124"/>
      <c r="BN72" s="22"/>
      <c r="BO72" s="124"/>
      <c r="BP72" s="22"/>
      <c r="BQ72" s="124"/>
      <c r="BR72" s="22"/>
      <c r="BS72" s="123" t="e">
        <f t="shared" si="45"/>
        <v>#DIV/0!</v>
      </c>
      <c r="BU72" s="4">
        <f t="shared" si="54"/>
        <v>0</v>
      </c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4" t="e">
        <f t="shared" si="55"/>
        <v>#DIV/0!</v>
      </c>
    </row>
    <row r="73" spans="1:87" s="4" customFormat="1" ht="15.6" x14ac:dyDescent="0.3">
      <c r="A73" s="2"/>
      <c r="B73" s="4" t="s">
        <v>132</v>
      </c>
      <c r="C73" s="26">
        <v>11932.272000000001</v>
      </c>
      <c r="D73" s="145">
        <f t="shared" si="47"/>
        <v>0</v>
      </c>
      <c r="E73" s="20">
        <f t="shared" si="48"/>
        <v>0</v>
      </c>
      <c r="F73" s="13">
        <f t="shared" si="49"/>
        <v>0</v>
      </c>
      <c r="G73" s="124"/>
      <c r="H73" s="22"/>
      <c r="I73" s="124"/>
      <c r="J73" s="22"/>
      <c r="K73" s="124"/>
      <c r="L73" s="22"/>
      <c r="M73" s="124"/>
      <c r="N73" s="22"/>
      <c r="O73" s="124"/>
      <c r="P73" s="22"/>
      <c r="Q73" s="124"/>
      <c r="R73" s="22"/>
      <c r="S73" s="124"/>
      <c r="T73" s="22"/>
      <c r="U73" s="123" t="e">
        <f t="shared" si="37"/>
        <v>#DIV/0!</v>
      </c>
      <c r="V73" s="13">
        <f t="shared" si="50"/>
        <v>0</v>
      </c>
      <c r="W73" s="124"/>
      <c r="X73" s="22"/>
      <c r="Y73" s="124"/>
      <c r="Z73" s="22"/>
      <c r="AA73" s="124"/>
      <c r="AB73" s="22"/>
      <c r="AC73" s="124"/>
      <c r="AD73" s="22"/>
      <c r="AE73" s="124"/>
      <c r="AF73" s="22"/>
      <c r="AG73" s="124"/>
      <c r="AH73" s="22"/>
      <c r="AI73" s="124"/>
      <c r="AJ73" s="22"/>
      <c r="AK73" s="123" t="e">
        <f t="shared" si="39"/>
        <v>#DIV/0!</v>
      </c>
      <c r="AL73" s="13">
        <f t="shared" si="51"/>
        <v>0</v>
      </c>
      <c r="AM73" s="124"/>
      <c r="AN73" s="22"/>
      <c r="AO73" s="124"/>
      <c r="AP73" s="22"/>
      <c r="AQ73" s="124"/>
      <c r="AR73" s="22"/>
      <c r="AS73" s="124"/>
      <c r="AT73" s="22"/>
      <c r="AU73" s="124"/>
      <c r="AV73" s="22"/>
      <c r="AW73" s="124"/>
      <c r="AX73" s="22"/>
      <c r="AY73" s="124"/>
      <c r="AZ73" s="22"/>
      <c r="BA73" s="123" t="e">
        <f t="shared" si="41"/>
        <v>#DIV/0!</v>
      </c>
      <c r="BB73" s="15">
        <f t="shared" si="42"/>
        <v>0</v>
      </c>
      <c r="BC73" s="123" t="e">
        <f t="shared" si="43"/>
        <v>#DIV/0!</v>
      </c>
      <c r="BD73" s="13">
        <f t="shared" si="52"/>
        <v>0</v>
      </c>
      <c r="BE73" s="124"/>
      <c r="BF73" s="22"/>
      <c r="BG73" s="124"/>
      <c r="BH73" s="22"/>
      <c r="BI73" s="124"/>
      <c r="BJ73" s="22"/>
      <c r="BK73" s="124"/>
      <c r="BL73" s="22"/>
      <c r="BM73" s="124"/>
      <c r="BN73" s="22"/>
      <c r="BO73" s="124"/>
      <c r="BP73" s="22"/>
      <c r="BQ73" s="124"/>
      <c r="BR73" s="22"/>
      <c r="BS73" s="123" t="e">
        <f t="shared" si="45"/>
        <v>#DIV/0!</v>
      </c>
      <c r="BU73" s="4">
        <f t="shared" si="54"/>
        <v>0</v>
      </c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4" t="e">
        <f t="shared" si="55"/>
        <v>#DIV/0!</v>
      </c>
    </row>
    <row r="74" spans="1:87" s="4" customFormat="1" ht="15.6" x14ac:dyDescent="0.3">
      <c r="A74" s="2"/>
      <c r="B74" s="4" t="s">
        <v>133</v>
      </c>
      <c r="C74" s="26">
        <v>9090.630000000001</v>
      </c>
      <c r="D74" s="145">
        <f t="shared" si="47"/>
        <v>5636</v>
      </c>
      <c r="E74" s="20">
        <f t="shared" si="48"/>
        <v>61.997903335632401</v>
      </c>
      <c r="F74" s="13">
        <f t="shared" si="49"/>
        <v>4580</v>
      </c>
      <c r="G74" s="124">
        <v>152</v>
      </c>
      <c r="H74" s="22">
        <v>158</v>
      </c>
      <c r="I74" s="124">
        <v>171</v>
      </c>
      <c r="J74" s="22">
        <v>157</v>
      </c>
      <c r="K74" s="124">
        <v>392</v>
      </c>
      <c r="L74" s="22">
        <v>374</v>
      </c>
      <c r="M74" s="124">
        <v>440</v>
      </c>
      <c r="N74" s="22">
        <v>370</v>
      </c>
      <c r="O74" s="124">
        <v>454</v>
      </c>
      <c r="P74" s="22">
        <v>411</v>
      </c>
      <c r="Q74" s="124">
        <v>446</v>
      </c>
      <c r="R74" s="22">
        <v>415</v>
      </c>
      <c r="S74" s="124">
        <v>335</v>
      </c>
      <c r="T74" s="22">
        <v>305</v>
      </c>
      <c r="U74" s="123">
        <f t="shared" si="37"/>
        <v>81.263307310149045</v>
      </c>
      <c r="V74" s="13">
        <f t="shared" si="50"/>
        <v>682</v>
      </c>
      <c r="W74" s="124">
        <v>5</v>
      </c>
      <c r="X74" s="22">
        <v>5</v>
      </c>
      <c r="Y74" s="124">
        <v>14</v>
      </c>
      <c r="Z74" s="22">
        <v>12</v>
      </c>
      <c r="AA74" s="124">
        <v>52</v>
      </c>
      <c r="AB74" s="22">
        <v>44</v>
      </c>
      <c r="AC74" s="124">
        <v>65</v>
      </c>
      <c r="AD74" s="22">
        <v>47</v>
      </c>
      <c r="AE74" s="124">
        <v>69</v>
      </c>
      <c r="AF74" s="22">
        <v>73</v>
      </c>
      <c r="AG74" s="124">
        <v>74</v>
      </c>
      <c r="AH74" s="22">
        <v>68</v>
      </c>
      <c r="AI74" s="124">
        <v>82</v>
      </c>
      <c r="AJ74" s="22">
        <v>72</v>
      </c>
      <c r="AK74" s="123">
        <f t="shared" si="39"/>
        <v>12.100780695528744</v>
      </c>
      <c r="AL74" s="13">
        <f t="shared" si="51"/>
        <v>260</v>
      </c>
      <c r="AM74" s="124">
        <v>8</v>
      </c>
      <c r="AN74" s="22">
        <v>3</v>
      </c>
      <c r="AO74" s="124">
        <v>10</v>
      </c>
      <c r="AP74" s="22">
        <v>4</v>
      </c>
      <c r="AQ74" s="124">
        <v>21</v>
      </c>
      <c r="AR74" s="22">
        <v>17</v>
      </c>
      <c r="AS74" s="124">
        <v>13</v>
      </c>
      <c r="AT74" s="22">
        <v>20</v>
      </c>
      <c r="AU74" s="124">
        <v>27</v>
      </c>
      <c r="AV74" s="22">
        <v>23</v>
      </c>
      <c r="AW74" s="124">
        <v>36</v>
      </c>
      <c r="AX74" s="22">
        <v>26</v>
      </c>
      <c r="AY74" s="124">
        <v>34</v>
      </c>
      <c r="AZ74" s="22">
        <v>18</v>
      </c>
      <c r="BA74" s="123">
        <f t="shared" si="41"/>
        <v>4.6132008516678491</v>
      </c>
      <c r="BB74" s="15">
        <f t="shared" si="42"/>
        <v>942</v>
      </c>
      <c r="BC74" s="123">
        <f t="shared" si="43"/>
        <v>16.713981547196592</v>
      </c>
      <c r="BD74" s="13">
        <f t="shared" si="52"/>
        <v>114</v>
      </c>
      <c r="BE74" s="124">
        <v>20</v>
      </c>
      <c r="BF74" s="22">
        <v>21</v>
      </c>
      <c r="BG74" s="124">
        <v>8</v>
      </c>
      <c r="BH74" s="22">
        <v>6</v>
      </c>
      <c r="BI74" s="124">
        <v>11</v>
      </c>
      <c r="BJ74" s="22">
        <v>9</v>
      </c>
      <c r="BK74" s="124">
        <v>5</v>
      </c>
      <c r="BL74" s="22">
        <v>7</v>
      </c>
      <c r="BM74" s="124">
        <v>7</v>
      </c>
      <c r="BN74" s="22">
        <v>1</v>
      </c>
      <c r="BO74" s="124">
        <v>11</v>
      </c>
      <c r="BP74" s="22">
        <v>2</v>
      </c>
      <c r="BQ74" s="124">
        <v>3</v>
      </c>
      <c r="BR74" s="22">
        <v>3</v>
      </c>
      <c r="BS74" s="123">
        <f t="shared" si="45"/>
        <v>2.0227111426543645</v>
      </c>
      <c r="BU74" s="4">
        <f t="shared" si="54"/>
        <v>0</v>
      </c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4">
        <f t="shared" si="55"/>
        <v>0</v>
      </c>
    </row>
    <row r="75" spans="1:87" s="4" customFormat="1" ht="15.6" x14ac:dyDescent="0.3">
      <c r="A75" s="2"/>
      <c r="B75" s="4" t="s">
        <v>134</v>
      </c>
      <c r="C75" s="26">
        <v>2942.0819999999999</v>
      </c>
      <c r="D75" s="145">
        <f t="shared" si="47"/>
        <v>0</v>
      </c>
      <c r="E75" s="20">
        <f t="shared" si="48"/>
        <v>0</v>
      </c>
      <c r="F75" s="13">
        <f t="shared" si="49"/>
        <v>0</v>
      </c>
      <c r="G75" s="124"/>
      <c r="H75" s="22"/>
      <c r="I75" s="124"/>
      <c r="J75" s="22"/>
      <c r="K75" s="124"/>
      <c r="L75" s="22"/>
      <c r="M75" s="124"/>
      <c r="N75" s="22"/>
      <c r="O75" s="124"/>
      <c r="P75" s="22"/>
      <c r="Q75" s="124"/>
      <c r="R75" s="22"/>
      <c r="S75" s="124"/>
      <c r="T75" s="22"/>
      <c r="U75" s="123" t="e">
        <f t="shared" si="37"/>
        <v>#DIV/0!</v>
      </c>
      <c r="V75" s="13">
        <f t="shared" si="50"/>
        <v>0</v>
      </c>
      <c r="W75" s="124"/>
      <c r="X75" s="22"/>
      <c r="Y75" s="124"/>
      <c r="Z75" s="22"/>
      <c r="AA75" s="124"/>
      <c r="AB75" s="22"/>
      <c r="AC75" s="124"/>
      <c r="AD75" s="22"/>
      <c r="AE75" s="124"/>
      <c r="AF75" s="22"/>
      <c r="AG75" s="124"/>
      <c r="AH75" s="22"/>
      <c r="AI75" s="124"/>
      <c r="AJ75" s="22"/>
      <c r="AK75" s="123" t="e">
        <f t="shared" si="39"/>
        <v>#DIV/0!</v>
      </c>
      <c r="AL75" s="13">
        <f t="shared" si="51"/>
        <v>0</v>
      </c>
      <c r="AM75" s="124"/>
      <c r="AN75" s="22"/>
      <c r="AO75" s="124"/>
      <c r="AP75" s="22"/>
      <c r="AQ75" s="124"/>
      <c r="AR75" s="22"/>
      <c r="AS75" s="124"/>
      <c r="AT75" s="22"/>
      <c r="AU75" s="124"/>
      <c r="AV75" s="22"/>
      <c r="AW75" s="124"/>
      <c r="AX75" s="22"/>
      <c r="AY75" s="124"/>
      <c r="AZ75" s="22"/>
      <c r="BA75" s="123" t="e">
        <f t="shared" si="41"/>
        <v>#DIV/0!</v>
      </c>
      <c r="BB75" s="15">
        <f t="shared" si="42"/>
        <v>0</v>
      </c>
      <c r="BC75" s="123" t="e">
        <f t="shared" si="43"/>
        <v>#DIV/0!</v>
      </c>
      <c r="BD75" s="13">
        <f t="shared" si="52"/>
        <v>0</v>
      </c>
      <c r="BE75" s="124"/>
      <c r="BF75" s="22"/>
      <c r="BG75" s="124"/>
      <c r="BH75" s="22"/>
      <c r="BI75" s="124"/>
      <c r="BJ75" s="22"/>
      <c r="BK75" s="124"/>
      <c r="BL75" s="22"/>
      <c r="BM75" s="124"/>
      <c r="BN75" s="22"/>
      <c r="BO75" s="124"/>
      <c r="BP75" s="22"/>
      <c r="BQ75" s="124"/>
      <c r="BR75" s="22"/>
      <c r="BS75" s="123" t="e">
        <f t="shared" si="45"/>
        <v>#DIV/0!</v>
      </c>
      <c r="BU75" s="4">
        <f t="shared" si="54"/>
        <v>0</v>
      </c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4" t="e">
        <f t="shared" si="55"/>
        <v>#DIV/0!</v>
      </c>
    </row>
    <row r="76" spans="1:87" s="4" customFormat="1" ht="15.6" x14ac:dyDescent="0.3">
      <c r="A76" s="2"/>
      <c r="B76" s="4" t="s">
        <v>135</v>
      </c>
      <c r="C76" s="26">
        <v>4520.9340000000002</v>
      </c>
      <c r="D76" s="145">
        <f t="shared" si="47"/>
        <v>3581</v>
      </c>
      <c r="E76" s="20">
        <f t="shared" si="48"/>
        <v>79.20929613217092</v>
      </c>
      <c r="F76" s="13">
        <f t="shared" si="49"/>
        <v>3137</v>
      </c>
      <c r="G76" s="124">
        <v>93</v>
      </c>
      <c r="H76" s="22">
        <v>75</v>
      </c>
      <c r="I76" s="124">
        <v>95</v>
      </c>
      <c r="J76" s="22">
        <v>61</v>
      </c>
      <c r="K76" s="124">
        <v>220</v>
      </c>
      <c r="L76" s="22">
        <v>189</v>
      </c>
      <c r="M76" s="124">
        <v>211</v>
      </c>
      <c r="N76" s="22">
        <v>201</v>
      </c>
      <c r="O76" s="124">
        <v>196</v>
      </c>
      <c r="P76" s="22">
        <v>212</v>
      </c>
      <c r="Q76" s="124">
        <v>234</v>
      </c>
      <c r="R76" s="22">
        <v>218</v>
      </c>
      <c r="S76" s="124">
        <v>193</v>
      </c>
      <c r="T76" s="22">
        <v>939</v>
      </c>
      <c r="U76" s="123">
        <f t="shared" si="37"/>
        <v>87.601228707065076</v>
      </c>
      <c r="V76" s="13">
        <f t="shared" si="50"/>
        <v>323</v>
      </c>
      <c r="W76" s="124">
        <v>3</v>
      </c>
      <c r="X76" s="22">
        <v>3</v>
      </c>
      <c r="Y76" s="124">
        <v>5</v>
      </c>
      <c r="Z76" s="22">
        <v>10</v>
      </c>
      <c r="AA76" s="124">
        <v>29</v>
      </c>
      <c r="AB76" s="22">
        <v>30</v>
      </c>
      <c r="AC76" s="124">
        <v>25</v>
      </c>
      <c r="AD76" s="22">
        <v>17</v>
      </c>
      <c r="AE76" s="124">
        <v>25</v>
      </c>
      <c r="AF76" s="22">
        <v>32</v>
      </c>
      <c r="AG76" s="124">
        <v>40</v>
      </c>
      <c r="AH76" s="22">
        <v>23</v>
      </c>
      <c r="AI76" s="124">
        <v>40</v>
      </c>
      <c r="AJ76" s="22">
        <v>41</v>
      </c>
      <c r="AK76" s="123">
        <f t="shared" si="39"/>
        <v>9.0198268640044681</v>
      </c>
      <c r="AL76" s="13">
        <f t="shared" si="51"/>
        <v>94</v>
      </c>
      <c r="AM76" s="124">
        <v>4</v>
      </c>
      <c r="AN76" s="22">
        <v>1</v>
      </c>
      <c r="AO76" s="124">
        <v>2</v>
      </c>
      <c r="AP76" s="22">
        <v>1</v>
      </c>
      <c r="AQ76" s="124">
        <v>9</v>
      </c>
      <c r="AR76" s="22">
        <v>8</v>
      </c>
      <c r="AS76" s="124">
        <v>6</v>
      </c>
      <c r="AT76" s="22">
        <v>7</v>
      </c>
      <c r="AU76" s="124">
        <v>9</v>
      </c>
      <c r="AV76" s="22">
        <v>9</v>
      </c>
      <c r="AW76" s="124">
        <v>6</v>
      </c>
      <c r="AX76" s="22">
        <v>6</v>
      </c>
      <c r="AY76" s="124">
        <v>11</v>
      </c>
      <c r="AZ76" s="22">
        <v>15</v>
      </c>
      <c r="BA76" s="123">
        <f t="shared" si="41"/>
        <v>2.6249650935492879</v>
      </c>
      <c r="BB76" s="15">
        <f t="shared" si="42"/>
        <v>417</v>
      </c>
      <c r="BC76" s="123">
        <f t="shared" si="43"/>
        <v>11.644791957553755</v>
      </c>
      <c r="BD76" s="13">
        <f t="shared" si="52"/>
        <v>27</v>
      </c>
      <c r="BE76" s="124">
        <v>4</v>
      </c>
      <c r="BF76" s="22">
        <v>2</v>
      </c>
      <c r="BG76" s="124">
        <v>3</v>
      </c>
      <c r="BH76" s="22">
        <v>0</v>
      </c>
      <c r="BI76" s="124">
        <v>5</v>
      </c>
      <c r="BJ76" s="22">
        <v>0</v>
      </c>
      <c r="BK76" s="124">
        <v>1</v>
      </c>
      <c r="BL76" s="22">
        <v>1</v>
      </c>
      <c r="BM76" s="124">
        <v>2</v>
      </c>
      <c r="BN76" s="22">
        <v>2</v>
      </c>
      <c r="BO76" s="124">
        <v>3</v>
      </c>
      <c r="BP76" s="22">
        <v>0</v>
      </c>
      <c r="BQ76" s="124">
        <v>2</v>
      </c>
      <c r="BR76" s="22">
        <v>2</v>
      </c>
      <c r="BS76" s="123">
        <f t="shared" si="45"/>
        <v>0.75397933538117845</v>
      </c>
      <c r="BU76" s="4">
        <f t="shared" si="54"/>
        <v>0</v>
      </c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4">
        <f t="shared" si="55"/>
        <v>0</v>
      </c>
    </row>
    <row r="77" spans="1:87" s="4" customFormat="1" ht="15.6" x14ac:dyDescent="0.3">
      <c r="A77" s="2"/>
      <c r="B77" s="4" t="s">
        <v>136</v>
      </c>
      <c r="C77" s="26">
        <v>3101.328</v>
      </c>
      <c r="D77" s="145">
        <f t="shared" si="47"/>
        <v>0</v>
      </c>
      <c r="E77" s="20">
        <f t="shared" si="48"/>
        <v>0</v>
      </c>
      <c r="F77" s="13">
        <f t="shared" si="49"/>
        <v>0</v>
      </c>
      <c r="G77" s="124"/>
      <c r="H77" s="22"/>
      <c r="I77" s="124"/>
      <c r="J77" s="22"/>
      <c r="K77" s="124"/>
      <c r="L77" s="22"/>
      <c r="M77" s="124"/>
      <c r="N77" s="22"/>
      <c r="O77" s="124"/>
      <c r="P77" s="22"/>
      <c r="Q77" s="124"/>
      <c r="R77" s="22"/>
      <c r="S77" s="124"/>
      <c r="T77" s="22"/>
      <c r="U77" s="123" t="e">
        <f t="shared" si="37"/>
        <v>#DIV/0!</v>
      </c>
      <c r="V77" s="13">
        <f t="shared" si="50"/>
        <v>0</v>
      </c>
      <c r="W77" s="124"/>
      <c r="X77" s="22"/>
      <c r="Y77" s="124"/>
      <c r="Z77" s="22"/>
      <c r="AA77" s="124"/>
      <c r="AB77" s="22"/>
      <c r="AC77" s="124"/>
      <c r="AD77" s="22"/>
      <c r="AE77" s="124"/>
      <c r="AF77" s="22"/>
      <c r="AG77" s="124"/>
      <c r="AH77" s="22"/>
      <c r="AI77" s="124"/>
      <c r="AJ77" s="22"/>
      <c r="AK77" s="123" t="e">
        <f t="shared" si="39"/>
        <v>#DIV/0!</v>
      </c>
      <c r="AL77" s="13">
        <f t="shared" si="51"/>
        <v>0</v>
      </c>
      <c r="AM77" s="124"/>
      <c r="AN77" s="22"/>
      <c r="AO77" s="124"/>
      <c r="AP77" s="22"/>
      <c r="AQ77" s="124"/>
      <c r="AR77" s="22"/>
      <c r="AS77" s="124"/>
      <c r="AT77" s="22"/>
      <c r="AU77" s="124"/>
      <c r="AV77" s="22"/>
      <c r="AW77" s="124"/>
      <c r="AX77" s="22"/>
      <c r="AY77" s="124"/>
      <c r="AZ77" s="22"/>
      <c r="BA77" s="123" t="e">
        <f t="shared" si="41"/>
        <v>#DIV/0!</v>
      </c>
      <c r="BB77" s="15">
        <f t="shared" si="42"/>
        <v>0</v>
      </c>
      <c r="BC77" s="123" t="e">
        <f t="shared" si="43"/>
        <v>#DIV/0!</v>
      </c>
      <c r="BD77" s="13">
        <f t="shared" si="52"/>
        <v>0</v>
      </c>
      <c r="BE77" s="124"/>
      <c r="BF77" s="22"/>
      <c r="BG77" s="124"/>
      <c r="BH77" s="22"/>
      <c r="BI77" s="124"/>
      <c r="BJ77" s="22"/>
      <c r="BK77" s="124"/>
      <c r="BL77" s="22"/>
      <c r="BM77" s="124"/>
      <c r="BN77" s="22"/>
      <c r="BO77" s="124"/>
      <c r="BP77" s="22"/>
      <c r="BQ77" s="124"/>
      <c r="BR77" s="22"/>
      <c r="BS77" s="123" t="e">
        <f t="shared" si="45"/>
        <v>#DIV/0!</v>
      </c>
      <c r="BU77" s="4">
        <f t="shared" si="54"/>
        <v>0</v>
      </c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4" t="e">
        <f t="shared" si="55"/>
        <v>#DIV/0!</v>
      </c>
    </row>
    <row r="78" spans="1:87" s="4" customFormat="1" ht="15.6" x14ac:dyDescent="0.3">
      <c r="A78" s="16"/>
      <c r="B78" s="4" t="s">
        <v>259</v>
      </c>
      <c r="C78" s="26">
        <v>3077.0280000000002</v>
      </c>
      <c r="D78" s="145">
        <f t="shared" si="47"/>
        <v>2691</v>
      </c>
      <c r="E78" s="20">
        <f t="shared" si="48"/>
        <v>87.45451780094298</v>
      </c>
      <c r="F78" s="13">
        <f t="shared" si="49"/>
        <v>2520</v>
      </c>
      <c r="G78" s="124">
        <v>79</v>
      </c>
      <c r="H78" s="22">
        <v>98</v>
      </c>
      <c r="I78" s="124">
        <v>87</v>
      </c>
      <c r="J78" s="22">
        <v>85</v>
      </c>
      <c r="K78" s="124">
        <v>234</v>
      </c>
      <c r="L78" s="22">
        <v>209</v>
      </c>
      <c r="M78" s="124">
        <v>231</v>
      </c>
      <c r="N78" s="22">
        <v>206</v>
      </c>
      <c r="O78" s="124">
        <v>213</v>
      </c>
      <c r="P78" s="22">
        <v>213</v>
      </c>
      <c r="Q78" s="124">
        <v>241</v>
      </c>
      <c r="R78" s="22">
        <v>215</v>
      </c>
      <c r="S78" s="124">
        <v>202</v>
      </c>
      <c r="T78" s="22">
        <v>207</v>
      </c>
      <c r="U78" s="123">
        <f t="shared" si="37"/>
        <v>93.645484949832777</v>
      </c>
      <c r="V78" s="13">
        <f t="shared" si="50"/>
        <v>104</v>
      </c>
      <c r="W78" s="124">
        <v>0</v>
      </c>
      <c r="X78" s="22">
        <v>1</v>
      </c>
      <c r="Y78" s="124">
        <v>3</v>
      </c>
      <c r="Z78" s="22">
        <v>0</v>
      </c>
      <c r="AA78" s="124">
        <v>6</v>
      </c>
      <c r="AB78" s="22">
        <v>11</v>
      </c>
      <c r="AC78" s="124">
        <v>7</v>
      </c>
      <c r="AD78" s="22">
        <v>5</v>
      </c>
      <c r="AE78" s="124">
        <v>15</v>
      </c>
      <c r="AF78" s="22">
        <v>14</v>
      </c>
      <c r="AG78" s="124">
        <v>11</v>
      </c>
      <c r="AH78" s="22">
        <v>8</v>
      </c>
      <c r="AI78" s="124">
        <v>17</v>
      </c>
      <c r="AJ78" s="22">
        <v>6</v>
      </c>
      <c r="AK78" s="123">
        <f t="shared" si="39"/>
        <v>3.8647342995169081</v>
      </c>
      <c r="AL78" s="13">
        <f t="shared" si="51"/>
        <v>56</v>
      </c>
      <c r="AM78" s="124">
        <v>0</v>
      </c>
      <c r="AN78" s="22">
        <v>0</v>
      </c>
      <c r="AO78" s="124">
        <v>3</v>
      </c>
      <c r="AP78" s="22">
        <v>1</v>
      </c>
      <c r="AQ78" s="124">
        <v>4</v>
      </c>
      <c r="AR78" s="22">
        <v>5</v>
      </c>
      <c r="AS78" s="124">
        <v>6</v>
      </c>
      <c r="AT78" s="22">
        <v>4</v>
      </c>
      <c r="AU78" s="124">
        <v>3</v>
      </c>
      <c r="AV78" s="22">
        <v>4</v>
      </c>
      <c r="AW78" s="124">
        <v>6</v>
      </c>
      <c r="AX78" s="22">
        <v>8</v>
      </c>
      <c r="AY78" s="124">
        <v>9</v>
      </c>
      <c r="AZ78" s="22">
        <v>3</v>
      </c>
      <c r="BA78" s="123">
        <f t="shared" si="41"/>
        <v>2.0810107766629504</v>
      </c>
      <c r="BB78" s="15">
        <f t="shared" si="42"/>
        <v>160</v>
      </c>
      <c r="BC78" s="123">
        <f t="shared" si="43"/>
        <v>5.9457450761798585</v>
      </c>
      <c r="BD78" s="13">
        <f t="shared" si="52"/>
        <v>11</v>
      </c>
      <c r="BE78" s="124">
        <v>2</v>
      </c>
      <c r="BF78" s="22">
        <v>1</v>
      </c>
      <c r="BG78" s="124">
        <v>0</v>
      </c>
      <c r="BH78" s="22">
        <v>0</v>
      </c>
      <c r="BI78" s="124">
        <v>1</v>
      </c>
      <c r="BJ78" s="22">
        <v>1</v>
      </c>
      <c r="BK78" s="124">
        <v>0</v>
      </c>
      <c r="BL78" s="22">
        <v>2</v>
      </c>
      <c r="BM78" s="124">
        <v>2</v>
      </c>
      <c r="BN78" s="22">
        <v>1</v>
      </c>
      <c r="BO78" s="124">
        <v>0</v>
      </c>
      <c r="BP78" s="22">
        <v>0</v>
      </c>
      <c r="BQ78" s="124">
        <v>1</v>
      </c>
      <c r="BR78" s="22">
        <v>0</v>
      </c>
      <c r="BS78" s="123">
        <f t="shared" si="45"/>
        <v>0.40876997398736531</v>
      </c>
      <c r="BU78" s="4">
        <f t="shared" si="54"/>
        <v>0</v>
      </c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4">
        <f t="shared" si="55"/>
        <v>0</v>
      </c>
      <c r="CI78" s="24"/>
    </row>
    <row r="79" spans="1:87" s="4" customFormat="1" ht="15.6" x14ac:dyDescent="0.3">
      <c r="A79" s="16"/>
      <c r="B79" s="4" t="s">
        <v>137</v>
      </c>
      <c r="C79" s="26">
        <v>5199.0659999999998</v>
      </c>
      <c r="D79" s="145">
        <f t="shared" si="47"/>
        <v>0</v>
      </c>
      <c r="E79" s="20">
        <f t="shared" si="48"/>
        <v>0</v>
      </c>
      <c r="F79" s="13">
        <f t="shared" si="49"/>
        <v>0</v>
      </c>
      <c r="G79" s="124"/>
      <c r="H79" s="22"/>
      <c r="I79" s="124"/>
      <c r="J79" s="22"/>
      <c r="K79" s="124"/>
      <c r="L79" s="22"/>
      <c r="M79" s="124"/>
      <c r="N79" s="22"/>
      <c r="O79" s="124"/>
      <c r="P79" s="22"/>
      <c r="Q79" s="124"/>
      <c r="R79" s="22"/>
      <c r="S79" s="124"/>
      <c r="T79" s="22"/>
      <c r="U79" s="123" t="e">
        <f t="shared" si="37"/>
        <v>#DIV/0!</v>
      </c>
      <c r="V79" s="13">
        <f t="shared" si="50"/>
        <v>0</v>
      </c>
      <c r="W79" s="124"/>
      <c r="X79" s="22"/>
      <c r="Y79" s="124"/>
      <c r="Z79" s="22"/>
      <c r="AA79" s="124"/>
      <c r="AB79" s="22"/>
      <c r="AC79" s="124"/>
      <c r="AD79" s="22"/>
      <c r="AE79" s="124"/>
      <c r="AF79" s="22"/>
      <c r="AG79" s="124"/>
      <c r="AH79" s="22"/>
      <c r="AI79" s="124"/>
      <c r="AJ79" s="22"/>
      <c r="AK79" s="123" t="e">
        <f t="shared" si="39"/>
        <v>#DIV/0!</v>
      </c>
      <c r="AL79" s="13">
        <f t="shared" si="51"/>
        <v>0</v>
      </c>
      <c r="AM79" s="124"/>
      <c r="AN79" s="22"/>
      <c r="AO79" s="124"/>
      <c r="AP79" s="22"/>
      <c r="AQ79" s="124"/>
      <c r="AR79" s="22"/>
      <c r="AS79" s="124"/>
      <c r="AT79" s="22"/>
      <c r="AU79" s="124"/>
      <c r="AV79" s="22"/>
      <c r="AW79" s="124"/>
      <c r="AX79" s="22"/>
      <c r="AY79" s="124"/>
      <c r="AZ79" s="22"/>
      <c r="BA79" s="14" t="e">
        <f t="shared" si="41"/>
        <v>#DIV/0!</v>
      </c>
      <c r="BB79" s="15">
        <f t="shared" si="42"/>
        <v>0</v>
      </c>
      <c r="BC79" s="123" t="e">
        <f t="shared" si="43"/>
        <v>#DIV/0!</v>
      </c>
      <c r="BD79" s="13">
        <f t="shared" si="52"/>
        <v>0</v>
      </c>
      <c r="BE79" s="124"/>
      <c r="BF79" s="22"/>
      <c r="BG79" s="124"/>
      <c r="BH79" s="22"/>
      <c r="BI79" s="124"/>
      <c r="BJ79" s="22"/>
      <c r="BK79" s="124"/>
      <c r="BL79" s="22"/>
      <c r="BM79" s="124"/>
      <c r="BN79" s="22"/>
      <c r="BO79" s="124"/>
      <c r="BP79" s="22"/>
      <c r="BQ79" s="124"/>
      <c r="BR79" s="22"/>
      <c r="BS79" s="14" t="e">
        <f t="shared" si="45"/>
        <v>#DIV/0!</v>
      </c>
      <c r="BU79" s="4">
        <f t="shared" si="54"/>
        <v>0</v>
      </c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4" t="e">
        <f t="shared" si="55"/>
        <v>#DIV/0!</v>
      </c>
    </row>
    <row r="80" spans="1:87" s="4" customFormat="1" ht="15.6" x14ac:dyDescent="0.3">
      <c r="A80" s="16"/>
      <c r="B80" s="4" t="s">
        <v>138</v>
      </c>
      <c r="C80" s="26">
        <v>1752.354</v>
      </c>
      <c r="D80" s="145">
        <f t="shared" si="47"/>
        <v>1422</v>
      </c>
      <c r="E80" s="20">
        <f t="shared" si="48"/>
        <v>81.14798722175999</v>
      </c>
      <c r="F80" s="13">
        <f t="shared" si="49"/>
        <v>1317</v>
      </c>
      <c r="G80" s="124">
        <v>45</v>
      </c>
      <c r="H80" s="22">
        <v>35</v>
      </c>
      <c r="I80" s="124">
        <v>62</v>
      </c>
      <c r="J80" s="22">
        <v>57</v>
      </c>
      <c r="K80" s="124">
        <v>115</v>
      </c>
      <c r="L80" s="22">
        <v>120</v>
      </c>
      <c r="M80" s="124">
        <v>116</v>
      </c>
      <c r="N80" s="22">
        <v>127</v>
      </c>
      <c r="O80" s="124">
        <v>117</v>
      </c>
      <c r="P80" s="22">
        <v>98</v>
      </c>
      <c r="Q80" s="124">
        <v>108</v>
      </c>
      <c r="R80" s="22">
        <v>112</v>
      </c>
      <c r="S80" s="124">
        <v>98</v>
      </c>
      <c r="T80" s="22">
        <v>107</v>
      </c>
      <c r="U80" s="123">
        <f t="shared" si="37"/>
        <v>92.616033755274259</v>
      </c>
      <c r="V80" s="13">
        <f t="shared" si="50"/>
        <v>44</v>
      </c>
      <c r="W80" s="124">
        <v>0</v>
      </c>
      <c r="X80" s="22">
        <v>1</v>
      </c>
      <c r="Y80" s="124">
        <v>0</v>
      </c>
      <c r="Z80" s="22">
        <v>1</v>
      </c>
      <c r="AA80" s="124">
        <v>9</v>
      </c>
      <c r="AB80" s="22">
        <v>3</v>
      </c>
      <c r="AC80" s="124">
        <v>4</v>
      </c>
      <c r="AD80" s="22">
        <v>4</v>
      </c>
      <c r="AE80" s="124">
        <v>4</v>
      </c>
      <c r="AF80" s="22">
        <v>3</v>
      </c>
      <c r="AG80" s="124">
        <v>4</v>
      </c>
      <c r="AH80" s="22">
        <v>3</v>
      </c>
      <c r="AI80" s="124">
        <v>3</v>
      </c>
      <c r="AJ80" s="22">
        <v>5</v>
      </c>
      <c r="AK80" s="123">
        <f t="shared" si="39"/>
        <v>3.0942334739803097</v>
      </c>
      <c r="AL80" s="13">
        <f t="shared" si="51"/>
        <v>45</v>
      </c>
      <c r="AM80" s="124">
        <v>4</v>
      </c>
      <c r="AN80" s="22">
        <v>0</v>
      </c>
      <c r="AO80" s="124">
        <v>0</v>
      </c>
      <c r="AP80" s="22">
        <v>1</v>
      </c>
      <c r="AQ80" s="124">
        <v>2</v>
      </c>
      <c r="AR80" s="22">
        <v>2</v>
      </c>
      <c r="AS80" s="124">
        <v>5</v>
      </c>
      <c r="AT80" s="22">
        <v>5</v>
      </c>
      <c r="AU80" s="124">
        <v>6</v>
      </c>
      <c r="AV80" s="22">
        <v>4</v>
      </c>
      <c r="AW80" s="124">
        <v>5</v>
      </c>
      <c r="AX80" s="22">
        <v>5</v>
      </c>
      <c r="AY80" s="124">
        <v>4</v>
      </c>
      <c r="AZ80" s="22">
        <v>2</v>
      </c>
      <c r="BA80" s="14">
        <f t="shared" si="41"/>
        <v>3.1645569620253164</v>
      </c>
      <c r="BB80" s="15">
        <f t="shared" si="42"/>
        <v>89</v>
      </c>
      <c r="BC80" s="123">
        <f t="shared" si="43"/>
        <v>6.2587904360056266</v>
      </c>
      <c r="BD80" s="13">
        <f t="shared" si="52"/>
        <v>16</v>
      </c>
      <c r="BE80" s="124">
        <v>5</v>
      </c>
      <c r="BF80" s="22">
        <v>6</v>
      </c>
      <c r="BG80" s="124">
        <v>0</v>
      </c>
      <c r="BH80" s="22">
        <v>0</v>
      </c>
      <c r="BI80" s="124">
        <v>0</v>
      </c>
      <c r="BJ80" s="22">
        <v>0</v>
      </c>
      <c r="BK80" s="124">
        <v>1</v>
      </c>
      <c r="BL80" s="22">
        <v>2</v>
      </c>
      <c r="BM80" s="124">
        <v>0</v>
      </c>
      <c r="BN80" s="22">
        <v>1</v>
      </c>
      <c r="BO80" s="124">
        <v>0</v>
      </c>
      <c r="BP80" s="22">
        <v>1</v>
      </c>
      <c r="BQ80" s="124">
        <v>0</v>
      </c>
      <c r="BR80" s="22">
        <v>0</v>
      </c>
      <c r="BS80" s="14">
        <f t="shared" si="45"/>
        <v>1.1251758087201125</v>
      </c>
      <c r="BU80" s="4">
        <f t="shared" si="54"/>
        <v>0</v>
      </c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4">
        <f t="shared" si="55"/>
        <v>0</v>
      </c>
    </row>
    <row r="81" spans="1:92" s="4" customFormat="1" ht="15.6" x14ac:dyDescent="0.3">
      <c r="A81" s="16"/>
      <c r="B81" s="4" t="s">
        <v>139</v>
      </c>
      <c r="C81" s="26">
        <v>8630.0640000000003</v>
      </c>
      <c r="D81" s="145">
        <f t="shared" si="47"/>
        <v>6369</v>
      </c>
      <c r="E81" s="20">
        <f t="shared" si="48"/>
        <v>73.800147947917878</v>
      </c>
      <c r="F81" s="13">
        <f t="shared" si="49"/>
        <v>6005</v>
      </c>
      <c r="G81" s="124">
        <v>239</v>
      </c>
      <c r="H81" s="22">
        <v>239</v>
      </c>
      <c r="I81" s="124">
        <v>272</v>
      </c>
      <c r="J81" s="22">
        <v>238</v>
      </c>
      <c r="K81" s="124">
        <v>580</v>
      </c>
      <c r="L81" s="22">
        <v>498</v>
      </c>
      <c r="M81" s="124">
        <v>476</v>
      </c>
      <c r="N81" s="22">
        <v>452</v>
      </c>
      <c r="O81" s="124">
        <v>560</v>
      </c>
      <c r="P81" s="22">
        <v>497</v>
      </c>
      <c r="Q81" s="124">
        <v>502</v>
      </c>
      <c r="R81" s="22">
        <v>485</v>
      </c>
      <c r="S81" s="124">
        <v>531</v>
      </c>
      <c r="T81" s="22">
        <v>436</v>
      </c>
      <c r="U81" s="123">
        <f t="shared" si="37"/>
        <v>94.284817082744539</v>
      </c>
      <c r="V81" s="13">
        <f t="shared" si="50"/>
        <v>213</v>
      </c>
      <c r="W81" s="124">
        <v>6</v>
      </c>
      <c r="X81" s="22">
        <v>7</v>
      </c>
      <c r="Y81" s="124">
        <v>7</v>
      </c>
      <c r="Z81" s="22">
        <v>6</v>
      </c>
      <c r="AA81" s="124">
        <v>18</v>
      </c>
      <c r="AB81" s="22">
        <v>19</v>
      </c>
      <c r="AC81" s="124">
        <v>21</v>
      </c>
      <c r="AD81" s="22">
        <v>15</v>
      </c>
      <c r="AE81" s="124">
        <v>19</v>
      </c>
      <c r="AF81" s="22">
        <v>18</v>
      </c>
      <c r="AG81" s="124">
        <v>19</v>
      </c>
      <c r="AH81" s="22">
        <v>19</v>
      </c>
      <c r="AI81" s="124">
        <v>24</v>
      </c>
      <c r="AJ81" s="22">
        <v>15</v>
      </c>
      <c r="AK81" s="123">
        <f t="shared" si="39"/>
        <v>3.344324069712671</v>
      </c>
      <c r="AL81" s="13">
        <f t="shared" si="51"/>
        <v>81</v>
      </c>
      <c r="AM81" s="124">
        <v>0</v>
      </c>
      <c r="AN81" s="22">
        <v>0</v>
      </c>
      <c r="AO81" s="124">
        <v>8</v>
      </c>
      <c r="AP81" s="22">
        <v>2</v>
      </c>
      <c r="AQ81" s="124">
        <v>6</v>
      </c>
      <c r="AR81" s="22">
        <v>5</v>
      </c>
      <c r="AS81" s="124">
        <v>8</v>
      </c>
      <c r="AT81" s="22">
        <v>6</v>
      </c>
      <c r="AU81" s="124">
        <v>5</v>
      </c>
      <c r="AV81" s="22">
        <v>5</v>
      </c>
      <c r="AW81" s="124">
        <v>10</v>
      </c>
      <c r="AX81" s="22">
        <v>8</v>
      </c>
      <c r="AY81" s="124">
        <v>10</v>
      </c>
      <c r="AZ81" s="22">
        <v>8</v>
      </c>
      <c r="BA81" s="14">
        <f t="shared" si="41"/>
        <v>1.2717852096090438</v>
      </c>
      <c r="BB81" s="15">
        <f t="shared" si="42"/>
        <v>294</v>
      </c>
      <c r="BC81" s="123">
        <f t="shared" si="43"/>
        <v>4.6161092793217149</v>
      </c>
      <c r="BD81" s="13">
        <f t="shared" si="52"/>
        <v>70</v>
      </c>
      <c r="BE81" s="124">
        <v>5</v>
      </c>
      <c r="BF81" s="22">
        <v>9</v>
      </c>
      <c r="BG81" s="124">
        <v>2</v>
      </c>
      <c r="BH81" s="22">
        <v>6</v>
      </c>
      <c r="BI81" s="124">
        <v>6</v>
      </c>
      <c r="BJ81" s="22">
        <v>5</v>
      </c>
      <c r="BK81" s="124">
        <v>6</v>
      </c>
      <c r="BL81" s="22">
        <v>3</v>
      </c>
      <c r="BM81" s="124">
        <v>8</v>
      </c>
      <c r="BN81" s="22">
        <v>5</v>
      </c>
      <c r="BO81" s="124">
        <v>4</v>
      </c>
      <c r="BP81" s="22">
        <v>6</v>
      </c>
      <c r="BQ81" s="124">
        <v>1</v>
      </c>
      <c r="BR81" s="22">
        <v>4</v>
      </c>
      <c r="BS81" s="14">
        <f t="shared" si="45"/>
        <v>1.0990736379337416</v>
      </c>
      <c r="BU81" s="4">
        <f t="shared" si="54"/>
        <v>0</v>
      </c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4">
        <f t="shared" si="55"/>
        <v>0</v>
      </c>
      <c r="CI81" s="24"/>
    </row>
    <row r="82" spans="1:92" s="4" customFormat="1" ht="15.6" x14ac:dyDescent="0.3">
      <c r="A82" s="16"/>
      <c r="B82" s="4" t="s">
        <v>140</v>
      </c>
      <c r="C82" s="26">
        <v>3287.4659999999999</v>
      </c>
      <c r="D82" s="145">
        <f t="shared" si="47"/>
        <v>2344</v>
      </c>
      <c r="E82" s="20">
        <f t="shared" si="48"/>
        <v>71.301117638935267</v>
      </c>
      <c r="F82" s="13">
        <f t="shared" si="49"/>
        <v>2077</v>
      </c>
      <c r="G82" s="124">
        <v>59</v>
      </c>
      <c r="H82" s="22">
        <v>60</v>
      </c>
      <c r="I82" s="124">
        <v>81</v>
      </c>
      <c r="J82" s="22">
        <v>90</v>
      </c>
      <c r="K82" s="124">
        <v>170</v>
      </c>
      <c r="L82" s="22">
        <v>164</v>
      </c>
      <c r="M82" s="124">
        <v>205</v>
      </c>
      <c r="N82" s="22">
        <v>174</v>
      </c>
      <c r="O82" s="124">
        <v>186</v>
      </c>
      <c r="P82" s="22">
        <v>192</v>
      </c>
      <c r="Q82" s="124">
        <v>189</v>
      </c>
      <c r="R82" s="22">
        <v>177</v>
      </c>
      <c r="S82" s="124">
        <v>160</v>
      </c>
      <c r="T82" s="22">
        <v>170</v>
      </c>
      <c r="U82" s="123">
        <f t="shared" si="37"/>
        <v>88.609215017064841</v>
      </c>
      <c r="V82" s="13">
        <f t="shared" si="50"/>
        <v>171</v>
      </c>
      <c r="W82" s="124">
        <v>5</v>
      </c>
      <c r="X82" s="22">
        <v>3</v>
      </c>
      <c r="Y82" s="124">
        <v>6</v>
      </c>
      <c r="Z82" s="22">
        <v>3</v>
      </c>
      <c r="AA82" s="124">
        <v>9</v>
      </c>
      <c r="AB82" s="22">
        <v>19</v>
      </c>
      <c r="AC82" s="124">
        <v>8</v>
      </c>
      <c r="AD82" s="22">
        <v>14</v>
      </c>
      <c r="AE82" s="124">
        <v>13</v>
      </c>
      <c r="AF82" s="22">
        <v>15</v>
      </c>
      <c r="AG82" s="124">
        <v>9</v>
      </c>
      <c r="AH82" s="22">
        <v>22</v>
      </c>
      <c r="AI82" s="124">
        <v>22</v>
      </c>
      <c r="AJ82" s="22">
        <v>23</v>
      </c>
      <c r="AK82" s="123">
        <f t="shared" si="39"/>
        <v>7.2952218430034135</v>
      </c>
      <c r="AL82" s="13">
        <f t="shared" si="51"/>
        <v>62</v>
      </c>
      <c r="AM82" s="124">
        <v>3</v>
      </c>
      <c r="AN82" s="22">
        <v>0</v>
      </c>
      <c r="AO82" s="124">
        <v>6</v>
      </c>
      <c r="AP82" s="22">
        <v>3</v>
      </c>
      <c r="AQ82" s="124">
        <v>3</v>
      </c>
      <c r="AR82" s="22">
        <v>3</v>
      </c>
      <c r="AS82" s="124">
        <v>1</v>
      </c>
      <c r="AT82" s="22">
        <v>4</v>
      </c>
      <c r="AU82" s="124">
        <v>8</v>
      </c>
      <c r="AV82" s="22">
        <v>4</v>
      </c>
      <c r="AW82" s="124">
        <v>8</v>
      </c>
      <c r="AX82" s="22">
        <v>6</v>
      </c>
      <c r="AY82" s="124">
        <v>7</v>
      </c>
      <c r="AZ82" s="22">
        <v>6</v>
      </c>
      <c r="BA82" s="123">
        <f t="shared" si="41"/>
        <v>2.6450511945392492</v>
      </c>
      <c r="BB82" s="15">
        <f t="shared" si="42"/>
        <v>233</v>
      </c>
      <c r="BC82" s="123">
        <f t="shared" si="43"/>
        <v>9.9402730375426618</v>
      </c>
      <c r="BD82" s="13">
        <f t="shared" si="52"/>
        <v>34</v>
      </c>
      <c r="BE82" s="124">
        <v>6</v>
      </c>
      <c r="BF82" s="22">
        <v>2</v>
      </c>
      <c r="BG82" s="124">
        <v>2</v>
      </c>
      <c r="BH82" s="22">
        <v>1</v>
      </c>
      <c r="BI82" s="124">
        <v>5</v>
      </c>
      <c r="BJ82" s="22">
        <v>7</v>
      </c>
      <c r="BK82" s="124">
        <v>3</v>
      </c>
      <c r="BL82" s="22">
        <v>2</v>
      </c>
      <c r="BM82" s="124">
        <v>2</v>
      </c>
      <c r="BN82" s="22">
        <v>0</v>
      </c>
      <c r="BO82" s="124">
        <v>1</v>
      </c>
      <c r="BP82" s="22">
        <v>1</v>
      </c>
      <c r="BQ82" s="124">
        <v>2</v>
      </c>
      <c r="BR82" s="22">
        <v>0</v>
      </c>
      <c r="BS82" s="123">
        <f t="shared" si="45"/>
        <v>1.4505119453924915</v>
      </c>
      <c r="BU82" s="4">
        <f t="shared" si="54"/>
        <v>0</v>
      </c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4">
        <f t="shared" si="55"/>
        <v>0</v>
      </c>
      <c r="CI82" s="24"/>
    </row>
    <row r="83" spans="1:92" s="4" customFormat="1" ht="15.6" x14ac:dyDescent="0.3">
      <c r="A83" s="16"/>
      <c r="B83" s="4" t="s">
        <v>141</v>
      </c>
      <c r="C83" s="26">
        <v>1093.0140000000001</v>
      </c>
      <c r="D83" s="145">
        <f t="shared" si="47"/>
        <v>0</v>
      </c>
      <c r="E83" s="20">
        <f t="shared" si="48"/>
        <v>0</v>
      </c>
      <c r="F83" s="13">
        <f t="shared" si="49"/>
        <v>0</v>
      </c>
      <c r="G83" s="124"/>
      <c r="H83" s="22"/>
      <c r="I83" s="124"/>
      <c r="J83" s="22"/>
      <c r="K83" s="124"/>
      <c r="L83" s="22"/>
      <c r="M83" s="124"/>
      <c r="N83" s="22"/>
      <c r="O83" s="124"/>
      <c r="P83" s="22"/>
      <c r="Q83" s="124"/>
      <c r="R83" s="22"/>
      <c r="S83" s="124"/>
      <c r="T83" s="22"/>
      <c r="U83" s="123" t="e">
        <f t="shared" si="37"/>
        <v>#DIV/0!</v>
      </c>
      <c r="V83" s="13">
        <f t="shared" si="50"/>
        <v>0</v>
      </c>
      <c r="W83" s="124"/>
      <c r="X83" s="22"/>
      <c r="Y83" s="124"/>
      <c r="Z83" s="22"/>
      <c r="AA83" s="124"/>
      <c r="AB83" s="22"/>
      <c r="AC83" s="124"/>
      <c r="AD83" s="22"/>
      <c r="AE83" s="124"/>
      <c r="AF83" s="22"/>
      <c r="AG83" s="124"/>
      <c r="AH83" s="22"/>
      <c r="AI83" s="124"/>
      <c r="AJ83" s="22"/>
      <c r="AK83" s="123" t="e">
        <f t="shared" si="39"/>
        <v>#DIV/0!</v>
      </c>
      <c r="AL83" s="13">
        <f t="shared" si="51"/>
        <v>0</v>
      </c>
      <c r="AM83" s="124"/>
      <c r="AN83" s="22"/>
      <c r="AO83" s="124"/>
      <c r="AP83" s="22"/>
      <c r="AQ83" s="124"/>
      <c r="AR83" s="22"/>
      <c r="AS83" s="124"/>
      <c r="AT83" s="22"/>
      <c r="AU83" s="124"/>
      <c r="AV83" s="22"/>
      <c r="AW83" s="124"/>
      <c r="AX83" s="22"/>
      <c r="AY83" s="124"/>
      <c r="AZ83" s="22"/>
      <c r="BA83" s="123" t="e">
        <f t="shared" si="41"/>
        <v>#DIV/0!</v>
      </c>
      <c r="BB83" s="15">
        <f t="shared" si="42"/>
        <v>0</v>
      </c>
      <c r="BC83" s="123" t="e">
        <f t="shared" si="43"/>
        <v>#DIV/0!</v>
      </c>
      <c r="BD83" s="13">
        <f t="shared" si="52"/>
        <v>0</v>
      </c>
      <c r="BE83" s="124"/>
      <c r="BF83" s="22"/>
      <c r="BG83" s="124"/>
      <c r="BH83" s="22"/>
      <c r="BI83" s="124"/>
      <c r="BJ83" s="22"/>
      <c r="BK83" s="124"/>
      <c r="BL83" s="22"/>
      <c r="BM83" s="124"/>
      <c r="BN83" s="22"/>
      <c r="BO83" s="124"/>
      <c r="BP83" s="22"/>
      <c r="BQ83" s="124"/>
      <c r="BR83" s="22"/>
      <c r="BS83" s="123" t="e">
        <f t="shared" si="45"/>
        <v>#DIV/0!</v>
      </c>
      <c r="BU83" s="4">
        <f t="shared" si="54"/>
        <v>0</v>
      </c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4" t="e">
        <f t="shared" si="55"/>
        <v>#DIV/0!</v>
      </c>
      <c r="CI83" s="24"/>
    </row>
    <row r="84" spans="1:92" s="4" customFormat="1" ht="15.6" x14ac:dyDescent="0.3">
      <c r="A84" s="16"/>
      <c r="B84" s="4" t="s">
        <v>142</v>
      </c>
      <c r="C84" s="26">
        <v>6552.4139999999998</v>
      </c>
      <c r="D84" s="145">
        <f t="shared" si="47"/>
        <v>0</v>
      </c>
      <c r="E84" s="20">
        <f t="shared" si="48"/>
        <v>0</v>
      </c>
      <c r="F84" s="13">
        <f t="shared" si="49"/>
        <v>0</v>
      </c>
      <c r="G84" s="124"/>
      <c r="H84" s="22"/>
      <c r="I84" s="124"/>
      <c r="J84" s="22"/>
      <c r="K84" s="124"/>
      <c r="L84" s="22"/>
      <c r="M84" s="124"/>
      <c r="N84" s="22"/>
      <c r="O84" s="124"/>
      <c r="P84" s="22"/>
      <c r="Q84" s="124"/>
      <c r="R84" s="22"/>
      <c r="S84" s="124"/>
      <c r="T84" s="22"/>
      <c r="U84" s="123" t="e">
        <f t="shared" si="37"/>
        <v>#DIV/0!</v>
      </c>
      <c r="V84" s="13">
        <f t="shared" si="50"/>
        <v>0</v>
      </c>
      <c r="W84" s="124"/>
      <c r="X84" s="22"/>
      <c r="Y84" s="124"/>
      <c r="Z84" s="22"/>
      <c r="AA84" s="124"/>
      <c r="AB84" s="22"/>
      <c r="AC84" s="124"/>
      <c r="AD84" s="22"/>
      <c r="AE84" s="124"/>
      <c r="AF84" s="22"/>
      <c r="AG84" s="124"/>
      <c r="AH84" s="22"/>
      <c r="AI84" s="124"/>
      <c r="AJ84" s="22"/>
      <c r="AK84" s="123" t="e">
        <f t="shared" si="39"/>
        <v>#DIV/0!</v>
      </c>
      <c r="AL84" s="13">
        <f t="shared" si="51"/>
        <v>0</v>
      </c>
      <c r="AM84" s="124"/>
      <c r="AN84" s="22"/>
      <c r="AO84" s="124"/>
      <c r="AP84" s="22"/>
      <c r="AQ84" s="124"/>
      <c r="AR84" s="22"/>
      <c r="AS84" s="124"/>
      <c r="AT84" s="22"/>
      <c r="AU84" s="124"/>
      <c r="AV84" s="22"/>
      <c r="AW84" s="124"/>
      <c r="AX84" s="22"/>
      <c r="AY84" s="124"/>
      <c r="AZ84" s="22"/>
      <c r="BA84" s="123" t="e">
        <f t="shared" si="41"/>
        <v>#DIV/0!</v>
      </c>
      <c r="BB84" s="15">
        <f t="shared" si="42"/>
        <v>0</v>
      </c>
      <c r="BC84" s="123" t="e">
        <f t="shared" si="43"/>
        <v>#DIV/0!</v>
      </c>
      <c r="BD84" s="13">
        <f t="shared" si="52"/>
        <v>0</v>
      </c>
      <c r="BE84" s="124"/>
      <c r="BF84" s="22"/>
      <c r="BG84" s="124"/>
      <c r="BH84" s="22"/>
      <c r="BI84" s="124"/>
      <c r="BJ84" s="22"/>
      <c r="BK84" s="124"/>
      <c r="BL84" s="22"/>
      <c r="BM84" s="124"/>
      <c r="BN84" s="22"/>
      <c r="BO84" s="124"/>
      <c r="BP84" s="22"/>
      <c r="BQ84" s="124"/>
      <c r="BR84" s="22"/>
      <c r="BS84" s="123" t="e">
        <f t="shared" si="45"/>
        <v>#DIV/0!</v>
      </c>
      <c r="BU84" s="4">
        <f t="shared" si="54"/>
        <v>0</v>
      </c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4" t="e">
        <f t="shared" si="55"/>
        <v>#DIV/0!</v>
      </c>
      <c r="CI84" s="24"/>
    </row>
    <row r="85" spans="1:92" s="4" customFormat="1" ht="15.6" x14ac:dyDescent="0.3">
      <c r="A85" s="16"/>
      <c r="B85" s="60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4"/>
      <c r="CI85" s="24"/>
    </row>
    <row r="86" spans="1:92" s="67" customFormat="1" ht="15.6" x14ac:dyDescent="0.3">
      <c r="B86" s="2" t="s">
        <v>143</v>
      </c>
      <c r="C86" s="158">
        <f>SUM(C87:C110)</f>
        <v>105311.50200000001</v>
      </c>
      <c r="D86" s="12">
        <f>SUM(D87:D110)</f>
        <v>79661</v>
      </c>
      <c r="E86" s="20"/>
      <c r="F86" s="13">
        <f t="shared" ref="F86:T86" si="56">SUM(F87:F110)</f>
        <v>71738</v>
      </c>
      <c r="G86" s="13">
        <f t="shared" si="56"/>
        <v>2528</v>
      </c>
      <c r="H86" s="13">
        <f t="shared" si="56"/>
        <v>2518</v>
      </c>
      <c r="I86" s="13">
        <f t="shared" si="56"/>
        <v>2748</v>
      </c>
      <c r="J86" s="13">
        <f t="shared" si="56"/>
        <v>2652</v>
      </c>
      <c r="K86" s="13">
        <f t="shared" si="56"/>
        <v>5872</v>
      </c>
      <c r="L86" s="13">
        <f t="shared" si="56"/>
        <v>5838</v>
      </c>
      <c r="M86" s="13">
        <f t="shared" si="56"/>
        <v>6272</v>
      </c>
      <c r="N86" s="13">
        <f t="shared" si="56"/>
        <v>5989</v>
      </c>
      <c r="O86" s="13">
        <f t="shared" si="56"/>
        <v>6344</v>
      </c>
      <c r="P86" s="13">
        <f t="shared" si="56"/>
        <v>5896</v>
      </c>
      <c r="Q86" s="13">
        <f t="shared" si="56"/>
        <v>6689</v>
      </c>
      <c r="R86" s="13">
        <f t="shared" si="56"/>
        <v>6245</v>
      </c>
      <c r="S86" s="13">
        <f t="shared" si="56"/>
        <v>6288</v>
      </c>
      <c r="T86" s="13">
        <f t="shared" si="56"/>
        <v>5859</v>
      </c>
      <c r="U86" s="123">
        <f t="shared" ref="U86:U110" si="57">F86/D86*100</f>
        <v>90.054104266830691</v>
      </c>
      <c r="V86" s="13">
        <f t="shared" ref="V86:AJ86" si="58">SUM(V87:V110)</f>
        <v>5613</v>
      </c>
      <c r="W86" s="13">
        <f t="shared" si="58"/>
        <v>85</v>
      </c>
      <c r="X86" s="13">
        <f t="shared" si="58"/>
        <v>65</v>
      </c>
      <c r="Y86" s="13">
        <f t="shared" si="58"/>
        <v>152</v>
      </c>
      <c r="Z86" s="13">
        <f t="shared" si="58"/>
        <v>105</v>
      </c>
      <c r="AA86" s="13">
        <f t="shared" si="58"/>
        <v>482</v>
      </c>
      <c r="AB86" s="13">
        <f t="shared" si="58"/>
        <v>376</v>
      </c>
      <c r="AC86" s="13">
        <f t="shared" si="58"/>
        <v>548</v>
      </c>
      <c r="AD86" s="13">
        <f t="shared" si="58"/>
        <v>485</v>
      </c>
      <c r="AE86" s="13">
        <f t="shared" si="58"/>
        <v>518</v>
      </c>
      <c r="AF86" s="13">
        <f t="shared" si="58"/>
        <v>555</v>
      </c>
      <c r="AG86" s="13">
        <f t="shared" si="58"/>
        <v>554</v>
      </c>
      <c r="AH86" s="13">
        <f t="shared" si="58"/>
        <v>542</v>
      </c>
      <c r="AI86" s="13">
        <f t="shared" si="58"/>
        <v>617</v>
      </c>
      <c r="AJ86" s="13">
        <f t="shared" si="58"/>
        <v>529</v>
      </c>
      <c r="AK86" s="123">
        <f t="shared" ref="AK86:AK110" si="59">V86/D86*100</f>
        <v>7.046107882150614</v>
      </c>
      <c r="AL86" s="13">
        <f>SUM(AM86:AZ86)</f>
        <v>1702</v>
      </c>
      <c r="AM86" s="13">
        <f t="shared" ref="AM86:AZ86" si="60">SUM(AM87:AM110)</f>
        <v>41</v>
      </c>
      <c r="AN86" s="13">
        <f t="shared" si="60"/>
        <v>29</v>
      </c>
      <c r="AO86" s="13">
        <f t="shared" si="60"/>
        <v>69</v>
      </c>
      <c r="AP86" s="13">
        <f t="shared" si="60"/>
        <v>41</v>
      </c>
      <c r="AQ86" s="13">
        <f t="shared" si="60"/>
        <v>140</v>
      </c>
      <c r="AR86" s="13">
        <f t="shared" si="60"/>
        <v>129</v>
      </c>
      <c r="AS86" s="13">
        <f t="shared" si="60"/>
        <v>144</v>
      </c>
      <c r="AT86" s="13">
        <f t="shared" si="60"/>
        <v>170</v>
      </c>
      <c r="AU86" s="13">
        <f t="shared" si="60"/>
        <v>133</v>
      </c>
      <c r="AV86" s="13">
        <f t="shared" si="60"/>
        <v>145</v>
      </c>
      <c r="AW86" s="13">
        <f t="shared" si="60"/>
        <v>166</v>
      </c>
      <c r="AX86" s="13">
        <f t="shared" si="60"/>
        <v>163</v>
      </c>
      <c r="AY86" s="13">
        <f t="shared" si="60"/>
        <v>155</v>
      </c>
      <c r="AZ86" s="13">
        <f t="shared" si="60"/>
        <v>177</v>
      </c>
      <c r="BA86" s="123">
        <f t="shared" ref="BA86:BA110" si="61">AL86/D86*100</f>
        <v>2.1365536460752437</v>
      </c>
      <c r="BB86" s="15">
        <f t="shared" ref="BB86:BB110" si="62">AL86+V86</f>
        <v>7315</v>
      </c>
      <c r="BC86" s="123">
        <f t="shared" ref="BC86:BC110" si="63">BB86/D86*100</f>
        <v>9.1826615282258572</v>
      </c>
      <c r="BD86" s="13">
        <f>SUM(BE86:BR86)</f>
        <v>608</v>
      </c>
      <c r="BE86" s="13">
        <f t="shared" ref="BE86:BR86" si="64">SUM(BE87:BE110)</f>
        <v>80</v>
      </c>
      <c r="BF86" s="13">
        <f t="shared" si="64"/>
        <v>61</v>
      </c>
      <c r="BG86" s="13">
        <f t="shared" si="64"/>
        <v>32</v>
      </c>
      <c r="BH86" s="13">
        <f t="shared" si="64"/>
        <v>31</v>
      </c>
      <c r="BI86" s="13">
        <f t="shared" si="64"/>
        <v>69</v>
      </c>
      <c r="BJ86" s="13">
        <f t="shared" si="64"/>
        <v>56</v>
      </c>
      <c r="BK86" s="13">
        <f t="shared" si="64"/>
        <v>62</v>
      </c>
      <c r="BL86" s="13">
        <f t="shared" si="64"/>
        <v>38</v>
      </c>
      <c r="BM86" s="13">
        <f t="shared" si="64"/>
        <v>35</v>
      </c>
      <c r="BN86" s="13">
        <f t="shared" si="64"/>
        <v>32</v>
      </c>
      <c r="BO86" s="13">
        <f t="shared" si="64"/>
        <v>41</v>
      </c>
      <c r="BP86" s="13">
        <f t="shared" si="64"/>
        <v>27</v>
      </c>
      <c r="BQ86" s="13">
        <f t="shared" si="64"/>
        <v>20</v>
      </c>
      <c r="BR86" s="13">
        <f t="shared" si="64"/>
        <v>24</v>
      </c>
      <c r="BS86" s="123">
        <f t="shared" ref="BS86:BS110" si="65">BD86/D86*100</f>
        <v>0.76323420494344785</v>
      </c>
      <c r="BT86" s="16"/>
      <c r="BU86" s="16">
        <f t="shared" ref="BU86:BU110" si="66">SUM(BV86:CG86)</f>
        <v>0</v>
      </c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8" t="e">
        <f>BU86/#REF!*100</f>
        <v>#REF!</v>
      </c>
      <c r="CI86" s="18"/>
      <c r="CJ86" s="16"/>
      <c r="CK86" s="16"/>
      <c r="CL86" s="16"/>
      <c r="CM86" s="16"/>
      <c r="CN86" s="16"/>
    </row>
    <row r="87" spans="1:92" ht="15.6" x14ac:dyDescent="0.3">
      <c r="B87" s="4" t="s">
        <v>144</v>
      </c>
      <c r="C87" s="26">
        <v>4249.26</v>
      </c>
      <c r="D87" s="12">
        <f t="shared" ref="D87:D110" si="67">F87+V87+AL87+BD87</f>
        <v>3969</v>
      </c>
      <c r="E87" s="20">
        <f t="shared" ref="E87:E110" si="68">D87/C87*100</f>
        <v>93.40449866565001</v>
      </c>
      <c r="F87" s="13">
        <f t="shared" ref="F87:F110" si="69">G87+H87+I87+J87+K87+L87+M87+N87+O87+P87+Q87+R87+S87+T87</f>
        <v>3768</v>
      </c>
      <c r="G87" s="75">
        <v>127</v>
      </c>
      <c r="H87" s="76">
        <v>115</v>
      </c>
      <c r="I87" s="75">
        <v>148</v>
      </c>
      <c r="J87" s="76">
        <v>108</v>
      </c>
      <c r="K87" s="75">
        <v>289</v>
      </c>
      <c r="L87" s="76">
        <v>255</v>
      </c>
      <c r="M87" s="75">
        <v>342</v>
      </c>
      <c r="N87" s="76">
        <v>337</v>
      </c>
      <c r="O87" s="75">
        <v>338</v>
      </c>
      <c r="P87" s="76">
        <v>306</v>
      </c>
      <c r="Q87" s="75">
        <v>356</v>
      </c>
      <c r="R87" s="76">
        <v>302</v>
      </c>
      <c r="S87" s="75">
        <v>386</v>
      </c>
      <c r="T87" s="76">
        <v>359</v>
      </c>
      <c r="U87" s="14">
        <f t="shared" si="57"/>
        <v>94.935752078609227</v>
      </c>
      <c r="V87" s="13">
        <f t="shared" ref="V87:V110" si="70">W87+X87+Y87+Z87+AA87+AB87+AC87+AD87+AE87+AF87+AG87+AH87+AI87+AJ87</f>
        <v>165</v>
      </c>
      <c r="W87" s="75">
        <v>2</v>
      </c>
      <c r="X87" s="76">
        <v>1</v>
      </c>
      <c r="Y87" s="75">
        <v>3</v>
      </c>
      <c r="Z87" s="76">
        <v>5</v>
      </c>
      <c r="AA87" s="75">
        <v>15</v>
      </c>
      <c r="AB87" s="76">
        <v>9</v>
      </c>
      <c r="AC87" s="75">
        <v>20</v>
      </c>
      <c r="AD87" s="76">
        <v>11</v>
      </c>
      <c r="AE87" s="75">
        <v>17</v>
      </c>
      <c r="AF87" s="76">
        <v>19</v>
      </c>
      <c r="AG87" s="75">
        <v>11</v>
      </c>
      <c r="AH87" s="76">
        <v>21</v>
      </c>
      <c r="AI87" s="75">
        <v>17</v>
      </c>
      <c r="AJ87" s="76">
        <v>14</v>
      </c>
      <c r="AK87" s="14">
        <f t="shared" si="59"/>
        <v>4.157218442932729</v>
      </c>
      <c r="AL87" s="13">
        <f t="shared" ref="AL87:AL110" si="71">AM87+AN87+AO87+AP87+AQ87+AR87+AS87+AT87+AU87+AV87+AW87+AX87+AY87+AZ87</f>
        <v>18</v>
      </c>
      <c r="AM87" s="75">
        <v>2</v>
      </c>
      <c r="AN87" s="76">
        <v>0</v>
      </c>
      <c r="AO87" s="75">
        <v>0</v>
      </c>
      <c r="AP87" s="76">
        <v>0</v>
      </c>
      <c r="AQ87" s="125">
        <v>0</v>
      </c>
      <c r="AR87" s="76">
        <v>1</v>
      </c>
      <c r="AS87" s="75">
        <v>0</v>
      </c>
      <c r="AT87" s="76">
        <v>1</v>
      </c>
      <c r="AU87" s="125">
        <v>2</v>
      </c>
      <c r="AV87" s="76">
        <v>2</v>
      </c>
      <c r="AW87" s="125">
        <v>2</v>
      </c>
      <c r="AX87" s="76">
        <v>1</v>
      </c>
      <c r="AY87" s="125">
        <v>4</v>
      </c>
      <c r="AZ87" s="76">
        <v>3</v>
      </c>
      <c r="BA87" s="14">
        <f t="shared" si="61"/>
        <v>0.45351473922902497</v>
      </c>
      <c r="BB87" s="15">
        <f t="shared" si="62"/>
        <v>183</v>
      </c>
      <c r="BC87" s="14">
        <f t="shared" si="63"/>
        <v>4.6107331821617539</v>
      </c>
      <c r="BD87" s="13">
        <f t="shared" ref="BD87:BD110" si="72">SUM(BE87:BR87)</f>
        <v>18</v>
      </c>
      <c r="BE87" s="75">
        <v>3</v>
      </c>
      <c r="BF87" s="76">
        <v>0</v>
      </c>
      <c r="BG87" s="75">
        <v>2</v>
      </c>
      <c r="BH87" s="76">
        <v>1</v>
      </c>
      <c r="BI87" s="75">
        <v>1</v>
      </c>
      <c r="BJ87" s="76">
        <v>0</v>
      </c>
      <c r="BK87" s="75">
        <v>5</v>
      </c>
      <c r="BL87" s="76">
        <v>0</v>
      </c>
      <c r="BM87" s="75">
        <v>1</v>
      </c>
      <c r="BN87" s="76">
        <v>0</v>
      </c>
      <c r="BO87" s="75">
        <v>0</v>
      </c>
      <c r="BP87" s="76">
        <v>3</v>
      </c>
      <c r="BQ87" s="75">
        <v>2</v>
      </c>
      <c r="BR87" s="76">
        <v>0</v>
      </c>
      <c r="BS87" s="14">
        <f t="shared" si="65"/>
        <v>0.45351473922902497</v>
      </c>
      <c r="BT87" s="4"/>
      <c r="BU87" s="4">
        <f t="shared" si="66"/>
        <v>0</v>
      </c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24">
        <f t="shared" ref="CH87:CH110" si="73">BU87/D87*100</f>
        <v>0</v>
      </c>
      <c r="CI87" s="4"/>
      <c r="CJ87" s="4"/>
      <c r="CK87" s="4"/>
      <c r="CL87" s="4"/>
      <c r="CM87" s="4"/>
      <c r="CN87" s="4"/>
    </row>
    <row r="88" spans="1:92" ht="15.6" x14ac:dyDescent="0.3">
      <c r="B88" s="4" t="s">
        <v>145</v>
      </c>
      <c r="C88" s="26">
        <v>2047.68</v>
      </c>
      <c r="D88" s="12">
        <f t="shared" si="67"/>
        <v>1194</v>
      </c>
      <c r="E88" s="20">
        <f t="shared" si="68"/>
        <v>58.309892170651665</v>
      </c>
      <c r="F88" s="13">
        <f t="shared" si="69"/>
        <v>1003</v>
      </c>
      <c r="G88" s="75">
        <v>31</v>
      </c>
      <c r="H88" s="76">
        <v>33</v>
      </c>
      <c r="I88" s="75">
        <v>33</v>
      </c>
      <c r="J88" s="76">
        <v>29</v>
      </c>
      <c r="K88" s="75">
        <v>92</v>
      </c>
      <c r="L88" s="76">
        <v>75</v>
      </c>
      <c r="M88" s="75">
        <v>93</v>
      </c>
      <c r="N88" s="76">
        <v>87</v>
      </c>
      <c r="O88" s="75">
        <v>111</v>
      </c>
      <c r="P88" s="76">
        <v>77</v>
      </c>
      <c r="Q88" s="75">
        <v>85</v>
      </c>
      <c r="R88" s="76">
        <v>85</v>
      </c>
      <c r="S88" s="75">
        <v>83</v>
      </c>
      <c r="T88" s="76">
        <v>89</v>
      </c>
      <c r="U88" s="14">
        <f t="shared" si="57"/>
        <v>84.003350083752096</v>
      </c>
      <c r="V88" s="13">
        <f t="shared" si="70"/>
        <v>146</v>
      </c>
      <c r="W88" s="75">
        <v>3</v>
      </c>
      <c r="X88" s="76">
        <v>1</v>
      </c>
      <c r="Y88" s="75">
        <v>2</v>
      </c>
      <c r="Z88" s="76">
        <v>1</v>
      </c>
      <c r="AA88" s="75">
        <v>10</v>
      </c>
      <c r="AB88" s="76">
        <v>8</v>
      </c>
      <c r="AC88" s="75">
        <v>21</v>
      </c>
      <c r="AD88" s="76">
        <v>14</v>
      </c>
      <c r="AE88" s="75">
        <v>13</v>
      </c>
      <c r="AF88" s="76">
        <v>15</v>
      </c>
      <c r="AG88" s="75">
        <v>11</v>
      </c>
      <c r="AH88" s="76">
        <v>19</v>
      </c>
      <c r="AI88" s="75">
        <v>18</v>
      </c>
      <c r="AJ88" s="76">
        <v>10</v>
      </c>
      <c r="AK88" s="14">
        <f t="shared" si="59"/>
        <v>12.227805695142377</v>
      </c>
      <c r="AL88" s="13">
        <f t="shared" si="71"/>
        <v>34</v>
      </c>
      <c r="AM88" s="75">
        <v>1</v>
      </c>
      <c r="AN88" s="76">
        <v>0</v>
      </c>
      <c r="AO88" s="75">
        <v>3</v>
      </c>
      <c r="AP88" s="76">
        <v>0</v>
      </c>
      <c r="AQ88" s="125">
        <v>2</v>
      </c>
      <c r="AR88" s="76">
        <v>0</v>
      </c>
      <c r="AS88" s="75">
        <v>7</v>
      </c>
      <c r="AT88" s="76">
        <v>3</v>
      </c>
      <c r="AU88" s="75">
        <v>4</v>
      </c>
      <c r="AV88" s="76">
        <v>2</v>
      </c>
      <c r="AW88" s="125">
        <v>2</v>
      </c>
      <c r="AX88" s="76">
        <v>5</v>
      </c>
      <c r="AY88" s="75">
        <v>3</v>
      </c>
      <c r="AZ88" s="76">
        <v>2</v>
      </c>
      <c r="BA88" s="14">
        <f t="shared" si="61"/>
        <v>2.8475711892797317</v>
      </c>
      <c r="BB88" s="15">
        <f t="shared" si="62"/>
        <v>180</v>
      </c>
      <c r="BC88" s="14">
        <f t="shared" si="63"/>
        <v>15.075376884422109</v>
      </c>
      <c r="BD88" s="13">
        <f t="shared" si="72"/>
        <v>11</v>
      </c>
      <c r="BE88" s="75">
        <v>4</v>
      </c>
      <c r="BF88" s="76">
        <v>0</v>
      </c>
      <c r="BG88" s="75">
        <v>0</v>
      </c>
      <c r="BH88" s="76">
        <v>0</v>
      </c>
      <c r="BI88" s="75">
        <v>0</v>
      </c>
      <c r="BJ88" s="76">
        <v>1</v>
      </c>
      <c r="BK88" s="75">
        <v>1</v>
      </c>
      <c r="BL88" s="76">
        <v>0</v>
      </c>
      <c r="BM88" s="75">
        <v>1</v>
      </c>
      <c r="BN88" s="76">
        <v>2</v>
      </c>
      <c r="BO88" s="75">
        <v>0</v>
      </c>
      <c r="BP88" s="76">
        <v>1</v>
      </c>
      <c r="BQ88" s="75">
        <v>0</v>
      </c>
      <c r="BR88" s="76">
        <v>1</v>
      </c>
      <c r="BS88" s="14">
        <f t="shared" si="65"/>
        <v>0.92127303182579567</v>
      </c>
      <c r="BT88" s="4"/>
      <c r="BU88" s="4">
        <f t="shared" si="66"/>
        <v>0</v>
      </c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24">
        <f t="shared" si="73"/>
        <v>0</v>
      </c>
      <c r="CI88" s="4"/>
      <c r="CJ88" s="4"/>
      <c r="CK88" s="4"/>
      <c r="CL88" s="4"/>
      <c r="CM88" s="4"/>
      <c r="CN88" s="4"/>
    </row>
    <row r="89" spans="1:92" ht="15.6" x14ac:dyDescent="0.3">
      <c r="B89" s="4" t="s">
        <v>146</v>
      </c>
      <c r="C89" s="26">
        <v>3868.7220000000002</v>
      </c>
      <c r="D89" s="12">
        <f t="shared" si="67"/>
        <v>3801</v>
      </c>
      <c r="E89" s="20">
        <f t="shared" si="68"/>
        <v>98.249499447104228</v>
      </c>
      <c r="F89" s="13">
        <f t="shared" si="69"/>
        <v>3738</v>
      </c>
      <c r="G89" s="75">
        <v>70</v>
      </c>
      <c r="H89" s="76">
        <v>72</v>
      </c>
      <c r="I89" s="75">
        <v>83</v>
      </c>
      <c r="J89" s="76">
        <v>91</v>
      </c>
      <c r="K89" s="75">
        <v>229</v>
      </c>
      <c r="L89" s="76">
        <v>344</v>
      </c>
      <c r="M89" s="75">
        <v>278</v>
      </c>
      <c r="N89" s="76">
        <v>322</v>
      </c>
      <c r="O89" s="75">
        <v>291</v>
      </c>
      <c r="P89" s="76">
        <v>302</v>
      </c>
      <c r="Q89" s="75">
        <v>344</v>
      </c>
      <c r="R89" s="76">
        <v>332</v>
      </c>
      <c r="S89" s="75">
        <v>469</v>
      </c>
      <c r="T89" s="76">
        <v>511</v>
      </c>
      <c r="U89" s="14">
        <f t="shared" si="57"/>
        <v>98.342541436464089</v>
      </c>
      <c r="V89" s="13">
        <f t="shared" si="70"/>
        <v>37</v>
      </c>
      <c r="W89" s="75">
        <v>0</v>
      </c>
      <c r="X89" s="76">
        <v>0</v>
      </c>
      <c r="Y89" s="75">
        <v>1</v>
      </c>
      <c r="Z89" s="76">
        <v>0</v>
      </c>
      <c r="AA89" s="75">
        <v>1</v>
      </c>
      <c r="AB89" s="76">
        <v>1</v>
      </c>
      <c r="AC89" s="75">
        <v>1</v>
      </c>
      <c r="AD89" s="76">
        <v>4</v>
      </c>
      <c r="AE89" s="75">
        <v>5</v>
      </c>
      <c r="AF89" s="76">
        <v>3</v>
      </c>
      <c r="AG89" s="75">
        <v>7</v>
      </c>
      <c r="AH89" s="76">
        <v>7</v>
      </c>
      <c r="AI89" s="75">
        <v>3</v>
      </c>
      <c r="AJ89" s="76">
        <v>4</v>
      </c>
      <c r="AK89" s="14">
        <f t="shared" si="59"/>
        <v>0.9734280452512496</v>
      </c>
      <c r="AL89" s="13">
        <f t="shared" si="71"/>
        <v>13</v>
      </c>
      <c r="AM89" s="75">
        <v>0</v>
      </c>
      <c r="AN89" s="76">
        <v>0</v>
      </c>
      <c r="AO89" s="75">
        <v>1</v>
      </c>
      <c r="AP89" s="76">
        <v>0</v>
      </c>
      <c r="AQ89" s="75">
        <v>2</v>
      </c>
      <c r="AR89" s="76">
        <v>1</v>
      </c>
      <c r="AS89" s="75">
        <v>0</v>
      </c>
      <c r="AT89" s="76">
        <v>0</v>
      </c>
      <c r="AU89" s="75">
        <v>0</v>
      </c>
      <c r="AV89" s="76">
        <v>1</v>
      </c>
      <c r="AW89" s="125">
        <v>0</v>
      </c>
      <c r="AX89" s="76">
        <v>3</v>
      </c>
      <c r="AY89" s="75">
        <v>1</v>
      </c>
      <c r="AZ89" s="76">
        <v>4</v>
      </c>
      <c r="BA89" s="14">
        <f t="shared" si="61"/>
        <v>0.342015259142331</v>
      </c>
      <c r="BB89" s="15">
        <f t="shared" si="62"/>
        <v>50</v>
      </c>
      <c r="BC89" s="14">
        <f t="shared" si="63"/>
        <v>1.3154433043935807</v>
      </c>
      <c r="BD89" s="13">
        <f t="shared" si="72"/>
        <v>13</v>
      </c>
      <c r="BE89" s="75">
        <v>0</v>
      </c>
      <c r="BF89" s="76">
        <v>0</v>
      </c>
      <c r="BG89" s="75">
        <v>0</v>
      </c>
      <c r="BH89" s="76">
        <v>2</v>
      </c>
      <c r="BI89" s="75">
        <v>1</v>
      </c>
      <c r="BJ89" s="76">
        <v>2</v>
      </c>
      <c r="BK89" s="75">
        <v>0</v>
      </c>
      <c r="BL89" s="76">
        <v>3</v>
      </c>
      <c r="BM89" s="75">
        <v>0</v>
      </c>
      <c r="BN89" s="76">
        <v>5</v>
      </c>
      <c r="BO89" s="75">
        <v>0</v>
      </c>
      <c r="BP89" s="76">
        <v>0</v>
      </c>
      <c r="BQ89" s="75">
        <v>0</v>
      </c>
      <c r="BR89" s="76">
        <v>0</v>
      </c>
      <c r="BS89" s="14">
        <f t="shared" si="65"/>
        <v>0.342015259142331</v>
      </c>
      <c r="BT89" s="4"/>
      <c r="BU89" s="4">
        <f t="shared" si="66"/>
        <v>0</v>
      </c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24">
        <f t="shared" si="73"/>
        <v>0</v>
      </c>
      <c r="CI89" s="4"/>
      <c r="CJ89" s="4"/>
      <c r="CK89" s="4"/>
      <c r="CL89" s="4"/>
      <c r="CM89" s="4"/>
      <c r="CN89" s="4"/>
    </row>
    <row r="90" spans="1:92" ht="15.6" x14ac:dyDescent="0.3">
      <c r="B90" s="4" t="s">
        <v>147</v>
      </c>
      <c r="C90" s="26">
        <v>2276.91</v>
      </c>
      <c r="D90" s="12">
        <f t="shared" si="67"/>
        <v>1453</v>
      </c>
      <c r="E90" s="20">
        <f t="shared" si="68"/>
        <v>63.814555691704989</v>
      </c>
      <c r="F90" s="13">
        <f t="shared" si="69"/>
        <v>1302</v>
      </c>
      <c r="G90" s="75">
        <v>42</v>
      </c>
      <c r="H90" s="76">
        <v>46</v>
      </c>
      <c r="I90" s="75">
        <v>45</v>
      </c>
      <c r="J90" s="76">
        <v>49</v>
      </c>
      <c r="K90" s="75">
        <v>98</v>
      </c>
      <c r="L90" s="76">
        <v>90</v>
      </c>
      <c r="M90" s="75">
        <v>94</v>
      </c>
      <c r="N90" s="76">
        <v>105</v>
      </c>
      <c r="O90" s="75">
        <v>135</v>
      </c>
      <c r="P90" s="76">
        <v>110</v>
      </c>
      <c r="Q90" s="75">
        <v>135</v>
      </c>
      <c r="R90" s="76">
        <v>108</v>
      </c>
      <c r="S90" s="75">
        <v>129</v>
      </c>
      <c r="T90" s="76">
        <v>116</v>
      </c>
      <c r="U90" s="14">
        <f t="shared" si="57"/>
        <v>89.607708189951836</v>
      </c>
      <c r="V90" s="13">
        <f t="shared" si="70"/>
        <v>122</v>
      </c>
      <c r="W90" s="75">
        <v>3</v>
      </c>
      <c r="X90" s="76">
        <v>1</v>
      </c>
      <c r="Y90" s="75">
        <v>0</v>
      </c>
      <c r="Z90" s="76">
        <v>2</v>
      </c>
      <c r="AA90" s="75">
        <v>5</v>
      </c>
      <c r="AB90" s="76">
        <v>7</v>
      </c>
      <c r="AC90" s="75">
        <v>7</v>
      </c>
      <c r="AD90" s="76">
        <v>9</v>
      </c>
      <c r="AE90" s="75">
        <v>9</v>
      </c>
      <c r="AF90" s="76">
        <v>12</v>
      </c>
      <c r="AG90" s="75">
        <v>17</v>
      </c>
      <c r="AH90" s="76">
        <v>10</v>
      </c>
      <c r="AI90" s="75">
        <v>24</v>
      </c>
      <c r="AJ90" s="76">
        <v>16</v>
      </c>
      <c r="AK90" s="14">
        <f t="shared" si="59"/>
        <v>8.3964211975223684</v>
      </c>
      <c r="AL90" s="13">
        <f t="shared" si="71"/>
        <v>23</v>
      </c>
      <c r="AM90" s="75">
        <v>0</v>
      </c>
      <c r="AN90" s="76">
        <v>0</v>
      </c>
      <c r="AO90" s="75">
        <v>3</v>
      </c>
      <c r="AP90" s="76">
        <v>2</v>
      </c>
      <c r="AQ90" s="75">
        <v>1</v>
      </c>
      <c r="AR90" s="76">
        <v>2</v>
      </c>
      <c r="AS90" s="75">
        <v>1</v>
      </c>
      <c r="AT90" s="76">
        <v>3</v>
      </c>
      <c r="AU90" s="75">
        <v>1</v>
      </c>
      <c r="AV90" s="76">
        <v>1</v>
      </c>
      <c r="AW90" s="125">
        <v>1</v>
      </c>
      <c r="AX90" s="76">
        <v>1</v>
      </c>
      <c r="AY90" s="75">
        <v>2</v>
      </c>
      <c r="AZ90" s="76">
        <v>5</v>
      </c>
      <c r="BA90" s="14">
        <f t="shared" si="61"/>
        <v>1.5829318651066757</v>
      </c>
      <c r="BB90" s="15">
        <f t="shared" si="62"/>
        <v>145</v>
      </c>
      <c r="BC90" s="14">
        <f t="shared" si="63"/>
        <v>9.979353062629043</v>
      </c>
      <c r="BD90" s="13">
        <f t="shared" si="72"/>
        <v>6</v>
      </c>
      <c r="BE90" s="75">
        <v>2</v>
      </c>
      <c r="BF90" s="76">
        <v>0</v>
      </c>
      <c r="BG90" s="75">
        <v>0</v>
      </c>
      <c r="BH90" s="76">
        <v>0</v>
      </c>
      <c r="BI90" s="75">
        <v>1</v>
      </c>
      <c r="BJ90" s="76">
        <v>0</v>
      </c>
      <c r="BK90" s="75">
        <v>0</v>
      </c>
      <c r="BL90" s="76">
        <v>0</v>
      </c>
      <c r="BM90" s="75">
        <v>2</v>
      </c>
      <c r="BN90" s="76">
        <v>0</v>
      </c>
      <c r="BO90" s="75">
        <v>0</v>
      </c>
      <c r="BP90" s="76">
        <v>1</v>
      </c>
      <c r="BQ90" s="75">
        <v>0</v>
      </c>
      <c r="BR90" s="76">
        <v>0</v>
      </c>
      <c r="BS90" s="14">
        <f t="shared" si="65"/>
        <v>0.41293874741913283</v>
      </c>
      <c r="BT90" s="4"/>
      <c r="BU90" s="4">
        <f t="shared" si="66"/>
        <v>0</v>
      </c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24">
        <f t="shared" si="73"/>
        <v>0</v>
      </c>
      <c r="CI90" s="4"/>
      <c r="CJ90" s="4"/>
      <c r="CK90" s="4"/>
      <c r="CL90" s="4"/>
      <c r="CM90" s="4"/>
      <c r="CN90" s="4"/>
    </row>
    <row r="91" spans="1:92" ht="15.6" x14ac:dyDescent="0.3">
      <c r="B91" s="4" t="s">
        <v>148</v>
      </c>
      <c r="C91" s="26">
        <v>15738.948</v>
      </c>
      <c r="D91" s="12">
        <f t="shared" si="67"/>
        <v>7462</v>
      </c>
      <c r="E91" s="20">
        <f t="shared" si="68"/>
        <v>47.411046786608608</v>
      </c>
      <c r="F91" s="13">
        <f t="shared" si="69"/>
        <v>7164</v>
      </c>
      <c r="G91" s="75">
        <v>261</v>
      </c>
      <c r="H91" s="76">
        <v>255</v>
      </c>
      <c r="I91" s="75">
        <v>357</v>
      </c>
      <c r="J91" s="76">
        <v>282</v>
      </c>
      <c r="K91" s="75">
        <v>712</v>
      </c>
      <c r="L91" s="76">
        <v>634</v>
      </c>
      <c r="M91" s="75">
        <v>660</v>
      </c>
      <c r="N91" s="76">
        <v>531</v>
      </c>
      <c r="O91" s="75">
        <v>635</v>
      </c>
      <c r="P91" s="76">
        <v>574</v>
      </c>
      <c r="Q91" s="75">
        <v>592</v>
      </c>
      <c r="R91" s="76">
        <v>570</v>
      </c>
      <c r="S91" s="75">
        <v>561</v>
      </c>
      <c r="T91" s="76">
        <v>540</v>
      </c>
      <c r="U91" s="14">
        <f t="shared" si="57"/>
        <v>96.006432591798443</v>
      </c>
      <c r="V91" s="13">
        <f t="shared" si="70"/>
        <v>165</v>
      </c>
      <c r="W91" s="75">
        <v>3</v>
      </c>
      <c r="X91" s="76">
        <v>6</v>
      </c>
      <c r="Y91" s="75">
        <v>5</v>
      </c>
      <c r="Z91" s="76">
        <v>5</v>
      </c>
      <c r="AA91" s="75">
        <v>20</v>
      </c>
      <c r="AB91" s="76">
        <v>15</v>
      </c>
      <c r="AC91" s="75">
        <v>13</v>
      </c>
      <c r="AD91" s="76">
        <v>21</v>
      </c>
      <c r="AE91" s="75">
        <v>9</v>
      </c>
      <c r="AF91" s="76">
        <v>14</v>
      </c>
      <c r="AG91" s="75">
        <v>20</v>
      </c>
      <c r="AH91" s="76">
        <v>10</v>
      </c>
      <c r="AI91" s="75">
        <v>14</v>
      </c>
      <c r="AJ91" s="76">
        <v>10</v>
      </c>
      <c r="AK91" s="14">
        <f t="shared" si="59"/>
        <v>2.2112034307156256</v>
      </c>
      <c r="AL91" s="13">
        <f t="shared" si="71"/>
        <v>72</v>
      </c>
      <c r="AM91" s="75">
        <v>0</v>
      </c>
      <c r="AN91" s="76">
        <v>2</v>
      </c>
      <c r="AO91" s="75">
        <v>3</v>
      </c>
      <c r="AP91" s="76">
        <v>3</v>
      </c>
      <c r="AQ91" s="75">
        <v>10</v>
      </c>
      <c r="AR91" s="76">
        <v>7</v>
      </c>
      <c r="AS91" s="75">
        <v>7</v>
      </c>
      <c r="AT91" s="76">
        <v>7</v>
      </c>
      <c r="AU91" s="75">
        <v>6</v>
      </c>
      <c r="AV91" s="76">
        <v>3</v>
      </c>
      <c r="AW91" s="75">
        <v>7</v>
      </c>
      <c r="AX91" s="76">
        <v>5</v>
      </c>
      <c r="AY91" s="75">
        <v>4</v>
      </c>
      <c r="AZ91" s="76">
        <v>8</v>
      </c>
      <c r="BA91" s="14">
        <f t="shared" si="61"/>
        <v>0.96488876976681859</v>
      </c>
      <c r="BB91" s="15">
        <f t="shared" si="62"/>
        <v>237</v>
      </c>
      <c r="BC91" s="14">
        <f t="shared" si="63"/>
        <v>3.1760922004824446</v>
      </c>
      <c r="BD91" s="13">
        <f t="shared" si="72"/>
        <v>61</v>
      </c>
      <c r="BE91" s="75">
        <v>6</v>
      </c>
      <c r="BF91" s="76">
        <v>7</v>
      </c>
      <c r="BG91" s="75">
        <v>5</v>
      </c>
      <c r="BH91" s="76">
        <v>1</v>
      </c>
      <c r="BI91" s="75">
        <v>11</v>
      </c>
      <c r="BJ91" s="76">
        <v>7</v>
      </c>
      <c r="BK91" s="75">
        <v>6</v>
      </c>
      <c r="BL91" s="76">
        <v>2</v>
      </c>
      <c r="BM91" s="75">
        <v>2</v>
      </c>
      <c r="BN91" s="76">
        <v>4</v>
      </c>
      <c r="BO91" s="75">
        <v>4</v>
      </c>
      <c r="BP91" s="76">
        <v>1</v>
      </c>
      <c r="BQ91" s="75">
        <v>4</v>
      </c>
      <c r="BR91" s="76">
        <v>1</v>
      </c>
      <c r="BS91" s="14">
        <f t="shared" si="65"/>
        <v>0.81747520771911009</v>
      </c>
      <c r="BT91" s="4"/>
      <c r="BU91" s="4">
        <f t="shared" si="66"/>
        <v>0</v>
      </c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24">
        <f t="shared" si="73"/>
        <v>0</v>
      </c>
      <c r="CI91" s="4"/>
      <c r="CJ91" s="4"/>
      <c r="CK91" s="4"/>
      <c r="CL91" s="4"/>
      <c r="CM91" s="4"/>
      <c r="CN91" s="4"/>
    </row>
    <row r="92" spans="1:92" s="64" customFormat="1" ht="15.6" x14ac:dyDescent="0.3">
      <c r="B92" s="4" t="s">
        <v>149</v>
      </c>
      <c r="C92" s="26">
        <v>5665.6260000000002</v>
      </c>
      <c r="D92" s="12">
        <f t="shared" si="67"/>
        <v>3981</v>
      </c>
      <c r="E92" s="20">
        <f t="shared" si="68"/>
        <v>70.265845292294259</v>
      </c>
      <c r="F92" s="13">
        <f t="shared" si="69"/>
        <v>3399</v>
      </c>
      <c r="G92" s="75">
        <v>135</v>
      </c>
      <c r="H92" s="76">
        <v>120</v>
      </c>
      <c r="I92" s="75">
        <v>157</v>
      </c>
      <c r="J92" s="76">
        <v>113</v>
      </c>
      <c r="K92" s="75">
        <v>292</v>
      </c>
      <c r="L92" s="76">
        <v>288</v>
      </c>
      <c r="M92" s="75">
        <v>309</v>
      </c>
      <c r="N92" s="76">
        <v>277</v>
      </c>
      <c r="O92" s="75">
        <v>312</v>
      </c>
      <c r="P92" s="76">
        <v>291</v>
      </c>
      <c r="Q92" s="75">
        <v>331</v>
      </c>
      <c r="R92" s="76">
        <v>307</v>
      </c>
      <c r="S92" s="75">
        <v>305</v>
      </c>
      <c r="T92" s="76">
        <v>162</v>
      </c>
      <c r="U92" s="14">
        <f t="shared" si="57"/>
        <v>85.380557648831953</v>
      </c>
      <c r="V92" s="13">
        <f t="shared" si="70"/>
        <v>446</v>
      </c>
      <c r="W92" s="75">
        <v>12</v>
      </c>
      <c r="X92" s="76">
        <v>5</v>
      </c>
      <c r="Y92" s="75">
        <v>10</v>
      </c>
      <c r="Z92" s="76">
        <v>8</v>
      </c>
      <c r="AA92" s="75">
        <v>33</v>
      </c>
      <c r="AB92" s="76">
        <v>40</v>
      </c>
      <c r="AC92" s="75">
        <v>44</v>
      </c>
      <c r="AD92" s="76">
        <v>35</v>
      </c>
      <c r="AE92" s="75">
        <v>35</v>
      </c>
      <c r="AF92" s="76">
        <v>44</v>
      </c>
      <c r="AG92" s="75">
        <v>40</v>
      </c>
      <c r="AH92" s="76">
        <v>42</v>
      </c>
      <c r="AI92" s="75">
        <v>50</v>
      </c>
      <c r="AJ92" s="76">
        <v>48</v>
      </c>
      <c r="AK92" s="14">
        <f t="shared" si="59"/>
        <v>11.203215272544586</v>
      </c>
      <c r="AL92" s="13">
        <f t="shared" si="71"/>
        <v>110</v>
      </c>
      <c r="AM92" s="75">
        <v>2</v>
      </c>
      <c r="AN92" s="76">
        <v>4</v>
      </c>
      <c r="AO92" s="75">
        <v>5</v>
      </c>
      <c r="AP92" s="76">
        <v>3</v>
      </c>
      <c r="AQ92" s="75">
        <v>12</v>
      </c>
      <c r="AR92" s="76">
        <v>12</v>
      </c>
      <c r="AS92" s="75">
        <v>8</v>
      </c>
      <c r="AT92" s="76">
        <v>12</v>
      </c>
      <c r="AU92" s="75">
        <v>10</v>
      </c>
      <c r="AV92" s="76">
        <v>10</v>
      </c>
      <c r="AW92" s="75">
        <v>8</v>
      </c>
      <c r="AX92" s="76">
        <v>8</v>
      </c>
      <c r="AY92" s="75">
        <v>10</v>
      </c>
      <c r="AZ92" s="76">
        <v>6</v>
      </c>
      <c r="BA92" s="14">
        <f t="shared" si="61"/>
        <v>2.7631248430042703</v>
      </c>
      <c r="BB92" s="15">
        <f t="shared" si="62"/>
        <v>556</v>
      </c>
      <c r="BC92" s="14">
        <f t="shared" si="63"/>
        <v>13.966340115548856</v>
      </c>
      <c r="BD92" s="13">
        <f t="shared" si="72"/>
        <v>26</v>
      </c>
      <c r="BE92" s="75">
        <v>5</v>
      </c>
      <c r="BF92" s="76">
        <v>2</v>
      </c>
      <c r="BG92" s="75">
        <v>1</v>
      </c>
      <c r="BH92" s="76">
        <v>2</v>
      </c>
      <c r="BI92" s="75">
        <v>3</v>
      </c>
      <c r="BJ92" s="76">
        <v>1</v>
      </c>
      <c r="BK92" s="75">
        <v>1</v>
      </c>
      <c r="BL92" s="76">
        <v>3</v>
      </c>
      <c r="BM92" s="75">
        <v>3</v>
      </c>
      <c r="BN92" s="76">
        <v>0</v>
      </c>
      <c r="BO92" s="75">
        <v>1</v>
      </c>
      <c r="BP92" s="76">
        <v>0</v>
      </c>
      <c r="BQ92" s="75">
        <v>1</v>
      </c>
      <c r="BR92" s="76">
        <v>3</v>
      </c>
      <c r="BS92" s="14">
        <f t="shared" si="65"/>
        <v>0.65310223561919123</v>
      </c>
      <c r="BT92" s="4"/>
      <c r="BU92" s="4">
        <f t="shared" si="66"/>
        <v>0</v>
      </c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24">
        <f t="shared" si="73"/>
        <v>0</v>
      </c>
      <c r="CI92" s="4"/>
      <c r="CJ92" s="4"/>
      <c r="CK92" s="4"/>
      <c r="CL92" s="4"/>
      <c r="CM92" s="4"/>
      <c r="CN92" s="4"/>
    </row>
    <row r="93" spans="1:92" ht="15.6" x14ac:dyDescent="0.3">
      <c r="A93" s="61"/>
      <c r="B93" s="4" t="s">
        <v>150</v>
      </c>
      <c r="C93" s="26">
        <v>3734.2620000000002</v>
      </c>
      <c r="D93" s="12">
        <f t="shared" si="67"/>
        <v>2925</v>
      </c>
      <c r="E93" s="20">
        <f t="shared" si="68"/>
        <v>78.328730014123266</v>
      </c>
      <c r="F93" s="13">
        <f t="shared" si="69"/>
        <v>2697</v>
      </c>
      <c r="G93" s="75">
        <v>74</v>
      </c>
      <c r="H93" s="76">
        <v>59</v>
      </c>
      <c r="I93" s="75">
        <v>69</v>
      </c>
      <c r="J93" s="76">
        <v>55</v>
      </c>
      <c r="K93" s="75">
        <v>233</v>
      </c>
      <c r="L93" s="76">
        <v>190</v>
      </c>
      <c r="M93" s="75">
        <v>232</v>
      </c>
      <c r="N93" s="76">
        <v>225</v>
      </c>
      <c r="O93" s="75">
        <v>252</v>
      </c>
      <c r="P93" s="76">
        <v>263</v>
      </c>
      <c r="Q93" s="75">
        <v>266</v>
      </c>
      <c r="R93" s="76">
        <v>281</v>
      </c>
      <c r="S93" s="75">
        <v>247</v>
      </c>
      <c r="T93" s="76">
        <v>251</v>
      </c>
      <c r="U93" s="14">
        <f t="shared" si="57"/>
        <v>92.205128205128204</v>
      </c>
      <c r="V93" s="13">
        <f t="shared" si="70"/>
        <v>130</v>
      </c>
      <c r="W93" s="75">
        <v>4</v>
      </c>
      <c r="X93" s="76">
        <v>0</v>
      </c>
      <c r="Y93" s="75">
        <v>1</v>
      </c>
      <c r="Z93" s="76">
        <v>1</v>
      </c>
      <c r="AA93" s="75">
        <v>10</v>
      </c>
      <c r="AB93" s="76">
        <v>5</v>
      </c>
      <c r="AC93" s="75">
        <v>14</v>
      </c>
      <c r="AD93" s="76">
        <v>14</v>
      </c>
      <c r="AE93" s="75">
        <v>14</v>
      </c>
      <c r="AF93" s="76">
        <v>17</v>
      </c>
      <c r="AG93" s="75">
        <v>17</v>
      </c>
      <c r="AH93" s="76">
        <v>11</v>
      </c>
      <c r="AI93" s="75">
        <v>11</v>
      </c>
      <c r="AJ93" s="76">
        <v>11</v>
      </c>
      <c r="AK93" s="14">
        <f t="shared" si="59"/>
        <v>4.4444444444444446</v>
      </c>
      <c r="AL93" s="13">
        <f t="shared" si="71"/>
        <v>33</v>
      </c>
      <c r="AM93" s="75">
        <v>1</v>
      </c>
      <c r="AN93" s="76">
        <v>1</v>
      </c>
      <c r="AO93" s="75">
        <v>4</v>
      </c>
      <c r="AP93" s="76">
        <v>0</v>
      </c>
      <c r="AQ93" s="75">
        <v>1</v>
      </c>
      <c r="AR93" s="76">
        <v>2</v>
      </c>
      <c r="AS93" s="75">
        <v>0</v>
      </c>
      <c r="AT93" s="76">
        <v>1</v>
      </c>
      <c r="AU93" s="75">
        <v>3</v>
      </c>
      <c r="AV93" s="76">
        <v>2</v>
      </c>
      <c r="AW93" s="75">
        <v>6</v>
      </c>
      <c r="AX93" s="76">
        <v>2</v>
      </c>
      <c r="AY93" s="75">
        <v>4</v>
      </c>
      <c r="AZ93" s="76">
        <v>6</v>
      </c>
      <c r="BA93" s="14">
        <f t="shared" si="61"/>
        <v>1.1282051282051282</v>
      </c>
      <c r="BB93" s="15">
        <f t="shared" si="62"/>
        <v>163</v>
      </c>
      <c r="BC93" s="14">
        <f t="shared" si="63"/>
        <v>5.5726495726495724</v>
      </c>
      <c r="BD93" s="13">
        <f t="shared" si="72"/>
        <v>65</v>
      </c>
      <c r="BE93" s="75">
        <v>7</v>
      </c>
      <c r="BF93" s="76">
        <v>10</v>
      </c>
      <c r="BG93" s="75">
        <v>1</v>
      </c>
      <c r="BH93" s="76">
        <v>7</v>
      </c>
      <c r="BI93" s="75">
        <v>6</v>
      </c>
      <c r="BJ93" s="76">
        <v>7</v>
      </c>
      <c r="BK93" s="75">
        <v>7</v>
      </c>
      <c r="BL93" s="76">
        <v>6</v>
      </c>
      <c r="BM93" s="75">
        <v>2</v>
      </c>
      <c r="BN93" s="76">
        <v>1</v>
      </c>
      <c r="BO93" s="75">
        <v>5</v>
      </c>
      <c r="BP93" s="76">
        <v>2</v>
      </c>
      <c r="BQ93" s="75">
        <v>2</v>
      </c>
      <c r="BR93" s="76">
        <v>2</v>
      </c>
      <c r="BS93" s="14">
        <f t="shared" si="65"/>
        <v>2.2222222222222223</v>
      </c>
      <c r="BT93" s="4"/>
      <c r="BU93" s="4">
        <f t="shared" si="66"/>
        <v>0</v>
      </c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4">
        <f t="shared" si="73"/>
        <v>0</v>
      </c>
      <c r="CI93" s="4"/>
      <c r="CJ93" s="4"/>
      <c r="CK93" s="4"/>
      <c r="CL93" s="4"/>
      <c r="CM93" s="4"/>
      <c r="CN93" s="4"/>
    </row>
    <row r="94" spans="1:92" ht="15.6" x14ac:dyDescent="0.3">
      <c r="A94" s="61"/>
      <c r="B94" s="4" t="s">
        <v>151</v>
      </c>
      <c r="C94" s="26">
        <v>9733.9320000000007</v>
      </c>
      <c r="D94" s="12">
        <f t="shared" si="67"/>
        <v>8100</v>
      </c>
      <c r="E94" s="20">
        <f t="shared" si="68"/>
        <v>83.214059847551837</v>
      </c>
      <c r="F94" s="13">
        <f t="shared" si="69"/>
        <v>7013</v>
      </c>
      <c r="G94" s="75">
        <v>218</v>
      </c>
      <c r="H94" s="76">
        <v>237</v>
      </c>
      <c r="I94" s="75">
        <v>288</v>
      </c>
      <c r="J94" s="76">
        <v>310</v>
      </c>
      <c r="K94" s="75">
        <v>372</v>
      </c>
      <c r="L94" s="76">
        <v>576</v>
      </c>
      <c r="M94" s="75">
        <v>645</v>
      </c>
      <c r="N94" s="76">
        <v>605</v>
      </c>
      <c r="O94" s="75">
        <v>670</v>
      </c>
      <c r="P94" s="76">
        <v>615</v>
      </c>
      <c r="Q94" s="75">
        <v>660</v>
      </c>
      <c r="R94" s="76">
        <v>630</v>
      </c>
      <c r="S94" s="75">
        <v>592</v>
      </c>
      <c r="T94" s="76">
        <v>595</v>
      </c>
      <c r="U94" s="14">
        <f t="shared" si="57"/>
        <v>86.580246913580254</v>
      </c>
      <c r="V94" s="13">
        <f t="shared" si="70"/>
        <v>713</v>
      </c>
      <c r="W94" s="75">
        <v>5</v>
      </c>
      <c r="X94" s="76">
        <v>4</v>
      </c>
      <c r="Y94" s="75">
        <v>20</v>
      </c>
      <c r="Z94" s="76">
        <v>8</v>
      </c>
      <c r="AA94" s="75">
        <v>50</v>
      </c>
      <c r="AB94" s="76">
        <v>48</v>
      </c>
      <c r="AC94" s="75">
        <v>69</v>
      </c>
      <c r="AD94" s="76">
        <v>63</v>
      </c>
      <c r="AE94" s="75">
        <v>54</v>
      </c>
      <c r="AF94" s="76">
        <v>74</v>
      </c>
      <c r="AG94" s="75">
        <v>71</v>
      </c>
      <c r="AH94" s="76">
        <v>86</v>
      </c>
      <c r="AI94" s="75">
        <v>77</v>
      </c>
      <c r="AJ94" s="76">
        <v>84</v>
      </c>
      <c r="AK94" s="14">
        <f t="shared" si="59"/>
        <v>8.80246913580247</v>
      </c>
      <c r="AL94" s="13">
        <f t="shared" si="71"/>
        <v>311</v>
      </c>
      <c r="AM94" s="75">
        <v>1</v>
      </c>
      <c r="AN94" s="76">
        <v>6</v>
      </c>
      <c r="AO94" s="75">
        <v>7</v>
      </c>
      <c r="AP94" s="76">
        <v>2</v>
      </c>
      <c r="AQ94" s="75">
        <v>25</v>
      </c>
      <c r="AR94" s="76">
        <v>26</v>
      </c>
      <c r="AS94" s="75">
        <v>29</v>
      </c>
      <c r="AT94" s="76">
        <v>48</v>
      </c>
      <c r="AU94" s="75">
        <v>23</v>
      </c>
      <c r="AV94" s="76">
        <v>21</v>
      </c>
      <c r="AW94" s="75">
        <v>27</v>
      </c>
      <c r="AX94" s="76">
        <v>31</v>
      </c>
      <c r="AY94" s="75">
        <v>32</v>
      </c>
      <c r="AZ94" s="76">
        <v>33</v>
      </c>
      <c r="BA94" s="14">
        <f t="shared" si="61"/>
        <v>3.8395061728395059</v>
      </c>
      <c r="BB94" s="15">
        <f t="shared" si="62"/>
        <v>1024</v>
      </c>
      <c r="BC94" s="14">
        <f t="shared" si="63"/>
        <v>12.641975308641976</v>
      </c>
      <c r="BD94" s="13">
        <f t="shared" si="72"/>
        <v>63</v>
      </c>
      <c r="BE94" s="75">
        <v>16</v>
      </c>
      <c r="BF94" s="76">
        <v>11</v>
      </c>
      <c r="BG94" s="75">
        <v>7</v>
      </c>
      <c r="BH94" s="76">
        <v>2</v>
      </c>
      <c r="BI94" s="75">
        <v>11</v>
      </c>
      <c r="BJ94" s="76">
        <v>7</v>
      </c>
      <c r="BK94" s="75">
        <v>3</v>
      </c>
      <c r="BL94" s="76">
        <v>2</v>
      </c>
      <c r="BM94" s="75">
        <v>2</v>
      </c>
      <c r="BN94" s="76">
        <v>1</v>
      </c>
      <c r="BO94" s="75">
        <v>1</v>
      </c>
      <c r="BP94" s="76">
        <v>0</v>
      </c>
      <c r="BQ94" s="75">
        <v>0</v>
      </c>
      <c r="BR94" s="76">
        <v>0</v>
      </c>
      <c r="BS94" s="14">
        <f t="shared" si="65"/>
        <v>0.77777777777777779</v>
      </c>
      <c r="BT94" s="4"/>
      <c r="BU94" s="4">
        <f t="shared" si="66"/>
        <v>0</v>
      </c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4">
        <f t="shared" si="73"/>
        <v>0</v>
      </c>
      <c r="CI94" s="4"/>
      <c r="CJ94" s="4"/>
      <c r="CK94" s="4"/>
      <c r="CL94" s="4"/>
      <c r="CM94" s="4"/>
      <c r="CN94" s="4"/>
    </row>
    <row r="95" spans="1:92" ht="15.6" x14ac:dyDescent="0.3">
      <c r="A95" s="61"/>
      <c r="B95" s="4" t="s">
        <v>152</v>
      </c>
      <c r="C95" s="26">
        <v>1996.002</v>
      </c>
      <c r="D95" s="12">
        <f t="shared" si="67"/>
        <v>1655</v>
      </c>
      <c r="E95" s="20">
        <f t="shared" si="68"/>
        <v>82.915748581414249</v>
      </c>
      <c r="F95" s="13">
        <f t="shared" si="69"/>
        <v>1450</v>
      </c>
      <c r="G95" s="75">
        <v>42</v>
      </c>
      <c r="H95" s="76">
        <v>44</v>
      </c>
      <c r="I95" s="75">
        <v>70</v>
      </c>
      <c r="J95" s="76">
        <v>71</v>
      </c>
      <c r="K95" s="75">
        <v>110</v>
      </c>
      <c r="L95" s="76">
        <v>102</v>
      </c>
      <c r="M95" s="75">
        <v>120</v>
      </c>
      <c r="N95" s="76">
        <v>123</v>
      </c>
      <c r="O95" s="75">
        <v>111</v>
      </c>
      <c r="P95" s="76">
        <v>105</v>
      </c>
      <c r="Q95" s="75">
        <v>126</v>
      </c>
      <c r="R95" s="76">
        <v>179</v>
      </c>
      <c r="S95" s="75">
        <v>123</v>
      </c>
      <c r="T95" s="76">
        <v>124</v>
      </c>
      <c r="U95" s="14">
        <f t="shared" si="57"/>
        <v>87.61329305135952</v>
      </c>
      <c r="V95" s="13">
        <f t="shared" si="70"/>
        <v>147</v>
      </c>
      <c r="W95" s="75">
        <v>2</v>
      </c>
      <c r="X95" s="76">
        <v>2</v>
      </c>
      <c r="Y95" s="75">
        <v>6</v>
      </c>
      <c r="Z95" s="76">
        <v>3</v>
      </c>
      <c r="AA95" s="75">
        <v>8</v>
      </c>
      <c r="AB95" s="76">
        <v>14</v>
      </c>
      <c r="AC95" s="75">
        <v>17</v>
      </c>
      <c r="AD95" s="76">
        <v>13</v>
      </c>
      <c r="AE95" s="75">
        <v>12</v>
      </c>
      <c r="AF95" s="76">
        <v>8</v>
      </c>
      <c r="AG95" s="75">
        <v>16</v>
      </c>
      <c r="AH95" s="76">
        <v>14</v>
      </c>
      <c r="AI95" s="75">
        <v>14</v>
      </c>
      <c r="AJ95" s="76">
        <v>18</v>
      </c>
      <c r="AK95" s="14">
        <f t="shared" si="59"/>
        <v>8.8821752265861029</v>
      </c>
      <c r="AL95" s="13">
        <f t="shared" si="71"/>
        <v>50</v>
      </c>
      <c r="AM95" s="75">
        <v>3</v>
      </c>
      <c r="AN95" s="76">
        <v>4</v>
      </c>
      <c r="AO95" s="75">
        <v>1</v>
      </c>
      <c r="AP95" s="76">
        <v>1</v>
      </c>
      <c r="AQ95" s="75">
        <v>3</v>
      </c>
      <c r="AR95" s="76">
        <v>5</v>
      </c>
      <c r="AS95" s="75">
        <v>3</v>
      </c>
      <c r="AT95" s="76">
        <v>1</v>
      </c>
      <c r="AU95" s="75">
        <v>4</v>
      </c>
      <c r="AV95" s="76">
        <v>7</v>
      </c>
      <c r="AW95" s="75">
        <v>6</v>
      </c>
      <c r="AX95" s="76">
        <v>5</v>
      </c>
      <c r="AY95" s="75">
        <v>4</v>
      </c>
      <c r="AZ95" s="76">
        <v>3</v>
      </c>
      <c r="BA95" s="14">
        <f t="shared" si="61"/>
        <v>3.0211480362537766</v>
      </c>
      <c r="BB95" s="15">
        <f t="shared" si="62"/>
        <v>197</v>
      </c>
      <c r="BC95" s="14">
        <f t="shared" si="63"/>
        <v>11.90332326283988</v>
      </c>
      <c r="BD95" s="13">
        <f t="shared" si="72"/>
        <v>8</v>
      </c>
      <c r="BE95" s="75">
        <v>1</v>
      </c>
      <c r="BF95" s="76">
        <v>1</v>
      </c>
      <c r="BG95" s="75">
        <v>2</v>
      </c>
      <c r="BH95" s="76">
        <v>0</v>
      </c>
      <c r="BI95" s="75">
        <v>0</v>
      </c>
      <c r="BJ95" s="76">
        <v>0</v>
      </c>
      <c r="BK95" s="75">
        <v>0</v>
      </c>
      <c r="BL95" s="76">
        <v>1</v>
      </c>
      <c r="BM95" s="75">
        <v>1</v>
      </c>
      <c r="BN95" s="76">
        <v>0</v>
      </c>
      <c r="BO95" s="75">
        <v>0</v>
      </c>
      <c r="BP95" s="76">
        <v>1</v>
      </c>
      <c r="BQ95" s="75">
        <v>0</v>
      </c>
      <c r="BR95" s="76">
        <v>1</v>
      </c>
      <c r="BS95" s="14">
        <f t="shared" si="65"/>
        <v>0.4833836858006042</v>
      </c>
      <c r="BT95" s="4"/>
      <c r="BU95" s="4">
        <f t="shared" si="66"/>
        <v>0</v>
      </c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4">
        <f t="shared" si="73"/>
        <v>0</v>
      </c>
      <c r="CI95" s="4"/>
      <c r="CJ95" s="4"/>
      <c r="CK95" s="4"/>
      <c r="CL95" s="4"/>
      <c r="CM95" s="4"/>
      <c r="CN95" s="4"/>
    </row>
    <row r="96" spans="1:92" s="64" customFormat="1" ht="15.6" x14ac:dyDescent="0.3">
      <c r="A96" s="69"/>
      <c r="B96" s="4" t="s">
        <v>153</v>
      </c>
      <c r="C96" s="26">
        <v>6750.7020000000002</v>
      </c>
      <c r="D96" s="12">
        <f t="shared" si="67"/>
        <v>5054</v>
      </c>
      <c r="E96" s="20">
        <f t="shared" si="68"/>
        <v>74.866287980124142</v>
      </c>
      <c r="F96" s="13">
        <f t="shared" si="69"/>
        <v>4431</v>
      </c>
      <c r="G96" s="75">
        <v>162</v>
      </c>
      <c r="H96" s="76">
        <v>141</v>
      </c>
      <c r="I96" s="75">
        <v>164</v>
      </c>
      <c r="J96" s="76">
        <v>156</v>
      </c>
      <c r="K96" s="75">
        <v>391</v>
      </c>
      <c r="L96" s="76">
        <v>400</v>
      </c>
      <c r="M96" s="75">
        <v>365</v>
      </c>
      <c r="N96" s="76">
        <v>366</v>
      </c>
      <c r="O96" s="75">
        <v>377</v>
      </c>
      <c r="P96" s="76">
        <v>383</v>
      </c>
      <c r="Q96" s="75">
        <v>438</v>
      </c>
      <c r="R96" s="76">
        <v>411</v>
      </c>
      <c r="S96" s="75">
        <v>329</v>
      </c>
      <c r="T96" s="76">
        <v>348</v>
      </c>
      <c r="U96" s="14">
        <f t="shared" si="57"/>
        <v>87.67313019390582</v>
      </c>
      <c r="V96" s="13">
        <f t="shared" si="70"/>
        <v>482</v>
      </c>
      <c r="W96" s="105">
        <v>10</v>
      </c>
      <c r="X96" s="106">
        <v>6</v>
      </c>
      <c r="Y96" s="105">
        <v>16</v>
      </c>
      <c r="Z96" s="106">
        <v>6</v>
      </c>
      <c r="AA96" s="105">
        <v>39</v>
      </c>
      <c r="AB96" s="106">
        <v>24</v>
      </c>
      <c r="AC96" s="105">
        <v>63</v>
      </c>
      <c r="AD96" s="106">
        <v>43</v>
      </c>
      <c r="AE96" s="105">
        <v>44</v>
      </c>
      <c r="AF96" s="106">
        <v>50</v>
      </c>
      <c r="AG96" s="105">
        <v>37</v>
      </c>
      <c r="AH96" s="106">
        <v>43</v>
      </c>
      <c r="AI96" s="105">
        <v>50</v>
      </c>
      <c r="AJ96" s="106">
        <v>51</v>
      </c>
      <c r="AK96" s="14">
        <f t="shared" si="59"/>
        <v>9.5370003957261567</v>
      </c>
      <c r="AL96" s="13">
        <f t="shared" si="71"/>
        <v>92</v>
      </c>
      <c r="AM96" s="75">
        <v>4</v>
      </c>
      <c r="AN96" s="76">
        <v>4</v>
      </c>
      <c r="AO96" s="75">
        <v>5</v>
      </c>
      <c r="AP96" s="76">
        <v>4</v>
      </c>
      <c r="AQ96" s="75">
        <v>10</v>
      </c>
      <c r="AR96" s="76">
        <v>6</v>
      </c>
      <c r="AS96" s="75">
        <v>7</v>
      </c>
      <c r="AT96" s="76">
        <v>5</v>
      </c>
      <c r="AU96" s="75">
        <v>7</v>
      </c>
      <c r="AV96" s="76">
        <v>6</v>
      </c>
      <c r="AW96" s="75">
        <v>10</v>
      </c>
      <c r="AX96" s="76">
        <v>12</v>
      </c>
      <c r="AY96" s="75">
        <v>6</v>
      </c>
      <c r="AZ96" s="76">
        <v>6</v>
      </c>
      <c r="BA96" s="14">
        <f t="shared" si="61"/>
        <v>1.820340324495449</v>
      </c>
      <c r="BB96" s="15">
        <f t="shared" si="62"/>
        <v>574</v>
      </c>
      <c r="BC96" s="14">
        <f t="shared" si="63"/>
        <v>11.357340720221606</v>
      </c>
      <c r="BD96" s="13">
        <f t="shared" si="72"/>
        <v>49</v>
      </c>
      <c r="BE96" s="75">
        <v>10</v>
      </c>
      <c r="BF96" s="76">
        <v>6</v>
      </c>
      <c r="BG96" s="75">
        <v>0</v>
      </c>
      <c r="BH96" s="76">
        <v>5</v>
      </c>
      <c r="BI96" s="75">
        <v>5</v>
      </c>
      <c r="BJ96" s="76">
        <v>7</v>
      </c>
      <c r="BK96" s="75">
        <v>10</v>
      </c>
      <c r="BL96" s="76">
        <v>5</v>
      </c>
      <c r="BM96" s="75">
        <v>0</v>
      </c>
      <c r="BN96" s="76">
        <v>0</v>
      </c>
      <c r="BO96" s="75">
        <v>1</v>
      </c>
      <c r="BP96" s="76">
        <v>0</v>
      </c>
      <c r="BQ96" s="75">
        <v>0</v>
      </c>
      <c r="BR96" s="76">
        <v>0</v>
      </c>
      <c r="BS96" s="14">
        <f t="shared" si="65"/>
        <v>0.96952908587257614</v>
      </c>
      <c r="BT96" s="4"/>
      <c r="BU96" s="4">
        <f t="shared" si="66"/>
        <v>0</v>
      </c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4">
        <f t="shared" si="73"/>
        <v>0</v>
      </c>
      <c r="CI96" s="4"/>
      <c r="CJ96" s="4"/>
      <c r="CK96" s="4"/>
      <c r="CL96" s="4"/>
      <c r="CM96" s="4"/>
      <c r="CN96" s="4"/>
    </row>
    <row r="97" spans="1:102" ht="15.6" x14ac:dyDescent="0.3">
      <c r="A97" s="61"/>
      <c r="B97" s="4" t="s">
        <v>154</v>
      </c>
      <c r="C97" s="68">
        <v>4817.7179999999998</v>
      </c>
      <c r="D97" s="12">
        <f t="shared" si="67"/>
        <v>3953</v>
      </c>
      <c r="E97" s="20">
        <f t="shared" si="68"/>
        <v>82.051294824645197</v>
      </c>
      <c r="F97" s="13">
        <f t="shared" si="69"/>
        <v>3605</v>
      </c>
      <c r="G97" s="75">
        <v>184</v>
      </c>
      <c r="H97" s="76">
        <v>150</v>
      </c>
      <c r="I97" s="75">
        <v>120</v>
      </c>
      <c r="J97" s="76">
        <v>127</v>
      </c>
      <c r="K97" s="75">
        <v>286</v>
      </c>
      <c r="L97" s="76">
        <v>236</v>
      </c>
      <c r="M97" s="75">
        <v>302</v>
      </c>
      <c r="N97" s="76">
        <v>300</v>
      </c>
      <c r="O97" s="75">
        <v>264</v>
      </c>
      <c r="P97" s="76">
        <v>235</v>
      </c>
      <c r="Q97" s="75">
        <v>317</v>
      </c>
      <c r="R97" s="76">
        <v>309</v>
      </c>
      <c r="S97" s="75">
        <v>394</v>
      </c>
      <c r="T97" s="76">
        <v>381</v>
      </c>
      <c r="U97" s="14">
        <f t="shared" si="57"/>
        <v>91.196559575006319</v>
      </c>
      <c r="V97" s="13">
        <f t="shared" si="70"/>
        <v>266</v>
      </c>
      <c r="W97" s="75">
        <v>6</v>
      </c>
      <c r="X97" s="76">
        <v>7</v>
      </c>
      <c r="Y97" s="75">
        <v>8</v>
      </c>
      <c r="Z97" s="76">
        <v>11</v>
      </c>
      <c r="AA97" s="75">
        <v>40</v>
      </c>
      <c r="AB97" s="76">
        <v>22</v>
      </c>
      <c r="AC97" s="75">
        <v>27</v>
      </c>
      <c r="AD97" s="76">
        <v>12</v>
      </c>
      <c r="AE97" s="75">
        <v>27</v>
      </c>
      <c r="AF97" s="76">
        <v>23</v>
      </c>
      <c r="AG97" s="75">
        <v>22</v>
      </c>
      <c r="AH97" s="76">
        <v>15</v>
      </c>
      <c r="AI97" s="75">
        <v>28</v>
      </c>
      <c r="AJ97" s="76">
        <v>18</v>
      </c>
      <c r="AK97" s="14">
        <f t="shared" si="59"/>
        <v>6.7290665317480389</v>
      </c>
      <c r="AL97" s="13">
        <f t="shared" si="71"/>
        <v>41</v>
      </c>
      <c r="AM97" s="75">
        <v>1</v>
      </c>
      <c r="AN97" s="76">
        <v>0</v>
      </c>
      <c r="AO97" s="75">
        <v>3</v>
      </c>
      <c r="AP97" s="76">
        <v>1</v>
      </c>
      <c r="AQ97" s="75">
        <v>4</v>
      </c>
      <c r="AR97" s="76">
        <v>2</v>
      </c>
      <c r="AS97" s="75">
        <v>5</v>
      </c>
      <c r="AT97" s="76">
        <v>5</v>
      </c>
      <c r="AU97" s="75">
        <v>6</v>
      </c>
      <c r="AV97" s="76">
        <v>4</v>
      </c>
      <c r="AW97" s="75">
        <v>1</v>
      </c>
      <c r="AX97" s="76">
        <v>2</v>
      </c>
      <c r="AY97" s="75">
        <v>5</v>
      </c>
      <c r="AZ97" s="76">
        <v>2</v>
      </c>
      <c r="BA97" s="14">
        <f t="shared" si="61"/>
        <v>1.0371869466228181</v>
      </c>
      <c r="BB97" s="15">
        <f t="shared" si="62"/>
        <v>307</v>
      </c>
      <c r="BC97" s="14">
        <f t="shared" si="63"/>
        <v>7.7662534783708574</v>
      </c>
      <c r="BD97" s="13">
        <f t="shared" si="72"/>
        <v>41</v>
      </c>
      <c r="BE97" s="75">
        <v>8</v>
      </c>
      <c r="BF97" s="76">
        <v>4</v>
      </c>
      <c r="BG97" s="75">
        <v>6</v>
      </c>
      <c r="BH97" s="76">
        <v>1</v>
      </c>
      <c r="BI97" s="75">
        <v>3</v>
      </c>
      <c r="BJ97" s="76">
        <v>2</v>
      </c>
      <c r="BK97" s="75">
        <v>4</v>
      </c>
      <c r="BL97" s="76">
        <v>3</v>
      </c>
      <c r="BM97" s="75">
        <v>0</v>
      </c>
      <c r="BN97" s="76">
        <v>2</v>
      </c>
      <c r="BO97" s="75">
        <v>5</v>
      </c>
      <c r="BP97" s="76">
        <v>1</v>
      </c>
      <c r="BQ97" s="75">
        <v>1</v>
      </c>
      <c r="BR97" s="76">
        <v>1</v>
      </c>
      <c r="BS97" s="14">
        <f t="shared" si="65"/>
        <v>1.0371869466228181</v>
      </c>
      <c r="BT97" s="4"/>
      <c r="BU97" s="4">
        <f t="shared" si="66"/>
        <v>0</v>
      </c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4">
        <f t="shared" si="73"/>
        <v>0</v>
      </c>
      <c r="CI97" s="4"/>
      <c r="CJ97" s="4"/>
      <c r="CK97" s="4"/>
      <c r="CL97" s="4"/>
      <c r="CM97" s="4"/>
      <c r="CN97" s="4"/>
    </row>
    <row r="98" spans="1:102" ht="15.6" x14ac:dyDescent="0.3">
      <c r="A98" s="61"/>
      <c r="B98" s="4" t="s">
        <v>155</v>
      </c>
      <c r="C98" s="26">
        <v>2384.9639999999999</v>
      </c>
      <c r="D98" s="12">
        <f t="shared" si="67"/>
        <v>2026</v>
      </c>
      <c r="E98" s="20">
        <f t="shared" si="68"/>
        <v>84.948871345647149</v>
      </c>
      <c r="F98" s="13">
        <f t="shared" si="69"/>
        <v>1749</v>
      </c>
      <c r="G98" s="75">
        <v>84</v>
      </c>
      <c r="H98" s="76">
        <v>89</v>
      </c>
      <c r="I98" s="75">
        <v>67</v>
      </c>
      <c r="J98" s="76">
        <v>66</v>
      </c>
      <c r="K98" s="75">
        <v>153</v>
      </c>
      <c r="L98" s="76">
        <v>140</v>
      </c>
      <c r="M98" s="75">
        <v>149</v>
      </c>
      <c r="N98" s="76">
        <v>150</v>
      </c>
      <c r="O98" s="75">
        <v>137</v>
      </c>
      <c r="P98" s="76">
        <v>131</v>
      </c>
      <c r="Q98" s="75">
        <v>185</v>
      </c>
      <c r="R98" s="76">
        <v>186</v>
      </c>
      <c r="S98" s="75">
        <v>101</v>
      </c>
      <c r="T98" s="76">
        <v>111</v>
      </c>
      <c r="U98" s="14">
        <f t="shared" si="57"/>
        <v>86.327739387956569</v>
      </c>
      <c r="V98" s="13">
        <f t="shared" si="70"/>
        <v>212</v>
      </c>
      <c r="W98" s="75">
        <v>0</v>
      </c>
      <c r="X98" s="76">
        <v>1</v>
      </c>
      <c r="Y98" s="75">
        <v>5</v>
      </c>
      <c r="Z98" s="76">
        <v>2</v>
      </c>
      <c r="AA98" s="75">
        <v>15</v>
      </c>
      <c r="AB98" s="76">
        <v>14</v>
      </c>
      <c r="AC98" s="75">
        <v>21</v>
      </c>
      <c r="AD98" s="76">
        <v>11</v>
      </c>
      <c r="AE98" s="75">
        <v>20</v>
      </c>
      <c r="AF98" s="76">
        <v>21</v>
      </c>
      <c r="AG98" s="75">
        <v>21</v>
      </c>
      <c r="AH98" s="76">
        <v>30</v>
      </c>
      <c r="AI98" s="75">
        <v>23</v>
      </c>
      <c r="AJ98" s="76">
        <v>28</v>
      </c>
      <c r="AK98" s="14">
        <f t="shared" si="59"/>
        <v>10.463968410661401</v>
      </c>
      <c r="AL98" s="13">
        <f t="shared" si="71"/>
        <v>57</v>
      </c>
      <c r="AM98" s="75">
        <v>1</v>
      </c>
      <c r="AN98" s="76">
        <v>0</v>
      </c>
      <c r="AO98" s="75">
        <v>3</v>
      </c>
      <c r="AP98" s="76">
        <v>1</v>
      </c>
      <c r="AQ98" s="75">
        <v>10</v>
      </c>
      <c r="AR98" s="76">
        <v>4</v>
      </c>
      <c r="AS98" s="75">
        <v>2</v>
      </c>
      <c r="AT98" s="76">
        <v>3</v>
      </c>
      <c r="AU98" s="75">
        <v>4</v>
      </c>
      <c r="AV98" s="76">
        <v>9</v>
      </c>
      <c r="AW98" s="75">
        <v>3</v>
      </c>
      <c r="AX98" s="76">
        <v>5</v>
      </c>
      <c r="AY98" s="75">
        <v>3</v>
      </c>
      <c r="AZ98" s="76">
        <v>9</v>
      </c>
      <c r="BA98" s="14">
        <f t="shared" si="61"/>
        <v>2.8134254689042448</v>
      </c>
      <c r="BB98" s="15">
        <f t="shared" si="62"/>
        <v>269</v>
      </c>
      <c r="BC98" s="14">
        <f t="shared" si="63"/>
        <v>13.277393879565647</v>
      </c>
      <c r="BD98" s="13">
        <f t="shared" si="72"/>
        <v>8</v>
      </c>
      <c r="BE98" s="75">
        <v>2</v>
      </c>
      <c r="BF98" s="76">
        <v>2</v>
      </c>
      <c r="BG98" s="75">
        <v>0</v>
      </c>
      <c r="BH98" s="76">
        <v>0</v>
      </c>
      <c r="BI98" s="75">
        <v>1</v>
      </c>
      <c r="BJ98" s="76">
        <v>0</v>
      </c>
      <c r="BK98" s="75">
        <v>0</v>
      </c>
      <c r="BL98" s="76">
        <v>0</v>
      </c>
      <c r="BM98" s="75">
        <v>0</v>
      </c>
      <c r="BN98" s="76">
        <v>0</v>
      </c>
      <c r="BO98" s="75">
        <v>0</v>
      </c>
      <c r="BP98" s="76">
        <v>1</v>
      </c>
      <c r="BQ98" s="75">
        <v>0</v>
      </c>
      <c r="BR98" s="76">
        <v>2</v>
      </c>
      <c r="BS98" s="14">
        <f t="shared" si="65"/>
        <v>0.3948667324777887</v>
      </c>
      <c r="BT98" s="4"/>
      <c r="BU98" s="4">
        <f t="shared" si="66"/>
        <v>0</v>
      </c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4">
        <f t="shared" si="73"/>
        <v>0</v>
      </c>
      <c r="CI98" s="4"/>
      <c r="CJ98" s="4"/>
      <c r="CK98" s="4"/>
      <c r="CL98" s="4"/>
      <c r="CM98" s="4"/>
      <c r="CN98" s="4"/>
    </row>
    <row r="99" spans="1:102" ht="15.6" x14ac:dyDescent="0.3">
      <c r="A99" s="61"/>
      <c r="B99" s="4" t="s">
        <v>156</v>
      </c>
      <c r="C99" s="26">
        <v>2142.9360000000001</v>
      </c>
      <c r="D99" s="12">
        <f t="shared" si="67"/>
        <v>1726</v>
      </c>
      <c r="E99" s="20">
        <f t="shared" si="68"/>
        <v>80.543702658408833</v>
      </c>
      <c r="F99" s="13">
        <f t="shared" si="69"/>
        <v>1531</v>
      </c>
      <c r="G99" s="75">
        <v>58</v>
      </c>
      <c r="H99" s="76">
        <v>53</v>
      </c>
      <c r="I99" s="75">
        <v>50</v>
      </c>
      <c r="J99" s="76">
        <v>49</v>
      </c>
      <c r="K99" s="75">
        <v>135</v>
      </c>
      <c r="L99" s="76">
        <v>133</v>
      </c>
      <c r="M99" s="75">
        <v>138</v>
      </c>
      <c r="N99" s="76">
        <v>116</v>
      </c>
      <c r="O99" s="75">
        <v>122</v>
      </c>
      <c r="P99" s="76">
        <v>114</v>
      </c>
      <c r="Q99" s="75">
        <v>144</v>
      </c>
      <c r="R99" s="76">
        <v>136</v>
      </c>
      <c r="S99" s="75">
        <v>158</v>
      </c>
      <c r="T99" s="76">
        <v>125</v>
      </c>
      <c r="U99" s="14">
        <f t="shared" si="57"/>
        <v>88.702201622247969</v>
      </c>
      <c r="V99" s="13">
        <f t="shared" si="70"/>
        <v>137</v>
      </c>
      <c r="W99" s="75">
        <v>4</v>
      </c>
      <c r="X99" s="76">
        <v>2</v>
      </c>
      <c r="Y99" s="75">
        <v>4</v>
      </c>
      <c r="Z99" s="76">
        <v>2</v>
      </c>
      <c r="AA99" s="75">
        <v>9</v>
      </c>
      <c r="AB99" s="76">
        <v>14</v>
      </c>
      <c r="AC99" s="75">
        <v>17</v>
      </c>
      <c r="AD99" s="76">
        <v>12</v>
      </c>
      <c r="AE99" s="75">
        <v>15</v>
      </c>
      <c r="AF99" s="76">
        <v>17</v>
      </c>
      <c r="AG99" s="75">
        <v>12</v>
      </c>
      <c r="AH99" s="76">
        <v>13</v>
      </c>
      <c r="AI99" s="75">
        <v>9</v>
      </c>
      <c r="AJ99" s="76">
        <v>7</v>
      </c>
      <c r="AK99" s="14">
        <f t="shared" si="59"/>
        <v>7.9374275782155284</v>
      </c>
      <c r="AL99" s="13">
        <f t="shared" si="71"/>
        <v>44</v>
      </c>
      <c r="AM99" s="75">
        <v>0</v>
      </c>
      <c r="AN99" s="76">
        <v>1</v>
      </c>
      <c r="AO99" s="75">
        <v>0</v>
      </c>
      <c r="AP99" s="76">
        <v>2</v>
      </c>
      <c r="AQ99" s="75">
        <v>2</v>
      </c>
      <c r="AR99" s="76">
        <v>5</v>
      </c>
      <c r="AS99" s="75">
        <v>5</v>
      </c>
      <c r="AT99" s="76">
        <v>7</v>
      </c>
      <c r="AU99" s="75">
        <v>4</v>
      </c>
      <c r="AV99" s="76">
        <v>6</v>
      </c>
      <c r="AW99" s="75">
        <v>3</v>
      </c>
      <c r="AX99" s="76">
        <v>6</v>
      </c>
      <c r="AY99" s="75">
        <v>2</v>
      </c>
      <c r="AZ99" s="76">
        <v>1</v>
      </c>
      <c r="BA99" s="14">
        <f t="shared" si="61"/>
        <v>2.5492468134414832</v>
      </c>
      <c r="BB99" s="15">
        <f t="shared" si="62"/>
        <v>181</v>
      </c>
      <c r="BC99" s="14">
        <f t="shared" si="63"/>
        <v>10.486674391657012</v>
      </c>
      <c r="BD99" s="13">
        <f t="shared" si="72"/>
        <v>14</v>
      </c>
      <c r="BE99" s="75">
        <v>1</v>
      </c>
      <c r="BF99" s="76">
        <v>1</v>
      </c>
      <c r="BG99" s="75">
        <v>0</v>
      </c>
      <c r="BH99" s="76">
        <v>2</v>
      </c>
      <c r="BI99" s="75">
        <v>2</v>
      </c>
      <c r="BJ99" s="76">
        <v>2</v>
      </c>
      <c r="BK99" s="75">
        <v>2</v>
      </c>
      <c r="BL99" s="76">
        <v>1</v>
      </c>
      <c r="BM99" s="75">
        <v>1</v>
      </c>
      <c r="BN99" s="76">
        <v>1</v>
      </c>
      <c r="BO99" s="75">
        <v>0</v>
      </c>
      <c r="BP99" s="76">
        <v>0</v>
      </c>
      <c r="BQ99" s="75">
        <v>1</v>
      </c>
      <c r="BR99" s="76">
        <v>0</v>
      </c>
      <c r="BS99" s="14">
        <f t="shared" si="65"/>
        <v>0.81112398609501735</v>
      </c>
      <c r="BT99" s="4"/>
      <c r="BU99" s="4">
        <f t="shared" si="66"/>
        <v>0</v>
      </c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4">
        <f t="shared" si="73"/>
        <v>0</v>
      </c>
      <c r="CI99" s="4"/>
      <c r="CJ99" s="4"/>
      <c r="CK99" s="4"/>
      <c r="CL99" s="4"/>
      <c r="CM99" s="4"/>
      <c r="CN99" s="4"/>
    </row>
    <row r="100" spans="1:102" s="64" customFormat="1" ht="15.6" x14ac:dyDescent="0.3">
      <c r="A100" s="69"/>
      <c r="B100" s="4" t="s">
        <v>157</v>
      </c>
      <c r="C100" s="26">
        <v>6563.268</v>
      </c>
      <c r="D100" s="12">
        <f t="shared" si="67"/>
        <v>5487</v>
      </c>
      <c r="E100" s="20">
        <f t="shared" si="68"/>
        <v>83.601644790369676</v>
      </c>
      <c r="F100" s="13">
        <f t="shared" si="69"/>
        <v>4893</v>
      </c>
      <c r="G100" s="75">
        <v>176</v>
      </c>
      <c r="H100" s="76">
        <v>186</v>
      </c>
      <c r="I100" s="75">
        <v>158</v>
      </c>
      <c r="J100" s="76">
        <v>146</v>
      </c>
      <c r="K100" s="75">
        <v>435</v>
      </c>
      <c r="L100" s="76">
        <v>402</v>
      </c>
      <c r="M100" s="75">
        <v>457</v>
      </c>
      <c r="N100" s="76">
        <v>443</v>
      </c>
      <c r="O100" s="75">
        <v>439</v>
      </c>
      <c r="P100" s="76">
        <v>398</v>
      </c>
      <c r="Q100" s="75">
        <v>478</v>
      </c>
      <c r="R100" s="76">
        <v>426</v>
      </c>
      <c r="S100" s="75">
        <v>385</v>
      </c>
      <c r="T100" s="76">
        <v>364</v>
      </c>
      <c r="U100" s="14">
        <f t="shared" si="57"/>
        <v>89.174412247129581</v>
      </c>
      <c r="V100" s="13">
        <f t="shared" si="70"/>
        <v>452</v>
      </c>
      <c r="W100" s="75">
        <v>4</v>
      </c>
      <c r="X100" s="76">
        <v>5</v>
      </c>
      <c r="Y100" s="75">
        <v>14</v>
      </c>
      <c r="Z100" s="76">
        <v>10</v>
      </c>
      <c r="AA100" s="75">
        <v>34</v>
      </c>
      <c r="AB100" s="76">
        <v>25</v>
      </c>
      <c r="AC100" s="75">
        <v>32</v>
      </c>
      <c r="AD100" s="76">
        <v>51</v>
      </c>
      <c r="AE100" s="75">
        <v>41</v>
      </c>
      <c r="AF100" s="76">
        <v>61</v>
      </c>
      <c r="AG100" s="75">
        <v>36</v>
      </c>
      <c r="AH100" s="76">
        <v>36</v>
      </c>
      <c r="AI100" s="75">
        <v>53</v>
      </c>
      <c r="AJ100" s="76">
        <v>50</v>
      </c>
      <c r="AK100" s="14">
        <f t="shared" si="59"/>
        <v>8.2376526334973565</v>
      </c>
      <c r="AL100" s="13">
        <f t="shared" si="71"/>
        <v>103</v>
      </c>
      <c r="AM100" s="75">
        <v>3</v>
      </c>
      <c r="AN100" s="76">
        <v>1</v>
      </c>
      <c r="AO100" s="75">
        <v>0</v>
      </c>
      <c r="AP100" s="76">
        <v>5</v>
      </c>
      <c r="AQ100" s="75">
        <v>10</v>
      </c>
      <c r="AR100" s="76">
        <v>5</v>
      </c>
      <c r="AS100" s="75">
        <v>11</v>
      </c>
      <c r="AT100" s="76">
        <v>9</v>
      </c>
      <c r="AU100" s="75">
        <v>5</v>
      </c>
      <c r="AV100" s="76">
        <v>14</v>
      </c>
      <c r="AW100" s="75">
        <v>9</v>
      </c>
      <c r="AX100" s="76">
        <v>12</v>
      </c>
      <c r="AY100" s="75">
        <v>7</v>
      </c>
      <c r="AZ100" s="76">
        <v>12</v>
      </c>
      <c r="BA100" s="14">
        <f t="shared" si="61"/>
        <v>1.8771642063058136</v>
      </c>
      <c r="BB100" s="15">
        <f t="shared" si="62"/>
        <v>555</v>
      </c>
      <c r="BC100" s="14">
        <f t="shared" si="63"/>
        <v>10.114816839803172</v>
      </c>
      <c r="BD100" s="13">
        <f t="shared" si="72"/>
        <v>39</v>
      </c>
      <c r="BE100" s="75">
        <v>2</v>
      </c>
      <c r="BF100" s="76">
        <v>5</v>
      </c>
      <c r="BG100" s="75">
        <v>3</v>
      </c>
      <c r="BH100" s="76">
        <v>0</v>
      </c>
      <c r="BI100" s="75">
        <v>5</v>
      </c>
      <c r="BJ100" s="76">
        <v>3</v>
      </c>
      <c r="BK100" s="75">
        <v>5</v>
      </c>
      <c r="BL100" s="76">
        <v>1</v>
      </c>
      <c r="BM100" s="75">
        <v>2</v>
      </c>
      <c r="BN100" s="76">
        <v>4</v>
      </c>
      <c r="BO100" s="75">
        <v>2</v>
      </c>
      <c r="BP100" s="76">
        <v>2</v>
      </c>
      <c r="BQ100" s="75">
        <v>3</v>
      </c>
      <c r="BR100" s="76">
        <v>2</v>
      </c>
      <c r="BS100" s="14">
        <f t="shared" si="65"/>
        <v>0.71077091306724982</v>
      </c>
      <c r="BT100" s="4"/>
      <c r="BU100" s="4">
        <f t="shared" si="66"/>
        <v>0</v>
      </c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4">
        <f t="shared" si="73"/>
        <v>0</v>
      </c>
      <c r="CI100" s="4"/>
      <c r="CJ100" s="4"/>
      <c r="CK100" s="4"/>
      <c r="CL100" s="4"/>
      <c r="CM100" s="4"/>
      <c r="CN100" s="4"/>
    </row>
    <row r="101" spans="1:102" ht="15.6" x14ac:dyDescent="0.3">
      <c r="A101" s="61"/>
      <c r="B101" s="4" t="s">
        <v>158</v>
      </c>
      <c r="C101" s="26">
        <v>5713.0920000000006</v>
      </c>
      <c r="D101" s="12">
        <f t="shared" si="67"/>
        <v>5111</v>
      </c>
      <c r="E101" s="20">
        <f t="shared" si="68"/>
        <v>89.461188442265581</v>
      </c>
      <c r="F101" s="13">
        <f t="shared" si="69"/>
        <v>4636</v>
      </c>
      <c r="G101" s="75">
        <v>183</v>
      </c>
      <c r="H101" s="76">
        <v>198</v>
      </c>
      <c r="I101" s="75">
        <v>164</v>
      </c>
      <c r="J101" s="76">
        <v>157</v>
      </c>
      <c r="K101" s="75">
        <v>353</v>
      </c>
      <c r="L101" s="76">
        <v>370</v>
      </c>
      <c r="M101" s="75">
        <v>427</v>
      </c>
      <c r="N101" s="76">
        <v>369</v>
      </c>
      <c r="O101" s="75">
        <v>378</v>
      </c>
      <c r="P101" s="76">
        <v>394</v>
      </c>
      <c r="Q101" s="75">
        <v>443</v>
      </c>
      <c r="R101" s="76">
        <v>361</v>
      </c>
      <c r="S101" s="75">
        <v>434</v>
      </c>
      <c r="T101" s="76">
        <v>405</v>
      </c>
      <c r="U101" s="14">
        <f t="shared" si="57"/>
        <v>90.706319702602229</v>
      </c>
      <c r="V101" s="13">
        <f t="shared" si="70"/>
        <v>357</v>
      </c>
      <c r="W101" s="75">
        <v>7</v>
      </c>
      <c r="X101" s="76">
        <v>9</v>
      </c>
      <c r="Y101" s="75">
        <v>10</v>
      </c>
      <c r="Z101" s="76">
        <v>1</v>
      </c>
      <c r="AA101" s="75">
        <v>40</v>
      </c>
      <c r="AB101" s="76">
        <v>15</v>
      </c>
      <c r="AC101" s="75">
        <v>38</v>
      </c>
      <c r="AD101" s="76">
        <v>31</v>
      </c>
      <c r="AE101" s="75">
        <v>30</v>
      </c>
      <c r="AF101" s="76">
        <v>29</v>
      </c>
      <c r="AG101" s="75">
        <v>38</v>
      </c>
      <c r="AH101" s="76">
        <v>33</v>
      </c>
      <c r="AI101" s="75">
        <v>36</v>
      </c>
      <c r="AJ101" s="76">
        <v>40</v>
      </c>
      <c r="AK101" s="14">
        <f t="shared" si="59"/>
        <v>6.98493445509685</v>
      </c>
      <c r="AL101" s="13">
        <f t="shared" si="71"/>
        <v>100</v>
      </c>
      <c r="AM101" s="75">
        <v>2</v>
      </c>
      <c r="AN101" s="76">
        <v>1</v>
      </c>
      <c r="AO101" s="75">
        <v>0</v>
      </c>
      <c r="AP101" s="76">
        <v>1</v>
      </c>
      <c r="AQ101" s="75">
        <v>6</v>
      </c>
      <c r="AR101" s="76">
        <v>6</v>
      </c>
      <c r="AS101" s="75">
        <v>10</v>
      </c>
      <c r="AT101" s="76">
        <v>9</v>
      </c>
      <c r="AU101" s="75">
        <v>6</v>
      </c>
      <c r="AV101" s="76">
        <v>11</v>
      </c>
      <c r="AW101" s="75">
        <v>9</v>
      </c>
      <c r="AX101" s="76">
        <v>16</v>
      </c>
      <c r="AY101" s="75">
        <v>14</v>
      </c>
      <c r="AZ101" s="76">
        <v>9</v>
      </c>
      <c r="BA101" s="14">
        <f t="shared" si="61"/>
        <v>1.9565642731363724</v>
      </c>
      <c r="BB101" s="15">
        <f t="shared" si="62"/>
        <v>457</v>
      </c>
      <c r="BC101" s="14">
        <f t="shared" si="63"/>
        <v>8.9414987282332223</v>
      </c>
      <c r="BD101" s="13">
        <f t="shared" si="72"/>
        <v>18</v>
      </c>
      <c r="BE101" s="75">
        <v>0</v>
      </c>
      <c r="BF101" s="76">
        <v>1</v>
      </c>
      <c r="BG101" s="75">
        <v>1</v>
      </c>
      <c r="BH101" s="76">
        <v>0</v>
      </c>
      <c r="BI101" s="75">
        <v>1</v>
      </c>
      <c r="BJ101" s="76">
        <v>2</v>
      </c>
      <c r="BK101" s="75">
        <v>2</v>
      </c>
      <c r="BL101" s="76">
        <v>1</v>
      </c>
      <c r="BM101" s="75">
        <v>1</v>
      </c>
      <c r="BN101" s="76">
        <v>1</v>
      </c>
      <c r="BO101" s="75">
        <v>4</v>
      </c>
      <c r="BP101" s="76">
        <v>0</v>
      </c>
      <c r="BQ101" s="75">
        <v>2</v>
      </c>
      <c r="BR101" s="76">
        <v>2</v>
      </c>
      <c r="BS101" s="14">
        <f t="shared" si="65"/>
        <v>0.35218156916454707</v>
      </c>
      <c r="BT101" s="4"/>
      <c r="BU101" s="4">
        <f t="shared" si="66"/>
        <v>0</v>
      </c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4">
        <f t="shared" si="73"/>
        <v>0</v>
      </c>
      <c r="CI101" s="4"/>
      <c r="CJ101" s="4"/>
      <c r="CK101" s="4"/>
      <c r="CL101" s="4"/>
      <c r="CM101" s="4"/>
      <c r="CN101" s="4"/>
    </row>
    <row r="102" spans="1:102" ht="15.6" x14ac:dyDescent="0.3">
      <c r="A102" s="61"/>
      <c r="B102" s="4" t="s">
        <v>159</v>
      </c>
      <c r="C102" s="26">
        <v>5674.6980000000003</v>
      </c>
      <c r="D102" s="12">
        <f t="shared" si="67"/>
        <v>4482</v>
      </c>
      <c r="E102" s="20">
        <f t="shared" si="68"/>
        <v>78.982176672661694</v>
      </c>
      <c r="F102" s="13">
        <f t="shared" si="69"/>
        <v>3922</v>
      </c>
      <c r="G102" s="75">
        <v>169</v>
      </c>
      <c r="H102" s="76">
        <v>161</v>
      </c>
      <c r="I102" s="75">
        <v>143</v>
      </c>
      <c r="J102" s="76">
        <v>176</v>
      </c>
      <c r="K102" s="75">
        <v>322</v>
      </c>
      <c r="L102" s="76">
        <v>365</v>
      </c>
      <c r="M102" s="75">
        <v>344</v>
      </c>
      <c r="N102" s="76">
        <v>325</v>
      </c>
      <c r="O102" s="75">
        <v>341</v>
      </c>
      <c r="P102" s="76">
        <v>331</v>
      </c>
      <c r="Q102" s="75">
        <v>373</v>
      </c>
      <c r="R102" s="76">
        <v>343</v>
      </c>
      <c r="S102" s="75">
        <v>282</v>
      </c>
      <c r="T102" s="76">
        <v>247</v>
      </c>
      <c r="U102" s="14">
        <f t="shared" si="57"/>
        <v>87.505577867023661</v>
      </c>
      <c r="V102" s="13">
        <f t="shared" si="70"/>
        <v>390</v>
      </c>
      <c r="W102" s="75">
        <v>3</v>
      </c>
      <c r="X102" s="76">
        <v>1</v>
      </c>
      <c r="Y102" s="75">
        <v>8</v>
      </c>
      <c r="Z102" s="76">
        <v>4</v>
      </c>
      <c r="AA102" s="75">
        <v>33</v>
      </c>
      <c r="AB102" s="76">
        <v>17</v>
      </c>
      <c r="AC102" s="75">
        <v>36</v>
      </c>
      <c r="AD102" s="76">
        <v>26</v>
      </c>
      <c r="AE102" s="75">
        <v>41</v>
      </c>
      <c r="AF102" s="76">
        <v>37</v>
      </c>
      <c r="AG102" s="75">
        <v>36</v>
      </c>
      <c r="AH102" s="76">
        <v>45</v>
      </c>
      <c r="AI102" s="75">
        <v>62</v>
      </c>
      <c r="AJ102" s="76">
        <v>41</v>
      </c>
      <c r="AK102" s="14">
        <f t="shared" si="59"/>
        <v>8.7014725568942435</v>
      </c>
      <c r="AL102" s="13">
        <f t="shared" si="71"/>
        <v>155</v>
      </c>
      <c r="AM102" s="75">
        <v>5</v>
      </c>
      <c r="AN102" s="76">
        <v>0</v>
      </c>
      <c r="AO102" s="75">
        <v>9</v>
      </c>
      <c r="AP102" s="76">
        <v>3</v>
      </c>
      <c r="AQ102" s="75">
        <v>12</v>
      </c>
      <c r="AR102" s="76">
        <v>13</v>
      </c>
      <c r="AS102" s="75">
        <v>11</v>
      </c>
      <c r="AT102" s="76">
        <v>13</v>
      </c>
      <c r="AU102" s="75">
        <v>5</v>
      </c>
      <c r="AV102" s="76">
        <v>10</v>
      </c>
      <c r="AW102" s="75">
        <v>11</v>
      </c>
      <c r="AX102" s="76">
        <v>18</v>
      </c>
      <c r="AY102" s="75">
        <v>21</v>
      </c>
      <c r="AZ102" s="76">
        <v>24</v>
      </c>
      <c r="BA102" s="14">
        <f t="shared" si="61"/>
        <v>3.4582775546630966</v>
      </c>
      <c r="BB102" s="15">
        <f t="shared" si="62"/>
        <v>545</v>
      </c>
      <c r="BC102" s="14">
        <f t="shared" si="63"/>
        <v>12.15975011155734</v>
      </c>
      <c r="BD102" s="13">
        <f t="shared" si="72"/>
        <v>15</v>
      </c>
      <c r="BE102" s="105">
        <v>1</v>
      </c>
      <c r="BF102" s="106">
        <v>3</v>
      </c>
      <c r="BG102" s="105">
        <v>1</v>
      </c>
      <c r="BH102" s="106">
        <v>0</v>
      </c>
      <c r="BI102" s="105">
        <v>2</v>
      </c>
      <c r="BJ102" s="106">
        <v>1</v>
      </c>
      <c r="BK102" s="105">
        <v>1</v>
      </c>
      <c r="BL102" s="106">
        <v>0</v>
      </c>
      <c r="BM102" s="105">
        <v>1</v>
      </c>
      <c r="BN102" s="106">
        <v>1</v>
      </c>
      <c r="BO102" s="105">
        <v>1</v>
      </c>
      <c r="BP102" s="106">
        <v>1</v>
      </c>
      <c r="BQ102" s="105">
        <v>1</v>
      </c>
      <c r="BR102" s="106">
        <v>1</v>
      </c>
      <c r="BS102" s="14">
        <f t="shared" si="65"/>
        <v>0.33467202141900937</v>
      </c>
      <c r="BT102" s="4"/>
      <c r="BU102" s="4">
        <f t="shared" si="66"/>
        <v>0</v>
      </c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4">
        <f t="shared" si="73"/>
        <v>0</v>
      </c>
      <c r="CI102" s="4"/>
      <c r="CJ102" s="4"/>
      <c r="CK102" s="4"/>
      <c r="CL102" s="4"/>
      <c r="CM102" s="4"/>
      <c r="CN102" s="4"/>
    </row>
    <row r="103" spans="1:102" s="64" customFormat="1" ht="15.6" x14ac:dyDescent="0.3">
      <c r="A103" s="69"/>
      <c r="B103" s="4" t="s">
        <v>160</v>
      </c>
      <c r="C103" s="26">
        <v>1826.712</v>
      </c>
      <c r="D103" s="12">
        <f t="shared" si="67"/>
        <v>1478</v>
      </c>
      <c r="E103" s="20">
        <f t="shared" si="68"/>
        <v>80.910400763776664</v>
      </c>
      <c r="F103" s="13">
        <f t="shared" si="69"/>
        <v>1343</v>
      </c>
      <c r="G103" s="75">
        <v>54</v>
      </c>
      <c r="H103" s="76">
        <v>62</v>
      </c>
      <c r="I103" s="75">
        <v>42</v>
      </c>
      <c r="J103" s="76">
        <v>35</v>
      </c>
      <c r="K103" s="75">
        <v>120</v>
      </c>
      <c r="L103" s="76">
        <v>100</v>
      </c>
      <c r="M103" s="75">
        <v>122</v>
      </c>
      <c r="N103" s="76">
        <v>132</v>
      </c>
      <c r="O103" s="75">
        <v>106</v>
      </c>
      <c r="P103" s="76">
        <v>134</v>
      </c>
      <c r="Q103" s="75">
        <v>113</v>
      </c>
      <c r="R103" s="76">
        <v>113</v>
      </c>
      <c r="S103" s="75">
        <v>100</v>
      </c>
      <c r="T103" s="76">
        <v>110</v>
      </c>
      <c r="U103" s="14">
        <f t="shared" si="57"/>
        <v>90.866035182679298</v>
      </c>
      <c r="V103" s="13">
        <f t="shared" si="70"/>
        <v>100</v>
      </c>
      <c r="W103" s="75">
        <v>2</v>
      </c>
      <c r="X103" s="76">
        <v>1</v>
      </c>
      <c r="Y103" s="75">
        <v>1</v>
      </c>
      <c r="Z103" s="76">
        <v>2</v>
      </c>
      <c r="AA103" s="75">
        <v>11</v>
      </c>
      <c r="AB103" s="76">
        <v>7</v>
      </c>
      <c r="AC103" s="75">
        <v>16</v>
      </c>
      <c r="AD103" s="76">
        <v>13</v>
      </c>
      <c r="AE103" s="75">
        <v>10</v>
      </c>
      <c r="AF103" s="76">
        <v>7</v>
      </c>
      <c r="AG103" s="75">
        <v>9</v>
      </c>
      <c r="AH103" s="76">
        <v>9</v>
      </c>
      <c r="AI103" s="75">
        <v>8</v>
      </c>
      <c r="AJ103" s="76">
        <v>4</v>
      </c>
      <c r="AK103" s="14">
        <f t="shared" si="59"/>
        <v>6.7658998646820026</v>
      </c>
      <c r="AL103" s="13">
        <f t="shared" si="71"/>
        <v>21</v>
      </c>
      <c r="AM103" s="75">
        <v>1</v>
      </c>
      <c r="AN103" s="76">
        <v>0</v>
      </c>
      <c r="AO103" s="75">
        <v>1</v>
      </c>
      <c r="AP103" s="76">
        <v>1</v>
      </c>
      <c r="AQ103" s="75">
        <v>2</v>
      </c>
      <c r="AR103" s="76">
        <v>0</v>
      </c>
      <c r="AS103" s="75">
        <v>0</v>
      </c>
      <c r="AT103" s="76">
        <v>1</v>
      </c>
      <c r="AU103" s="75">
        <v>2</v>
      </c>
      <c r="AV103" s="76">
        <v>2</v>
      </c>
      <c r="AW103" s="75">
        <v>5</v>
      </c>
      <c r="AX103" s="76">
        <v>1</v>
      </c>
      <c r="AY103" s="75">
        <v>3</v>
      </c>
      <c r="AZ103" s="76">
        <v>2</v>
      </c>
      <c r="BA103" s="14">
        <f t="shared" si="61"/>
        <v>1.4208389715832206</v>
      </c>
      <c r="BB103" s="15">
        <f t="shared" si="62"/>
        <v>121</v>
      </c>
      <c r="BC103" s="14">
        <f t="shared" si="63"/>
        <v>8.1867388362652225</v>
      </c>
      <c r="BD103" s="13">
        <f t="shared" si="72"/>
        <v>14</v>
      </c>
      <c r="BE103" s="75">
        <v>0</v>
      </c>
      <c r="BF103" s="76">
        <v>2</v>
      </c>
      <c r="BG103" s="75">
        <v>2</v>
      </c>
      <c r="BH103" s="76">
        <v>0</v>
      </c>
      <c r="BI103" s="75">
        <v>2</v>
      </c>
      <c r="BJ103" s="76">
        <v>0</v>
      </c>
      <c r="BK103" s="75">
        <v>1</v>
      </c>
      <c r="BL103" s="76">
        <v>1</v>
      </c>
      <c r="BM103" s="75">
        <v>1</v>
      </c>
      <c r="BN103" s="76">
        <v>0</v>
      </c>
      <c r="BO103" s="75">
        <v>2</v>
      </c>
      <c r="BP103" s="76">
        <v>0</v>
      </c>
      <c r="BQ103" s="75">
        <v>1</v>
      </c>
      <c r="BR103" s="76">
        <v>2</v>
      </c>
      <c r="BS103" s="14">
        <f t="shared" si="65"/>
        <v>0.94722598105548039</v>
      </c>
      <c r="BT103" s="4"/>
      <c r="BU103" s="4">
        <f t="shared" si="66"/>
        <v>0</v>
      </c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4">
        <f t="shared" si="73"/>
        <v>0</v>
      </c>
      <c r="CI103" s="4"/>
      <c r="CJ103" s="4"/>
      <c r="CK103" s="4"/>
      <c r="CL103" s="4"/>
      <c r="CM103" s="4"/>
      <c r="CN103" s="4"/>
    </row>
    <row r="104" spans="1:102" s="4" customFormat="1" ht="15.6" x14ac:dyDescent="0.3">
      <c r="A104" s="16"/>
      <c r="B104" s="4" t="s">
        <v>161</v>
      </c>
      <c r="C104" s="70">
        <v>1537.704</v>
      </c>
      <c r="D104" s="12">
        <f t="shared" si="67"/>
        <v>1435</v>
      </c>
      <c r="E104" s="20">
        <f t="shared" si="68"/>
        <v>93.320951236388808</v>
      </c>
      <c r="F104" s="13">
        <f t="shared" si="69"/>
        <v>1363</v>
      </c>
      <c r="G104" s="75">
        <v>35</v>
      </c>
      <c r="H104" s="76">
        <v>33</v>
      </c>
      <c r="I104" s="75">
        <v>58</v>
      </c>
      <c r="J104" s="76">
        <v>58</v>
      </c>
      <c r="K104" s="75">
        <v>91</v>
      </c>
      <c r="L104" s="76">
        <v>90</v>
      </c>
      <c r="M104" s="75">
        <v>95</v>
      </c>
      <c r="N104" s="76">
        <v>99</v>
      </c>
      <c r="O104" s="75">
        <v>144</v>
      </c>
      <c r="P104" s="76">
        <v>119</v>
      </c>
      <c r="Q104" s="75">
        <v>134</v>
      </c>
      <c r="R104" s="76">
        <v>133</v>
      </c>
      <c r="S104" s="75">
        <v>146</v>
      </c>
      <c r="T104" s="76">
        <v>128</v>
      </c>
      <c r="U104" s="14">
        <f t="shared" si="57"/>
        <v>94.982578397212549</v>
      </c>
      <c r="V104" s="13">
        <f t="shared" si="70"/>
        <v>37</v>
      </c>
      <c r="W104" s="75">
        <v>0</v>
      </c>
      <c r="X104" s="76">
        <v>0</v>
      </c>
      <c r="Y104" s="75">
        <v>1</v>
      </c>
      <c r="Z104" s="76">
        <v>1</v>
      </c>
      <c r="AA104" s="75">
        <v>9</v>
      </c>
      <c r="AB104" s="76">
        <v>1</v>
      </c>
      <c r="AC104" s="75">
        <v>1</v>
      </c>
      <c r="AD104" s="76">
        <v>1</v>
      </c>
      <c r="AE104" s="75">
        <v>2</v>
      </c>
      <c r="AF104" s="76">
        <v>3</v>
      </c>
      <c r="AG104" s="75">
        <v>7</v>
      </c>
      <c r="AH104" s="76">
        <v>3</v>
      </c>
      <c r="AI104" s="75">
        <v>5</v>
      </c>
      <c r="AJ104" s="76">
        <v>3</v>
      </c>
      <c r="AK104" s="14">
        <f t="shared" si="59"/>
        <v>2.5783972125435541</v>
      </c>
      <c r="AL104" s="13">
        <f t="shared" si="71"/>
        <v>32</v>
      </c>
      <c r="AM104" s="75">
        <v>0</v>
      </c>
      <c r="AN104" s="76">
        <v>0</v>
      </c>
      <c r="AO104" s="75">
        <v>2</v>
      </c>
      <c r="AP104" s="76">
        <v>1</v>
      </c>
      <c r="AQ104" s="75">
        <v>0</v>
      </c>
      <c r="AR104" s="76">
        <v>0</v>
      </c>
      <c r="AS104" s="75">
        <v>3</v>
      </c>
      <c r="AT104" s="76">
        <v>4</v>
      </c>
      <c r="AU104" s="75">
        <v>3</v>
      </c>
      <c r="AV104" s="76">
        <v>1</v>
      </c>
      <c r="AW104" s="75">
        <v>5</v>
      </c>
      <c r="AX104" s="76">
        <v>3</v>
      </c>
      <c r="AY104" s="75">
        <v>4</v>
      </c>
      <c r="AZ104" s="76">
        <v>6</v>
      </c>
      <c r="BA104" s="14">
        <f t="shared" si="61"/>
        <v>2.229965156794425</v>
      </c>
      <c r="BB104" s="15">
        <f t="shared" si="62"/>
        <v>69</v>
      </c>
      <c r="BC104" s="14">
        <f t="shared" si="63"/>
        <v>4.8083623693379787</v>
      </c>
      <c r="BD104" s="13">
        <f t="shared" si="72"/>
        <v>3</v>
      </c>
      <c r="BE104" s="75">
        <v>0</v>
      </c>
      <c r="BF104" s="76">
        <v>0</v>
      </c>
      <c r="BG104" s="75">
        <v>0</v>
      </c>
      <c r="BH104" s="76">
        <v>0</v>
      </c>
      <c r="BI104" s="75">
        <v>1</v>
      </c>
      <c r="BJ104" s="76">
        <v>0</v>
      </c>
      <c r="BK104" s="75">
        <v>0</v>
      </c>
      <c r="BL104" s="76">
        <v>0</v>
      </c>
      <c r="BM104" s="75">
        <v>0</v>
      </c>
      <c r="BN104" s="76">
        <v>0</v>
      </c>
      <c r="BO104" s="75">
        <v>2</v>
      </c>
      <c r="BP104" s="76">
        <v>0</v>
      </c>
      <c r="BQ104" s="75">
        <v>0</v>
      </c>
      <c r="BR104" s="76">
        <v>0</v>
      </c>
      <c r="BS104" s="14">
        <f t="shared" si="65"/>
        <v>0.20905923344947736</v>
      </c>
      <c r="BU104" s="4">
        <f t="shared" si="66"/>
        <v>0</v>
      </c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4">
        <f t="shared" si="73"/>
        <v>0</v>
      </c>
      <c r="CO104" s="7"/>
      <c r="CP104" s="7"/>
      <c r="CQ104" s="7"/>
      <c r="CR104" s="7"/>
      <c r="CS104" s="7"/>
      <c r="CT104" s="7"/>
      <c r="CU104" s="7"/>
      <c r="CV104" s="7"/>
      <c r="CW104" s="7"/>
      <c r="CX104" s="7"/>
    </row>
    <row r="105" spans="1:102" ht="15.6" x14ac:dyDescent="0.3">
      <c r="B105" s="4" t="s">
        <v>135</v>
      </c>
      <c r="C105" s="70">
        <v>4251.8519999999999</v>
      </c>
      <c r="D105" s="12">
        <f t="shared" si="67"/>
        <v>3826</v>
      </c>
      <c r="E105" s="20">
        <f t="shared" si="68"/>
        <v>89.984317422149218</v>
      </c>
      <c r="F105" s="13">
        <f t="shared" si="69"/>
        <v>3598</v>
      </c>
      <c r="G105" s="75">
        <v>116</v>
      </c>
      <c r="H105" s="76">
        <v>117</v>
      </c>
      <c r="I105" s="75">
        <v>152</v>
      </c>
      <c r="J105" s="76">
        <v>151</v>
      </c>
      <c r="K105" s="75">
        <v>299</v>
      </c>
      <c r="L105" s="76">
        <v>279</v>
      </c>
      <c r="M105" s="75">
        <v>344</v>
      </c>
      <c r="N105" s="76">
        <v>304</v>
      </c>
      <c r="O105" s="75">
        <v>328</v>
      </c>
      <c r="P105" s="76">
        <v>285</v>
      </c>
      <c r="Q105" s="75">
        <v>364</v>
      </c>
      <c r="R105" s="76">
        <v>267</v>
      </c>
      <c r="S105" s="75">
        <v>335</v>
      </c>
      <c r="T105" s="76">
        <v>257</v>
      </c>
      <c r="U105" s="14">
        <f t="shared" si="57"/>
        <v>94.040773653946687</v>
      </c>
      <c r="V105" s="13">
        <f t="shared" si="70"/>
        <v>134</v>
      </c>
      <c r="W105" s="75">
        <v>3</v>
      </c>
      <c r="X105" s="76">
        <v>0</v>
      </c>
      <c r="Y105" s="75">
        <v>1</v>
      </c>
      <c r="Z105" s="76">
        <v>3</v>
      </c>
      <c r="AA105" s="75">
        <v>12</v>
      </c>
      <c r="AB105" s="76">
        <v>7</v>
      </c>
      <c r="AC105" s="75">
        <v>15</v>
      </c>
      <c r="AD105" s="76">
        <v>17</v>
      </c>
      <c r="AE105" s="75">
        <v>22</v>
      </c>
      <c r="AF105" s="76">
        <v>3</v>
      </c>
      <c r="AG105" s="75">
        <v>25</v>
      </c>
      <c r="AH105" s="76">
        <v>2</v>
      </c>
      <c r="AI105" s="75">
        <v>20</v>
      </c>
      <c r="AJ105" s="76">
        <v>4</v>
      </c>
      <c r="AK105" s="14">
        <f t="shared" si="59"/>
        <v>3.5023523261892313</v>
      </c>
      <c r="AL105" s="13">
        <f t="shared" si="71"/>
        <v>45</v>
      </c>
      <c r="AM105" s="75">
        <v>1</v>
      </c>
      <c r="AN105" s="76">
        <v>1</v>
      </c>
      <c r="AO105" s="75">
        <v>2</v>
      </c>
      <c r="AP105" s="76">
        <v>0</v>
      </c>
      <c r="AQ105" s="75">
        <v>3</v>
      </c>
      <c r="AR105" s="76">
        <v>1</v>
      </c>
      <c r="AS105" s="75">
        <v>7</v>
      </c>
      <c r="AT105" s="76">
        <v>5</v>
      </c>
      <c r="AU105" s="75">
        <v>3</v>
      </c>
      <c r="AV105" s="76">
        <v>2</v>
      </c>
      <c r="AW105" s="75">
        <v>5</v>
      </c>
      <c r="AX105" s="76">
        <v>3</v>
      </c>
      <c r="AY105" s="75">
        <v>4</v>
      </c>
      <c r="AZ105" s="76">
        <v>8</v>
      </c>
      <c r="BA105" s="14">
        <f t="shared" si="61"/>
        <v>1.1761630946157868</v>
      </c>
      <c r="BB105" s="15">
        <f t="shared" si="62"/>
        <v>179</v>
      </c>
      <c r="BC105" s="14">
        <f t="shared" si="63"/>
        <v>4.6785154208050184</v>
      </c>
      <c r="BD105" s="13">
        <f t="shared" si="72"/>
        <v>49</v>
      </c>
      <c r="BE105" s="75">
        <v>5</v>
      </c>
      <c r="BF105" s="76">
        <v>3</v>
      </c>
      <c r="BG105" s="75">
        <v>0</v>
      </c>
      <c r="BH105" s="76">
        <v>3</v>
      </c>
      <c r="BI105" s="75">
        <v>8</v>
      </c>
      <c r="BJ105" s="76">
        <v>3</v>
      </c>
      <c r="BK105" s="75">
        <v>6</v>
      </c>
      <c r="BL105" s="76">
        <v>4</v>
      </c>
      <c r="BM105" s="75">
        <v>6</v>
      </c>
      <c r="BN105" s="76">
        <v>3</v>
      </c>
      <c r="BO105" s="75">
        <v>2</v>
      </c>
      <c r="BP105" s="76">
        <v>2</v>
      </c>
      <c r="BQ105" s="75">
        <v>1</v>
      </c>
      <c r="BR105" s="76">
        <v>3</v>
      </c>
      <c r="BS105" s="14">
        <f t="shared" si="65"/>
        <v>1.2807109252483011</v>
      </c>
      <c r="BT105" s="4"/>
      <c r="BU105" s="4">
        <f t="shared" si="66"/>
        <v>0</v>
      </c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4">
        <f t="shared" si="73"/>
        <v>0</v>
      </c>
      <c r="CI105" s="4"/>
      <c r="CJ105" s="4"/>
      <c r="CK105" s="4"/>
      <c r="CL105" s="4"/>
      <c r="CM105" s="4"/>
      <c r="CN105" s="4"/>
    </row>
    <row r="106" spans="1:102" s="64" customFormat="1" ht="15.6" x14ac:dyDescent="0.3">
      <c r="B106" s="4" t="s">
        <v>162</v>
      </c>
      <c r="C106" s="70">
        <v>2881.98</v>
      </c>
      <c r="D106" s="12">
        <f t="shared" si="67"/>
        <v>2569</v>
      </c>
      <c r="E106" s="20">
        <f t="shared" si="68"/>
        <v>89.140105066655565</v>
      </c>
      <c r="F106" s="13">
        <f t="shared" si="69"/>
        <v>2140</v>
      </c>
      <c r="G106" s="75">
        <v>88</v>
      </c>
      <c r="H106" s="76">
        <v>90</v>
      </c>
      <c r="I106" s="75">
        <v>77</v>
      </c>
      <c r="J106" s="76">
        <v>65</v>
      </c>
      <c r="K106" s="75">
        <v>189</v>
      </c>
      <c r="L106" s="76">
        <v>174</v>
      </c>
      <c r="M106" s="75">
        <v>173</v>
      </c>
      <c r="N106" s="76">
        <v>174</v>
      </c>
      <c r="O106" s="75">
        <v>209</v>
      </c>
      <c r="P106" s="76">
        <v>152</v>
      </c>
      <c r="Q106" s="75">
        <v>196</v>
      </c>
      <c r="R106" s="76">
        <v>185</v>
      </c>
      <c r="S106" s="75">
        <v>185</v>
      </c>
      <c r="T106" s="76">
        <v>183</v>
      </c>
      <c r="U106" s="14">
        <f t="shared" si="57"/>
        <v>83.300895289996106</v>
      </c>
      <c r="V106" s="13">
        <f t="shared" si="70"/>
        <v>304</v>
      </c>
      <c r="W106" s="75">
        <v>0</v>
      </c>
      <c r="X106" s="76">
        <v>1</v>
      </c>
      <c r="Y106" s="75">
        <v>6</v>
      </c>
      <c r="Z106" s="76">
        <v>7</v>
      </c>
      <c r="AA106" s="75">
        <v>29</v>
      </c>
      <c r="AB106" s="76">
        <v>23</v>
      </c>
      <c r="AC106" s="75">
        <v>19</v>
      </c>
      <c r="AD106" s="76">
        <v>28</v>
      </c>
      <c r="AE106" s="75">
        <v>29</v>
      </c>
      <c r="AF106" s="76">
        <v>29</v>
      </c>
      <c r="AG106" s="75">
        <v>28</v>
      </c>
      <c r="AH106" s="76">
        <v>32</v>
      </c>
      <c r="AI106" s="75">
        <v>39</v>
      </c>
      <c r="AJ106" s="76">
        <v>34</v>
      </c>
      <c r="AK106" s="14">
        <f t="shared" si="59"/>
        <v>11.833398209420007</v>
      </c>
      <c r="AL106" s="13">
        <f t="shared" si="71"/>
        <v>90</v>
      </c>
      <c r="AM106" s="75">
        <v>1</v>
      </c>
      <c r="AN106" s="76">
        <v>1</v>
      </c>
      <c r="AO106" s="75">
        <v>7</v>
      </c>
      <c r="AP106" s="76">
        <v>5</v>
      </c>
      <c r="AQ106" s="75">
        <v>6</v>
      </c>
      <c r="AR106" s="76">
        <v>6</v>
      </c>
      <c r="AS106" s="75">
        <v>4</v>
      </c>
      <c r="AT106" s="76">
        <v>6</v>
      </c>
      <c r="AU106" s="75">
        <v>7</v>
      </c>
      <c r="AV106" s="76">
        <v>9</v>
      </c>
      <c r="AW106" s="75">
        <v>9</v>
      </c>
      <c r="AX106" s="76">
        <v>11</v>
      </c>
      <c r="AY106" s="75">
        <v>5</v>
      </c>
      <c r="AZ106" s="76">
        <v>13</v>
      </c>
      <c r="BA106" s="14">
        <f t="shared" si="61"/>
        <v>3.503308680420397</v>
      </c>
      <c r="BB106" s="15">
        <f t="shared" si="62"/>
        <v>394</v>
      </c>
      <c r="BC106" s="14">
        <f t="shared" si="63"/>
        <v>15.336706889840404</v>
      </c>
      <c r="BD106" s="13">
        <f t="shared" si="72"/>
        <v>35</v>
      </c>
      <c r="BE106" s="75">
        <v>4</v>
      </c>
      <c r="BF106" s="76">
        <v>1</v>
      </c>
      <c r="BG106" s="75">
        <v>1</v>
      </c>
      <c r="BH106" s="76">
        <v>1</v>
      </c>
      <c r="BI106" s="75">
        <v>0</v>
      </c>
      <c r="BJ106" s="76">
        <v>6</v>
      </c>
      <c r="BK106" s="75">
        <v>4</v>
      </c>
      <c r="BL106" s="76">
        <v>2</v>
      </c>
      <c r="BM106" s="75">
        <v>2</v>
      </c>
      <c r="BN106" s="76">
        <v>4</v>
      </c>
      <c r="BO106" s="75">
        <v>4</v>
      </c>
      <c r="BP106" s="76">
        <v>5</v>
      </c>
      <c r="BQ106" s="75">
        <v>0</v>
      </c>
      <c r="BR106" s="76">
        <v>1</v>
      </c>
      <c r="BS106" s="14">
        <f t="shared" si="65"/>
        <v>1.3623978201634876</v>
      </c>
      <c r="BT106" s="4"/>
      <c r="BU106" s="4">
        <f t="shared" si="66"/>
        <v>0</v>
      </c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4">
        <f t="shared" si="73"/>
        <v>0</v>
      </c>
      <c r="CI106" s="4"/>
      <c r="CJ106" s="4"/>
      <c r="CK106" s="4"/>
      <c r="CL106" s="4"/>
      <c r="CM106" s="4"/>
      <c r="CN106" s="4"/>
    </row>
    <row r="107" spans="1:102" s="65" customFormat="1" ht="15.6" x14ac:dyDescent="0.3">
      <c r="B107" s="4" t="s">
        <v>163</v>
      </c>
      <c r="C107" s="70">
        <v>5056.83</v>
      </c>
      <c r="D107" s="12">
        <f t="shared" si="67"/>
        <v>3500</v>
      </c>
      <c r="E107" s="20">
        <f t="shared" si="68"/>
        <v>69.21332138909159</v>
      </c>
      <c r="F107" s="13">
        <f t="shared" si="69"/>
        <v>2990</v>
      </c>
      <c r="G107" s="75">
        <v>98</v>
      </c>
      <c r="H107" s="76">
        <v>118</v>
      </c>
      <c r="I107" s="75">
        <v>104</v>
      </c>
      <c r="J107" s="76">
        <v>130</v>
      </c>
      <c r="K107" s="75">
        <v>315</v>
      </c>
      <c r="L107" s="76">
        <v>254</v>
      </c>
      <c r="M107" s="75">
        <v>264</v>
      </c>
      <c r="N107" s="76">
        <v>272</v>
      </c>
      <c r="O107" s="75">
        <v>303</v>
      </c>
      <c r="P107" s="76">
        <v>271</v>
      </c>
      <c r="Q107" s="75">
        <v>248</v>
      </c>
      <c r="R107" s="76">
        <v>248</v>
      </c>
      <c r="S107" s="75">
        <v>176</v>
      </c>
      <c r="T107" s="76">
        <v>189</v>
      </c>
      <c r="U107" s="14">
        <f t="shared" si="57"/>
        <v>85.428571428571431</v>
      </c>
      <c r="V107" s="13">
        <f t="shared" si="70"/>
        <v>336</v>
      </c>
      <c r="W107" s="75">
        <v>9</v>
      </c>
      <c r="X107" s="76">
        <v>3</v>
      </c>
      <c r="Y107" s="75">
        <v>13</v>
      </c>
      <c r="Z107" s="76">
        <v>8</v>
      </c>
      <c r="AA107" s="75">
        <v>27</v>
      </c>
      <c r="AB107" s="76">
        <v>25</v>
      </c>
      <c r="AC107" s="75">
        <v>26</v>
      </c>
      <c r="AD107" s="76">
        <v>30</v>
      </c>
      <c r="AE107" s="75">
        <v>37</v>
      </c>
      <c r="AF107" s="76">
        <v>39</v>
      </c>
      <c r="AG107" s="75">
        <v>34</v>
      </c>
      <c r="AH107" s="76">
        <v>40</v>
      </c>
      <c r="AI107" s="75">
        <v>27</v>
      </c>
      <c r="AJ107" s="76">
        <v>18</v>
      </c>
      <c r="AK107" s="14">
        <f t="shared" si="59"/>
        <v>9.6</v>
      </c>
      <c r="AL107" s="13">
        <f t="shared" si="71"/>
        <v>142</v>
      </c>
      <c r="AM107" s="75">
        <v>11</v>
      </c>
      <c r="AN107" s="76">
        <v>3</v>
      </c>
      <c r="AO107" s="75">
        <v>6</v>
      </c>
      <c r="AP107" s="76">
        <v>3</v>
      </c>
      <c r="AQ107" s="75">
        <v>13</v>
      </c>
      <c r="AR107" s="76">
        <v>13</v>
      </c>
      <c r="AS107" s="75">
        <v>10</v>
      </c>
      <c r="AT107" s="76">
        <v>13</v>
      </c>
      <c r="AU107" s="75">
        <v>11</v>
      </c>
      <c r="AV107" s="76">
        <v>12</v>
      </c>
      <c r="AW107" s="75">
        <v>22</v>
      </c>
      <c r="AX107" s="76">
        <v>8</v>
      </c>
      <c r="AY107" s="75">
        <v>8</v>
      </c>
      <c r="AZ107" s="76">
        <v>9</v>
      </c>
      <c r="BA107" s="14">
        <f t="shared" si="61"/>
        <v>4.0571428571428569</v>
      </c>
      <c r="BB107" s="15">
        <f t="shared" si="62"/>
        <v>478</v>
      </c>
      <c r="BC107" s="14">
        <f t="shared" si="63"/>
        <v>13.657142857142857</v>
      </c>
      <c r="BD107" s="13">
        <f t="shared" si="72"/>
        <v>32</v>
      </c>
      <c r="BE107" s="75">
        <v>2</v>
      </c>
      <c r="BF107" s="76">
        <v>2</v>
      </c>
      <c r="BG107" s="75">
        <v>0</v>
      </c>
      <c r="BH107" s="76">
        <v>3</v>
      </c>
      <c r="BI107" s="75">
        <v>4</v>
      </c>
      <c r="BJ107" s="76">
        <v>3</v>
      </c>
      <c r="BK107" s="75">
        <v>2</v>
      </c>
      <c r="BL107" s="76">
        <v>0</v>
      </c>
      <c r="BM107" s="75">
        <v>5</v>
      </c>
      <c r="BN107" s="76">
        <v>2</v>
      </c>
      <c r="BO107" s="75">
        <v>4</v>
      </c>
      <c r="BP107" s="76">
        <v>4</v>
      </c>
      <c r="BQ107" s="75">
        <v>0</v>
      </c>
      <c r="BR107" s="76">
        <v>1</v>
      </c>
      <c r="BS107" s="14">
        <f t="shared" si="65"/>
        <v>0.91428571428571437</v>
      </c>
      <c r="BT107" s="4"/>
      <c r="BU107" s="4">
        <f t="shared" si="66"/>
        <v>0</v>
      </c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4">
        <f t="shared" si="73"/>
        <v>0</v>
      </c>
      <c r="CI107" s="4"/>
      <c r="CJ107" s="4"/>
      <c r="CK107" s="4"/>
      <c r="CL107" s="4"/>
      <c r="CM107" s="4"/>
      <c r="CN107" s="4"/>
    </row>
    <row r="108" spans="1:102" ht="15.6" x14ac:dyDescent="0.3">
      <c r="B108" s="4" t="s">
        <v>164</v>
      </c>
      <c r="C108" s="70">
        <v>1397.5740000000001</v>
      </c>
      <c r="D108" s="12">
        <f t="shared" si="67"/>
        <v>735</v>
      </c>
      <c r="E108" s="20">
        <f t="shared" si="68"/>
        <v>52.591132920331937</v>
      </c>
      <c r="F108" s="13">
        <f t="shared" si="69"/>
        <v>677</v>
      </c>
      <c r="G108" s="75">
        <v>18</v>
      </c>
      <c r="H108" s="76">
        <v>27</v>
      </c>
      <c r="I108" s="75">
        <v>29</v>
      </c>
      <c r="J108" s="76">
        <v>34</v>
      </c>
      <c r="K108" s="75">
        <v>55</v>
      </c>
      <c r="L108" s="76">
        <v>50</v>
      </c>
      <c r="M108" s="75">
        <v>57</v>
      </c>
      <c r="N108" s="76">
        <v>64</v>
      </c>
      <c r="O108" s="75">
        <v>57</v>
      </c>
      <c r="P108" s="76">
        <v>54</v>
      </c>
      <c r="Q108" s="75">
        <v>61</v>
      </c>
      <c r="R108" s="76">
        <v>60</v>
      </c>
      <c r="S108" s="75">
        <v>56</v>
      </c>
      <c r="T108" s="76">
        <v>55</v>
      </c>
      <c r="U108" s="14">
        <f t="shared" si="57"/>
        <v>92.10884353741497</v>
      </c>
      <c r="V108" s="13">
        <f t="shared" si="70"/>
        <v>46</v>
      </c>
      <c r="W108" s="75">
        <v>0</v>
      </c>
      <c r="X108" s="76">
        <v>0</v>
      </c>
      <c r="Y108" s="75">
        <v>3</v>
      </c>
      <c r="Z108" s="76">
        <v>4</v>
      </c>
      <c r="AA108" s="75">
        <v>3</v>
      </c>
      <c r="AB108" s="76">
        <v>4</v>
      </c>
      <c r="AC108" s="75">
        <v>3</v>
      </c>
      <c r="AD108" s="76">
        <v>4</v>
      </c>
      <c r="AE108" s="75">
        <v>5</v>
      </c>
      <c r="AF108" s="76">
        <v>5</v>
      </c>
      <c r="AG108" s="75">
        <v>5</v>
      </c>
      <c r="AH108" s="76">
        <v>4</v>
      </c>
      <c r="AI108" s="75">
        <v>4</v>
      </c>
      <c r="AJ108" s="76">
        <v>2</v>
      </c>
      <c r="AK108" s="14">
        <f t="shared" si="59"/>
        <v>6.2585034013605449</v>
      </c>
      <c r="AL108" s="13">
        <f t="shared" si="71"/>
        <v>10</v>
      </c>
      <c r="AM108" s="75">
        <v>0</v>
      </c>
      <c r="AN108" s="76">
        <v>0</v>
      </c>
      <c r="AO108" s="75">
        <v>0</v>
      </c>
      <c r="AP108" s="76">
        <v>0</v>
      </c>
      <c r="AQ108" s="75">
        <v>1</v>
      </c>
      <c r="AR108" s="76">
        <v>4</v>
      </c>
      <c r="AS108" s="75">
        <v>0</v>
      </c>
      <c r="AT108" s="76">
        <v>1</v>
      </c>
      <c r="AU108" s="75">
        <v>1</v>
      </c>
      <c r="AV108" s="76">
        <v>3</v>
      </c>
      <c r="AW108" s="75">
        <v>0</v>
      </c>
      <c r="AX108" s="76">
        <v>0</v>
      </c>
      <c r="AY108" s="75">
        <v>0</v>
      </c>
      <c r="AZ108" s="76">
        <v>0</v>
      </c>
      <c r="BA108" s="14">
        <f t="shared" si="61"/>
        <v>1.3605442176870748</v>
      </c>
      <c r="BB108" s="15">
        <f t="shared" si="62"/>
        <v>56</v>
      </c>
      <c r="BC108" s="14">
        <f t="shared" si="63"/>
        <v>7.6190476190476195</v>
      </c>
      <c r="BD108" s="13">
        <f t="shared" si="72"/>
        <v>2</v>
      </c>
      <c r="BE108" s="75">
        <v>0</v>
      </c>
      <c r="BF108" s="76">
        <v>0</v>
      </c>
      <c r="BG108" s="75">
        <v>0</v>
      </c>
      <c r="BH108" s="76">
        <v>0</v>
      </c>
      <c r="BI108" s="75">
        <v>0</v>
      </c>
      <c r="BJ108" s="76">
        <v>1</v>
      </c>
      <c r="BK108" s="75">
        <v>0</v>
      </c>
      <c r="BL108" s="76">
        <v>1</v>
      </c>
      <c r="BM108" s="75">
        <v>0</v>
      </c>
      <c r="BN108" s="76">
        <v>0</v>
      </c>
      <c r="BO108" s="75">
        <v>0</v>
      </c>
      <c r="BP108" s="76">
        <v>0</v>
      </c>
      <c r="BQ108" s="75">
        <v>0</v>
      </c>
      <c r="BR108" s="76">
        <v>0</v>
      </c>
      <c r="BS108" s="14">
        <f t="shared" si="65"/>
        <v>0.27210884353741494</v>
      </c>
      <c r="BT108" s="4"/>
      <c r="BU108" s="4">
        <f t="shared" si="66"/>
        <v>0</v>
      </c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4">
        <f t="shared" si="73"/>
        <v>0</v>
      </c>
      <c r="CI108" s="4"/>
      <c r="CJ108" s="4"/>
      <c r="CK108" s="4"/>
      <c r="CL108" s="4"/>
      <c r="CM108" s="4"/>
      <c r="CN108" s="4"/>
    </row>
    <row r="109" spans="1:102" ht="15.6" x14ac:dyDescent="0.3">
      <c r="B109" s="4" t="s">
        <v>165</v>
      </c>
      <c r="C109" s="70">
        <v>2490.5880000000002</v>
      </c>
      <c r="D109" s="12">
        <f t="shared" si="67"/>
        <v>1400</v>
      </c>
      <c r="E109" s="20">
        <f t="shared" si="68"/>
        <v>56.211625527787014</v>
      </c>
      <c r="F109" s="13">
        <f t="shared" si="69"/>
        <v>1128</v>
      </c>
      <c r="G109" s="75">
        <v>46</v>
      </c>
      <c r="H109" s="76">
        <v>53</v>
      </c>
      <c r="I109" s="75">
        <v>55</v>
      </c>
      <c r="J109" s="76">
        <v>80</v>
      </c>
      <c r="K109" s="75">
        <v>99</v>
      </c>
      <c r="L109" s="76">
        <v>111</v>
      </c>
      <c r="M109" s="75">
        <v>85</v>
      </c>
      <c r="N109" s="76">
        <v>88</v>
      </c>
      <c r="O109" s="75">
        <v>85</v>
      </c>
      <c r="P109" s="76">
        <v>82</v>
      </c>
      <c r="Q109" s="75">
        <v>102</v>
      </c>
      <c r="R109" s="76">
        <v>92</v>
      </c>
      <c r="S109" s="75">
        <v>100</v>
      </c>
      <c r="T109" s="76">
        <v>50</v>
      </c>
      <c r="U109" s="14">
        <f t="shared" si="57"/>
        <v>80.571428571428569</v>
      </c>
      <c r="V109" s="13">
        <f t="shared" si="70"/>
        <v>201</v>
      </c>
      <c r="W109" s="75">
        <v>2</v>
      </c>
      <c r="X109" s="76">
        <v>8</v>
      </c>
      <c r="Y109" s="75">
        <v>9</v>
      </c>
      <c r="Z109" s="76">
        <v>8</v>
      </c>
      <c r="AA109" s="75">
        <v>21</v>
      </c>
      <c r="AB109" s="76">
        <v>23</v>
      </c>
      <c r="AC109" s="75">
        <v>20</v>
      </c>
      <c r="AD109" s="76">
        <v>17</v>
      </c>
      <c r="AE109" s="75">
        <v>18</v>
      </c>
      <c r="AF109" s="76">
        <v>19</v>
      </c>
      <c r="AG109" s="75">
        <v>24</v>
      </c>
      <c r="AH109" s="76">
        <v>11</v>
      </c>
      <c r="AI109" s="75">
        <v>14</v>
      </c>
      <c r="AJ109" s="76">
        <v>7</v>
      </c>
      <c r="AK109" s="14">
        <f t="shared" si="59"/>
        <v>14.357142857142858</v>
      </c>
      <c r="AL109" s="13">
        <f t="shared" si="71"/>
        <v>64</v>
      </c>
      <c r="AM109" s="75">
        <v>0</v>
      </c>
      <c r="AN109" s="76">
        <v>0</v>
      </c>
      <c r="AO109" s="75">
        <v>2</v>
      </c>
      <c r="AP109" s="76">
        <v>1</v>
      </c>
      <c r="AQ109" s="75">
        <v>3</v>
      </c>
      <c r="AR109" s="76">
        <v>6</v>
      </c>
      <c r="AS109" s="75">
        <v>9</v>
      </c>
      <c r="AT109" s="76">
        <v>11</v>
      </c>
      <c r="AU109" s="75">
        <v>10</v>
      </c>
      <c r="AV109" s="76">
        <v>5</v>
      </c>
      <c r="AW109" s="75">
        <v>9</v>
      </c>
      <c r="AX109" s="76">
        <v>3</v>
      </c>
      <c r="AY109" s="75">
        <v>3</v>
      </c>
      <c r="AZ109" s="76">
        <v>2</v>
      </c>
      <c r="BA109" s="14">
        <f t="shared" si="61"/>
        <v>4.5714285714285712</v>
      </c>
      <c r="BB109" s="15">
        <f t="shared" si="62"/>
        <v>265</v>
      </c>
      <c r="BC109" s="14">
        <f t="shared" si="63"/>
        <v>18.928571428571427</v>
      </c>
      <c r="BD109" s="13">
        <f t="shared" si="72"/>
        <v>7</v>
      </c>
      <c r="BE109" s="75">
        <v>1</v>
      </c>
      <c r="BF109" s="76">
        <v>0</v>
      </c>
      <c r="BG109" s="75">
        <v>0</v>
      </c>
      <c r="BH109" s="76">
        <v>0</v>
      </c>
      <c r="BI109" s="75">
        <v>0</v>
      </c>
      <c r="BJ109" s="76">
        <v>0</v>
      </c>
      <c r="BK109" s="75">
        <v>1</v>
      </c>
      <c r="BL109" s="76">
        <v>1</v>
      </c>
      <c r="BM109" s="75">
        <v>1</v>
      </c>
      <c r="BN109" s="76">
        <v>0</v>
      </c>
      <c r="BO109" s="75">
        <v>2</v>
      </c>
      <c r="BP109" s="76">
        <v>1</v>
      </c>
      <c r="BQ109" s="75">
        <v>0</v>
      </c>
      <c r="BR109" s="76">
        <v>0</v>
      </c>
      <c r="BS109" s="14">
        <f t="shared" si="65"/>
        <v>0.5</v>
      </c>
      <c r="BT109" s="4"/>
      <c r="BU109" s="4">
        <f t="shared" si="66"/>
        <v>0</v>
      </c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4">
        <f t="shared" si="73"/>
        <v>0</v>
      </c>
      <c r="CI109" s="4"/>
      <c r="CJ109" s="4"/>
      <c r="CK109" s="4"/>
      <c r="CL109" s="4"/>
      <c r="CM109" s="4"/>
      <c r="CN109" s="4"/>
    </row>
    <row r="110" spans="1:102" ht="15.6" x14ac:dyDescent="0.3">
      <c r="B110" s="4" t="s">
        <v>166</v>
      </c>
      <c r="C110" s="70">
        <v>2509.5419999999999</v>
      </c>
      <c r="D110" s="12">
        <f t="shared" si="67"/>
        <v>2339</v>
      </c>
      <c r="E110" s="20">
        <f t="shared" si="68"/>
        <v>93.204257988110982</v>
      </c>
      <c r="F110" s="13">
        <f t="shared" si="69"/>
        <v>2198</v>
      </c>
      <c r="G110" s="75">
        <v>57</v>
      </c>
      <c r="H110" s="76">
        <v>59</v>
      </c>
      <c r="I110" s="75">
        <v>115</v>
      </c>
      <c r="J110" s="76">
        <v>114</v>
      </c>
      <c r="K110" s="75">
        <v>202</v>
      </c>
      <c r="L110" s="76">
        <v>180</v>
      </c>
      <c r="M110" s="75">
        <v>177</v>
      </c>
      <c r="N110" s="76">
        <v>175</v>
      </c>
      <c r="O110" s="75">
        <v>199</v>
      </c>
      <c r="P110" s="76">
        <v>170</v>
      </c>
      <c r="Q110" s="75">
        <v>198</v>
      </c>
      <c r="R110" s="76">
        <v>181</v>
      </c>
      <c r="S110" s="75">
        <v>212</v>
      </c>
      <c r="T110" s="76">
        <v>159</v>
      </c>
      <c r="U110" s="14">
        <f t="shared" si="57"/>
        <v>93.971782813168019</v>
      </c>
      <c r="V110" s="13">
        <f t="shared" si="70"/>
        <v>88</v>
      </c>
      <c r="W110" s="75">
        <v>1</v>
      </c>
      <c r="X110" s="76">
        <v>1</v>
      </c>
      <c r="Y110" s="75">
        <v>5</v>
      </c>
      <c r="Z110" s="76">
        <v>3</v>
      </c>
      <c r="AA110" s="75">
        <v>8</v>
      </c>
      <c r="AB110" s="76">
        <v>8</v>
      </c>
      <c r="AC110" s="75">
        <v>8</v>
      </c>
      <c r="AD110" s="76">
        <v>5</v>
      </c>
      <c r="AE110" s="75">
        <v>9</v>
      </c>
      <c r="AF110" s="76">
        <v>6</v>
      </c>
      <c r="AG110" s="75">
        <v>10</v>
      </c>
      <c r="AH110" s="76">
        <v>6</v>
      </c>
      <c r="AI110" s="75">
        <v>11</v>
      </c>
      <c r="AJ110" s="76">
        <v>7</v>
      </c>
      <c r="AK110" s="14">
        <f t="shared" si="59"/>
        <v>3.7622915775972641</v>
      </c>
      <c r="AL110" s="13">
        <f t="shared" si="71"/>
        <v>42</v>
      </c>
      <c r="AM110" s="75">
        <v>1</v>
      </c>
      <c r="AN110" s="76">
        <v>0</v>
      </c>
      <c r="AO110" s="75">
        <v>2</v>
      </c>
      <c r="AP110" s="76">
        <v>2</v>
      </c>
      <c r="AQ110" s="75">
        <v>2</v>
      </c>
      <c r="AR110" s="76">
        <v>2</v>
      </c>
      <c r="AS110" s="75">
        <v>5</v>
      </c>
      <c r="AT110" s="76">
        <v>2</v>
      </c>
      <c r="AU110" s="75">
        <v>6</v>
      </c>
      <c r="AV110" s="76">
        <v>2</v>
      </c>
      <c r="AW110" s="75">
        <v>6</v>
      </c>
      <c r="AX110" s="76">
        <v>2</v>
      </c>
      <c r="AY110" s="75">
        <v>6</v>
      </c>
      <c r="AZ110" s="76">
        <v>4</v>
      </c>
      <c r="BA110" s="14">
        <f t="shared" si="61"/>
        <v>1.7956391620350578</v>
      </c>
      <c r="BB110" s="15">
        <f t="shared" si="62"/>
        <v>130</v>
      </c>
      <c r="BC110" s="14">
        <f t="shared" si="63"/>
        <v>5.5579307396323214</v>
      </c>
      <c r="BD110" s="13">
        <f t="shared" si="72"/>
        <v>11</v>
      </c>
      <c r="BE110" s="75">
        <v>0</v>
      </c>
      <c r="BF110" s="76">
        <v>0</v>
      </c>
      <c r="BG110" s="75">
        <v>0</v>
      </c>
      <c r="BH110" s="76">
        <v>1</v>
      </c>
      <c r="BI110" s="75">
        <v>1</v>
      </c>
      <c r="BJ110" s="76">
        <v>1</v>
      </c>
      <c r="BK110" s="75">
        <v>1</v>
      </c>
      <c r="BL110" s="76">
        <v>1</v>
      </c>
      <c r="BM110" s="75">
        <v>1</v>
      </c>
      <c r="BN110" s="76">
        <v>1</v>
      </c>
      <c r="BO110" s="75">
        <v>1</v>
      </c>
      <c r="BP110" s="76">
        <v>1</v>
      </c>
      <c r="BQ110" s="75">
        <v>1</v>
      </c>
      <c r="BR110" s="76">
        <v>1</v>
      </c>
      <c r="BS110" s="14">
        <f t="shared" si="65"/>
        <v>0.47028644719965801</v>
      </c>
      <c r="BT110" s="4"/>
      <c r="BU110" s="4">
        <f t="shared" si="66"/>
        <v>0</v>
      </c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4">
        <f t="shared" si="73"/>
        <v>0</v>
      </c>
      <c r="CI110" s="4"/>
      <c r="CJ110" s="4"/>
      <c r="CK110" s="4"/>
      <c r="CL110" s="4"/>
      <c r="CM110" s="4"/>
      <c r="CN110" s="4"/>
    </row>
    <row r="111" spans="1:102" s="4" customFormat="1" x14ac:dyDescent="0.25">
      <c r="B111" s="60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4"/>
    </row>
    <row r="112" spans="1:102" s="110" customFormat="1" ht="15.6" x14ac:dyDescent="0.3">
      <c r="B112" s="13" t="s">
        <v>167</v>
      </c>
      <c r="C112" s="158">
        <f>SUM(C113:C136)</f>
        <v>81714.905999999988</v>
      </c>
      <c r="D112" s="12">
        <f>SUM(D113:D136)</f>
        <v>51948</v>
      </c>
      <c r="E112" s="20"/>
      <c r="F112" s="13">
        <f t="shared" ref="F112:T112" si="74">SUM(F113:F136)</f>
        <v>42139</v>
      </c>
      <c r="G112" s="13">
        <f t="shared" si="74"/>
        <v>1687</v>
      </c>
      <c r="H112" s="13">
        <f t="shared" si="74"/>
        <v>1647</v>
      </c>
      <c r="I112" s="13">
        <f t="shared" si="74"/>
        <v>1732</v>
      </c>
      <c r="J112" s="13">
        <f t="shared" si="74"/>
        <v>1713</v>
      </c>
      <c r="K112" s="13">
        <f t="shared" si="74"/>
        <v>3495</v>
      </c>
      <c r="L112" s="13">
        <f t="shared" si="74"/>
        <v>3423</v>
      </c>
      <c r="M112" s="13">
        <f t="shared" si="74"/>
        <v>3793</v>
      </c>
      <c r="N112" s="13">
        <f t="shared" si="74"/>
        <v>3664</v>
      </c>
      <c r="O112" s="13">
        <f t="shared" si="74"/>
        <v>3666</v>
      </c>
      <c r="P112" s="13">
        <f t="shared" si="74"/>
        <v>3459</v>
      </c>
      <c r="Q112" s="13">
        <f t="shared" si="74"/>
        <v>3794</v>
      </c>
      <c r="R112" s="13">
        <f t="shared" si="74"/>
        <v>3571</v>
      </c>
      <c r="S112" s="13">
        <f t="shared" si="74"/>
        <v>3325</v>
      </c>
      <c r="T112" s="13">
        <f t="shared" si="74"/>
        <v>3170</v>
      </c>
      <c r="U112" s="123">
        <f t="shared" ref="U112:U136" si="75">F112/D112*100</f>
        <v>81.117656117656125</v>
      </c>
      <c r="V112" s="13">
        <f t="shared" ref="V112:AJ112" si="76">SUM(V113:V136)</f>
        <v>6571</v>
      </c>
      <c r="W112" s="13">
        <f t="shared" si="76"/>
        <v>91</v>
      </c>
      <c r="X112" s="13">
        <f t="shared" si="76"/>
        <v>55</v>
      </c>
      <c r="Y112" s="13">
        <f t="shared" si="76"/>
        <v>216</v>
      </c>
      <c r="Z112" s="13">
        <f t="shared" si="76"/>
        <v>117</v>
      </c>
      <c r="AA112" s="13">
        <f t="shared" si="76"/>
        <v>539</v>
      </c>
      <c r="AB112" s="13">
        <f t="shared" si="76"/>
        <v>393</v>
      </c>
      <c r="AC112" s="13">
        <f t="shared" si="76"/>
        <v>621</v>
      </c>
      <c r="AD112" s="13">
        <f t="shared" si="76"/>
        <v>528</v>
      </c>
      <c r="AE112" s="13">
        <f t="shared" si="76"/>
        <v>657</v>
      </c>
      <c r="AF112" s="13">
        <f t="shared" si="76"/>
        <v>641</v>
      </c>
      <c r="AG112" s="13">
        <f t="shared" si="76"/>
        <v>697</v>
      </c>
      <c r="AH112" s="13">
        <f t="shared" si="76"/>
        <v>684</v>
      </c>
      <c r="AI112" s="13">
        <f t="shared" si="76"/>
        <v>690</v>
      </c>
      <c r="AJ112" s="13">
        <f t="shared" si="76"/>
        <v>642</v>
      </c>
      <c r="AK112" s="123">
        <f t="shared" ref="AK112:AK136" si="77">V112/D112*100</f>
        <v>12.649187649187649</v>
      </c>
      <c r="AL112" s="13">
        <f>SUM(AM112:AZ112)</f>
        <v>2524</v>
      </c>
      <c r="AM112" s="13">
        <f t="shared" ref="AM112:AZ112" si="78">SUM(AM113:AM136)</f>
        <v>53</v>
      </c>
      <c r="AN112" s="13">
        <f t="shared" si="78"/>
        <v>30</v>
      </c>
      <c r="AO112" s="13">
        <f t="shared" si="78"/>
        <v>95</v>
      </c>
      <c r="AP112" s="13">
        <f t="shared" si="78"/>
        <v>54</v>
      </c>
      <c r="AQ112" s="13">
        <f t="shared" si="78"/>
        <v>258</v>
      </c>
      <c r="AR112" s="13">
        <f t="shared" si="78"/>
        <v>194</v>
      </c>
      <c r="AS112" s="13">
        <f t="shared" si="78"/>
        <v>240</v>
      </c>
      <c r="AT112" s="13">
        <f t="shared" si="78"/>
        <v>237</v>
      </c>
      <c r="AU112" s="13">
        <f t="shared" si="78"/>
        <v>239</v>
      </c>
      <c r="AV112" s="13">
        <f t="shared" si="78"/>
        <v>214</v>
      </c>
      <c r="AW112" s="13">
        <f t="shared" si="78"/>
        <v>208</v>
      </c>
      <c r="AX112" s="13">
        <f t="shared" si="78"/>
        <v>232</v>
      </c>
      <c r="AY112" s="13">
        <f t="shared" si="78"/>
        <v>248</v>
      </c>
      <c r="AZ112" s="13">
        <f t="shared" si="78"/>
        <v>222</v>
      </c>
      <c r="BA112" s="123">
        <f t="shared" ref="BA112:BA136" si="79">AL112/D112*100</f>
        <v>4.8587048587048587</v>
      </c>
      <c r="BB112" s="15">
        <f t="shared" ref="BB112:BB136" si="80">AL112+V112</f>
        <v>9095</v>
      </c>
      <c r="BC112" s="123">
        <f t="shared" ref="BC112:BC136" si="81">BB112/D112*100</f>
        <v>17.507892507892507</v>
      </c>
      <c r="BD112" s="13">
        <f>SUM(BE112:BR112)</f>
        <v>714</v>
      </c>
      <c r="BE112" s="13">
        <f t="shared" ref="BE112:BR112" si="82">SUM(BE113:BE136)</f>
        <v>108</v>
      </c>
      <c r="BF112" s="13">
        <f t="shared" si="82"/>
        <v>97</v>
      </c>
      <c r="BG112" s="13">
        <f t="shared" si="82"/>
        <v>51</v>
      </c>
      <c r="BH112" s="13">
        <f t="shared" si="82"/>
        <v>50</v>
      </c>
      <c r="BI112" s="13">
        <f t="shared" si="82"/>
        <v>81</v>
      </c>
      <c r="BJ112" s="13">
        <f t="shared" si="82"/>
        <v>58</v>
      </c>
      <c r="BK112" s="13">
        <f t="shared" si="82"/>
        <v>59</v>
      </c>
      <c r="BL112" s="13">
        <f t="shared" si="82"/>
        <v>52</v>
      </c>
      <c r="BM112" s="13">
        <f t="shared" si="82"/>
        <v>32</v>
      </c>
      <c r="BN112" s="13">
        <f t="shared" si="82"/>
        <v>29</v>
      </c>
      <c r="BO112" s="13">
        <f t="shared" si="82"/>
        <v>35</v>
      </c>
      <c r="BP112" s="13">
        <f t="shared" si="82"/>
        <v>21</v>
      </c>
      <c r="BQ112" s="13">
        <f t="shared" si="82"/>
        <v>25</v>
      </c>
      <c r="BR112" s="13">
        <f t="shared" si="82"/>
        <v>16</v>
      </c>
      <c r="BS112" s="123">
        <f t="shared" ref="BS112:BS136" si="83">BD112/D112*100</f>
        <v>1.3744513744513744</v>
      </c>
      <c r="BT112" s="13"/>
      <c r="BU112" s="13">
        <f t="shared" ref="BU112:BU136" si="84">SUM(BV112:CG112)</f>
        <v>0</v>
      </c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20" t="e">
        <f>BU112/#REF!*100</f>
        <v>#REF!</v>
      </c>
      <c r="CI112" s="13"/>
      <c r="CJ112" s="13"/>
      <c r="CK112" s="13"/>
      <c r="CL112" s="13"/>
      <c r="CM112" s="13"/>
      <c r="CN112" s="13"/>
    </row>
    <row r="113" spans="2:92" s="65" customFormat="1" ht="15.6" x14ac:dyDescent="0.3">
      <c r="B113" s="4" t="s">
        <v>168</v>
      </c>
      <c r="C113" s="149">
        <v>1822.1759999999999</v>
      </c>
      <c r="D113" s="12">
        <f t="shared" ref="D113:D136" si="85">F113+V113+AL113+BD113</f>
        <v>0</v>
      </c>
      <c r="E113" s="20">
        <f t="shared" ref="E113:E136" si="86">D113/C113*100</f>
        <v>0</v>
      </c>
      <c r="F113" s="13">
        <f t="shared" ref="F113:F136" si="87">G113+H113+I113+J113+K113+L113+M113+N113+O113+P113+Q113+R113+S113+T113</f>
        <v>0</v>
      </c>
      <c r="G113" s="72"/>
      <c r="H113" s="73"/>
      <c r="I113" s="72"/>
      <c r="J113" s="73"/>
      <c r="K113" s="72"/>
      <c r="L113" s="73"/>
      <c r="M113" s="72"/>
      <c r="N113" s="73"/>
      <c r="O113" s="72"/>
      <c r="P113" s="73"/>
      <c r="Q113" s="72"/>
      <c r="R113" s="73"/>
      <c r="S113" s="72"/>
      <c r="T113" s="73"/>
      <c r="U113" s="14" t="e">
        <f t="shared" si="75"/>
        <v>#DIV/0!</v>
      </c>
      <c r="V113" s="13">
        <f t="shared" ref="V113:V136" si="88">W113+X113+Y113+Z113+AA113+AB113+AC113+AD113+AE113+AF113+AG113+AH113+AI113+AJ113</f>
        <v>0</v>
      </c>
      <c r="W113" s="72"/>
      <c r="X113" s="73"/>
      <c r="Y113" s="72"/>
      <c r="Z113" s="73"/>
      <c r="AA113" s="72"/>
      <c r="AB113" s="73"/>
      <c r="AC113" s="72"/>
      <c r="AD113" s="73"/>
      <c r="AE113" s="72"/>
      <c r="AF113" s="73"/>
      <c r="AG113" s="72"/>
      <c r="AH113" s="73"/>
      <c r="AI113" s="72"/>
      <c r="AJ113" s="73"/>
      <c r="AK113" s="123" t="e">
        <f t="shared" si="77"/>
        <v>#DIV/0!</v>
      </c>
      <c r="AL113" s="13">
        <f t="shared" ref="AL113:AL136" si="89">AM113+AN113+AO113+AP113+AQ113+AR113+AS113+AT113+AU113+AV113+AW113+AX113+AY113+AZ113</f>
        <v>0</v>
      </c>
      <c r="AM113" s="72"/>
      <c r="AN113" s="73"/>
      <c r="AO113" s="72"/>
      <c r="AP113" s="73"/>
      <c r="AQ113" s="72"/>
      <c r="AR113" s="73"/>
      <c r="AS113" s="72"/>
      <c r="AT113" s="73"/>
      <c r="AU113" s="72"/>
      <c r="AV113" s="73"/>
      <c r="AW113" s="72"/>
      <c r="AX113" s="73"/>
      <c r="AY113" s="72"/>
      <c r="AZ113" s="73"/>
      <c r="BA113" s="123" t="e">
        <f t="shared" si="79"/>
        <v>#DIV/0!</v>
      </c>
      <c r="BB113" s="15">
        <f t="shared" si="80"/>
        <v>0</v>
      </c>
      <c r="BC113" s="14" t="e">
        <f t="shared" si="81"/>
        <v>#DIV/0!</v>
      </c>
      <c r="BD113" s="13">
        <f t="shared" ref="BD113:BD136" si="90">SUM(BE113:BR113)</f>
        <v>0</v>
      </c>
      <c r="BE113" s="72"/>
      <c r="BF113" s="73"/>
      <c r="BG113" s="72"/>
      <c r="BH113" s="73"/>
      <c r="BI113" s="72"/>
      <c r="BJ113" s="73"/>
      <c r="BK113" s="72"/>
      <c r="BL113" s="73"/>
      <c r="BM113" s="72"/>
      <c r="BN113" s="73"/>
      <c r="BO113" s="72"/>
      <c r="BP113" s="73"/>
      <c r="BQ113" s="72"/>
      <c r="BR113" s="73"/>
      <c r="BS113" s="123" t="e">
        <f t="shared" si="83"/>
        <v>#DIV/0!</v>
      </c>
      <c r="BT113" s="4"/>
      <c r="BU113" s="4">
        <f t="shared" si="84"/>
        <v>0</v>
      </c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4" t="e">
        <f t="shared" ref="CH113:CH136" si="91">BU113/D113*100</f>
        <v>#DIV/0!</v>
      </c>
      <c r="CI113" s="4"/>
      <c r="CJ113" s="4"/>
      <c r="CK113" s="4"/>
      <c r="CL113" s="4"/>
      <c r="CM113" s="4"/>
      <c r="CN113" s="4"/>
    </row>
    <row r="114" spans="2:92" s="65" customFormat="1" ht="15.6" x14ac:dyDescent="0.3">
      <c r="B114" s="4" t="s">
        <v>169</v>
      </c>
      <c r="C114" s="149">
        <v>8882.4600000000009</v>
      </c>
      <c r="D114" s="12">
        <f t="shared" si="85"/>
        <v>4626</v>
      </c>
      <c r="E114" s="20">
        <f t="shared" si="86"/>
        <v>52.080166980768837</v>
      </c>
      <c r="F114" s="13">
        <f t="shared" si="87"/>
        <v>3549</v>
      </c>
      <c r="G114" s="72">
        <v>140</v>
      </c>
      <c r="H114" s="73">
        <v>117</v>
      </c>
      <c r="I114" s="72">
        <v>149</v>
      </c>
      <c r="J114" s="73">
        <v>142</v>
      </c>
      <c r="K114" s="72">
        <v>336</v>
      </c>
      <c r="L114" s="73">
        <v>312</v>
      </c>
      <c r="M114" s="72">
        <v>315</v>
      </c>
      <c r="N114" s="73">
        <v>315</v>
      </c>
      <c r="O114" s="72">
        <v>306</v>
      </c>
      <c r="P114" s="73">
        <v>294</v>
      </c>
      <c r="Q114" s="72">
        <v>314</v>
      </c>
      <c r="R114" s="73">
        <v>308</v>
      </c>
      <c r="S114" s="72">
        <v>248</v>
      </c>
      <c r="T114" s="73">
        <v>253</v>
      </c>
      <c r="U114" s="123">
        <f t="shared" si="75"/>
        <v>76.718547341115439</v>
      </c>
      <c r="V114" s="13">
        <f t="shared" si="88"/>
        <v>636</v>
      </c>
      <c r="W114" s="72">
        <v>8</v>
      </c>
      <c r="X114" s="73">
        <v>6</v>
      </c>
      <c r="Y114" s="72">
        <v>15</v>
      </c>
      <c r="Z114" s="73">
        <v>6</v>
      </c>
      <c r="AA114" s="72">
        <v>50</v>
      </c>
      <c r="AB114" s="73">
        <v>36</v>
      </c>
      <c r="AC114" s="72">
        <v>55</v>
      </c>
      <c r="AD114" s="73">
        <v>53</v>
      </c>
      <c r="AE114" s="72">
        <v>66</v>
      </c>
      <c r="AF114" s="73">
        <v>84</v>
      </c>
      <c r="AG114" s="72">
        <v>63</v>
      </c>
      <c r="AH114" s="73">
        <v>56</v>
      </c>
      <c r="AI114" s="72">
        <v>78</v>
      </c>
      <c r="AJ114" s="73">
        <v>60</v>
      </c>
      <c r="AK114" s="123">
        <f t="shared" si="77"/>
        <v>13.748378728923477</v>
      </c>
      <c r="AL114" s="13">
        <f t="shared" si="89"/>
        <v>314</v>
      </c>
      <c r="AM114" s="72">
        <v>7</v>
      </c>
      <c r="AN114" s="73">
        <v>7</v>
      </c>
      <c r="AO114" s="72">
        <v>12</v>
      </c>
      <c r="AP114" s="73">
        <v>7</v>
      </c>
      <c r="AQ114" s="72">
        <v>37</v>
      </c>
      <c r="AR114" s="73">
        <v>29</v>
      </c>
      <c r="AS114" s="72">
        <v>21</v>
      </c>
      <c r="AT114" s="73">
        <v>22</v>
      </c>
      <c r="AU114" s="72">
        <v>29</v>
      </c>
      <c r="AV114" s="73">
        <v>27</v>
      </c>
      <c r="AW114" s="72">
        <v>34</v>
      </c>
      <c r="AX114" s="73">
        <v>33</v>
      </c>
      <c r="AY114" s="72">
        <v>32</v>
      </c>
      <c r="AZ114" s="73">
        <v>17</v>
      </c>
      <c r="BA114" s="123">
        <f t="shared" si="79"/>
        <v>6.7877215737137915</v>
      </c>
      <c r="BB114" s="15">
        <f t="shared" si="80"/>
        <v>950</v>
      </c>
      <c r="BC114" s="123">
        <f t="shared" si="81"/>
        <v>20.536100302637266</v>
      </c>
      <c r="BD114" s="13">
        <f t="shared" si="90"/>
        <v>127</v>
      </c>
      <c r="BE114" s="72">
        <v>24</v>
      </c>
      <c r="BF114" s="73">
        <v>23</v>
      </c>
      <c r="BG114" s="72">
        <v>10</v>
      </c>
      <c r="BH114" s="73">
        <v>8</v>
      </c>
      <c r="BI114" s="72">
        <v>18</v>
      </c>
      <c r="BJ114" s="73">
        <v>10</v>
      </c>
      <c r="BK114" s="72">
        <v>6</v>
      </c>
      <c r="BL114" s="73">
        <v>8</v>
      </c>
      <c r="BM114" s="72">
        <v>4</v>
      </c>
      <c r="BN114" s="73">
        <v>3</v>
      </c>
      <c r="BO114" s="72">
        <v>5</v>
      </c>
      <c r="BP114" s="73">
        <v>3</v>
      </c>
      <c r="BQ114" s="72">
        <v>4</v>
      </c>
      <c r="BR114" s="73">
        <v>1</v>
      </c>
      <c r="BS114" s="123">
        <f t="shared" si="83"/>
        <v>2.7453523562472979</v>
      </c>
      <c r="BT114" s="4"/>
      <c r="BU114" s="4">
        <f t="shared" si="84"/>
        <v>0</v>
      </c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4">
        <f t="shared" si="91"/>
        <v>0</v>
      </c>
      <c r="CI114" s="4"/>
      <c r="CJ114" s="4"/>
      <c r="CK114" s="4"/>
      <c r="CL114" s="4"/>
      <c r="CM114" s="4"/>
      <c r="CN114" s="4"/>
    </row>
    <row r="115" spans="2:92" ht="15.6" x14ac:dyDescent="0.3">
      <c r="B115" s="60" t="s">
        <v>170</v>
      </c>
      <c r="C115" s="70">
        <v>3742.6860000000001</v>
      </c>
      <c r="D115" s="12">
        <f t="shared" si="85"/>
        <v>2396</v>
      </c>
      <c r="E115" s="20">
        <f t="shared" si="86"/>
        <v>64.018194419729568</v>
      </c>
      <c r="F115" s="13">
        <f t="shared" si="87"/>
        <v>2027</v>
      </c>
      <c r="G115" s="72">
        <v>66</v>
      </c>
      <c r="H115" s="73">
        <v>66</v>
      </c>
      <c r="I115" s="72">
        <v>75</v>
      </c>
      <c r="J115" s="73">
        <v>65</v>
      </c>
      <c r="K115" s="72">
        <v>167</v>
      </c>
      <c r="L115" s="73">
        <v>169</v>
      </c>
      <c r="M115" s="72">
        <v>171</v>
      </c>
      <c r="N115" s="73">
        <v>177</v>
      </c>
      <c r="O115" s="72">
        <v>204</v>
      </c>
      <c r="P115" s="73">
        <v>171</v>
      </c>
      <c r="Q115" s="72">
        <v>205</v>
      </c>
      <c r="R115" s="73">
        <v>190</v>
      </c>
      <c r="S115" s="72">
        <v>148</v>
      </c>
      <c r="T115" s="73">
        <v>153</v>
      </c>
      <c r="U115" s="123">
        <f t="shared" si="75"/>
        <v>84.599332220367273</v>
      </c>
      <c r="V115" s="13">
        <f t="shared" si="88"/>
        <v>280</v>
      </c>
      <c r="W115" s="72">
        <v>4</v>
      </c>
      <c r="X115" s="73">
        <v>4</v>
      </c>
      <c r="Y115" s="72">
        <v>10</v>
      </c>
      <c r="Z115" s="73">
        <v>4</v>
      </c>
      <c r="AA115" s="72">
        <v>20</v>
      </c>
      <c r="AB115" s="73">
        <v>22</v>
      </c>
      <c r="AC115" s="72">
        <v>25</v>
      </c>
      <c r="AD115" s="73">
        <v>15</v>
      </c>
      <c r="AE115" s="72">
        <v>25</v>
      </c>
      <c r="AF115" s="73">
        <v>23</v>
      </c>
      <c r="AG115" s="72">
        <v>39</v>
      </c>
      <c r="AH115" s="73">
        <v>32</v>
      </c>
      <c r="AI115" s="72">
        <v>34</v>
      </c>
      <c r="AJ115" s="73">
        <v>23</v>
      </c>
      <c r="AK115" s="123">
        <f t="shared" si="77"/>
        <v>11.686143572621036</v>
      </c>
      <c r="AL115" s="13">
        <f t="shared" si="89"/>
        <v>63</v>
      </c>
      <c r="AM115" s="72">
        <v>1</v>
      </c>
      <c r="AN115" s="73">
        <v>1</v>
      </c>
      <c r="AO115" s="72">
        <v>3</v>
      </c>
      <c r="AP115" s="73">
        <v>0</v>
      </c>
      <c r="AQ115" s="72">
        <v>8</v>
      </c>
      <c r="AR115" s="73">
        <v>7</v>
      </c>
      <c r="AS115" s="72">
        <v>8</v>
      </c>
      <c r="AT115" s="73">
        <v>7</v>
      </c>
      <c r="AU115" s="72">
        <v>6</v>
      </c>
      <c r="AV115" s="73">
        <v>3</v>
      </c>
      <c r="AW115" s="72">
        <v>2</v>
      </c>
      <c r="AX115" s="73">
        <v>6</v>
      </c>
      <c r="AY115" s="72">
        <v>6</v>
      </c>
      <c r="AZ115" s="73">
        <v>5</v>
      </c>
      <c r="BA115" s="123">
        <f t="shared" si="79"/>
        <v>2.6293823038397326</v>
      </c>
      <c r="BB115" s="15">
        <f t="shared" si="80"/>
        <v>343</v>
      </c>
      <c r="BC115" s="14">
        <f t="shared" si="81"/>
        <v>14.31552587646077</v>
      </c>
      <c r="BD115" s="13">
        <f t="shared" si="90"/>
        <v>26</v>
      </c>
      <c r="BE115" s="72">
        <v>3</v>
      </c>
      <c r="BF115" s="73">
        <v>2</v>
      </c>
      <c r="BG115" s="72">
        <v>2</v>
      </c>
      <c r="BH115" s="73">
        <v>1</v>
      </c>
      <c r="BI115" s="72">
        <v>3</v>
      </c>
      <c r="BJ115" s="73">
        <v>2</v>
      </c>
      <c r="BK115" s="72">
        <v>2</v>
      </c>
      <c r="BL115" s="73">
        <v>3</v>
      </c>
      <c r="BM115" s="72">
        <v>1</v>
      </c>
      <c r="BN115" s="73">
        <v>1</v>
      </c>
      <c r="BO115" s="72">
        <v>3</v>
      </c>
      <c r="BP115" s="73">
        <v>1</v>
      </c>
      <c r="BQ115" s="72">
        <v>1</v>
      </c>
      <c r="BR115" s="73">
        <v>1</v>
      </c>
      <c r="BS115" s="123">
        <f t="shared" si="83"/>
        <v>1.0851419031719534</v>
      </c>
      <c r="BT115" s="4"/>
      <c r="BU115" s="4">
        <f t="shared" si="84"/>
        <v>0</v>
      </c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4">
        <f t="shared" si="91"/>
        <v>0</v>
      </c>
      <c r="CI115" s="4"/>
      <c r="CJ115" s="4"/>
      <c r="CK115" s="4"/>
      <c r="CL115" s="4"/>
      <c r="CM115" s="4"/>
      <c r="CN115" s="4"/>
    </row>
    <row r="116" spans="2:92" s="64" customFormat="1" ht="15.6" x14ac:dyDescent="0.3">
      <c r="B116" s="4" t="s">
        <v>171</v>
      </c>
      <c r="C116" s="70">
        <v>7325.8020000000006</v>
      </c>
      <c r="D116" s="12">
        <f t="shared" si="85"/>
        <v>6235</v>
      </c>
      <c r="E116" s="20">
        <f t="shared" si="86"/>
        <v>85.110135381764337</v>
      </c>
      <c r="F116" s="13">
        <f t="shared" si="87"/>
        <v>5233</v>
      </c>
      <c r="G116" s="72">
        <v>187</v>
      </c>
      <c r="H116" s="73">
        <v>200</v>
      </c>
      <c r="I116" s="72">
        <v>208</v>
      </c>
      <c r="J116" s="73">
        <v>217</v>
      </c>
      <c r="K116" s="72">
        <v>438</v>
      </c>
      <c r="L116" s="73">
        <v>412</v>
      </c>
      <c r="M116" s="72">
        <v>475</v>
      </c>
      <c r="N116" s="73">
        <v>449</v>
      </c>
      <c r="O116" s="72">
        <v>455</v>
      </c>
      <c r="P116" s="73">
        <v>436</v>
      </c>
      <c r="Q116" s="72">
        <v>473</v>
      </c>
      <c r="R116" s="73">
        <v>461</v>
      </c>
      <c r="S116" s="72">
        <v>418</v>
      </c>
      <c r="T116" s="73">
        <v>404</v>
      </c>
      <c r="U116" s="123">
        <f t="shared" si="75"/>
        <v>83.929430633520454</v>
      </c>
      <c r="V116" s="13">
        <f t="shared" si="88"/>
        <v>737</v>
      </c>
      <c r="W116" s="72">
        <v>7</v>
      </c>
      <c r="X116" s="73">
        <v>7</v>
      </c>
      <c r="Y116" s="72">
        <v>22</v>
      </c>
      <c r="Z116" s="73">
        <v>14</v>
      </c>
      <c r="AA116" s="72">
        <v>57</v>
      </c>
      <c r="AB116" s="73">
        <v>34</v>
      </c>
      <c r="AC116" s="72">
        <v>46</v>
      </c>
      <c r="AD116" s="73">
        <v>54</v>
      </c>
      <c r="AE116" s="72">
        <v>85</v>
      </c>
      <c r="AF116" s="73">
        <v>72</v>
      </c>
      <c r="AG116" s="72">
        <v>92</v>
      </c>
      <c r="AH116" s="73">
        <v>76</v>
      </c>
      <c r="AI116" s="72">
        <v>86</v>
      </c>
      <c r="AJ116" s="73">
        <v>85</v>
      </c>
      <c r="AK116" s="123">
        <f t="shared" si="77"/>
        <v>11.820368885324779</v>
      </c>
      <c r="AL116" s="13">
        <f t="shared" si="89"/>
        <v>192</v>
      </c>
      <c r="AM116" s="72">
        <v>0</v>
      </c>
      <c r="AN116" s="73">
        <v>2</v>
      </c>
      <c r="AO116" s="72">
        <v>11</v>
      </c>
      <c r="AP116" s="73">
        <v>7</v>
      </c>
      <c r="AQ116" s="72">
        <v>21</v>
      </c>
      <c r="AR116" s="73">
        <v>9</v>
      </c>
      <c r="AS116" s="72">
        <v>17</v>
      </c>
      <c r="AT116" s="73">
        <v>20</v>
      </c>
      <c r="AU116" s="72">
        <v>12</v>
      </c>
      <c r="AV116" s="73">
        <v>20</v>
      </c>
      <c r="AW116" s="72">
        <v>16</v>
      </c>
      <c r="AX116" s="73">
        <v>16</v>
      </c>
      <c r="AY116" s="72">
        <v>20</v>
      </c>
      <c r="AZ116" s="73">
        <v>21</v>
      </c>
      <c r="BA116" s="123">
        <f t="shared" si="79"/>
        <v>3.0793905372894947</v>
      </c>
      <c r="BB116" s="15">
        <f t="shared" si="80"/>
        <v>929</v>
      </c>
      <c r="BC116" s="14">
        <f t="shared" si="81"/>
        <v>14.899759422614276</v>
      </c>
      <c r="BD116" s="13">
        <f t="shared" si="90"/>
        <v>73</v>
      </c>
      <c r="BE116" s="72">
        <v>4</v>
      </c>
      <c r="BF116" s="73">
        <v>5</v>
      </c>
      <c r="BG116" s="72">
        <v>6</v>
      </c>
      <c r="BH116" s="73">
        <v>4</v>
      </c>
      <c r="BI116" s="72">
        <v>12</v>
      </c>
      <c r="BJ116" s="73">
        <v>8</v>
      </c>
      <c r="BK116" s="72">
        <v>3</v>
      </c>
      <c r="BL116" s="73">
        <v>9</v>
      </c>
      <c r="BM116" s="72">
        <v>3</v>
      </c>
      <c r="BN116" s="73">
        <v>4</v>
      </c>
      <c r="BO116" s="72">
        <v>4</v>
      </c>
      <c r="BP116" s="73">
        <v>4</v>
      </c>
      <c r="BQ116" s="72">
        <v>3</v>
      </c>
      <c r="BR116" s="73">
        <v>4</v>
      </c>
      <c r="BS116" s="123">
        <f t="shared" si="83"/>
        <v>1.1708099438652766</v>
      </c>
      <c r="BT116" s="4"/>
      <c r="BU116" s="4">
        <f t="shared" si="84"/>
        <v>0</v>
      </c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4">
        <f t="shared" si="91"/>
        <v>0</v>
      </c>
      <c r="CI116" s="4"/>
      <c r="CJ116" s="4"/>
      <c r="CK116" s="4"/>
      <c r="CL116" s="4"/>
      <c r="CM116" s="4"/>
      <c r="CN116" s="4"/>
    </row>
    <row r="117" spans="2:92" s="65" customFormat="1" ht="15.6" x14ac:dyDescent="0.3">
      <c r="B117" s="4" t="s">
        <v>172</v>
      </c>
      <c r="C117" s="70">
        <v>5492.1239999999998</v>
      </c>
      <c r="D117" s="12">
        <f t="shared" si="85"/>
        <v>3068</v>
      </c>
      <c r="E117" s="20">
        <f t="shared" si="86"/>
        <v>55.861812297027527</v>
      </c>
      <c r="F117" s="13">
        <f t="shared" si="87"/>
        <v>2263</v>
      </c>
      <c r="G117" s="72">
        <v>121</v>
      </c>
      <c r="H117" s="73">
        <v>94</v>
      </c>
      <c r="I117" s="72">
        <v>104</v>
      </c>
      <c r="J117" s="73">
        <v>123</v>
      </c>
      <c r="K117" s="72">
        <v>220</v>
      </c>
      <c r="L117" s="73">
        <v>230</v>
      </c>
      <c r="M117" s="72">
        <v>191</v>
      </c>
      <c r="N117" s="73">
        <v>207</v>
      </c>
      <c r="O117" s="72">
        <v>191</v>
      </c>
      <c r="P117" s="73">
        <v>207</v>
      </c>
      <c r="Q117" s="72">
        <v>156</v>
      </c>
      <c r="R117" s="73">
        <v>142</v>
      </c>
      <c r="S117" s="72">
        <v>131</v>
      </c>
      <c r="T117" s="73">
        <v>146</v>
      </c>
      <c r="U117" s="123">
        <f t="shared" si="75"/>
        <v>73.761408083441978</v>
      </c>
      <c r="V117" s="13">
        <f t="shared" si="88"/>
        <v>523</v>
      </c>
      <c r="W117" s="72">
        <v>10</v>
      </c>
      <c r="X117" s="73">
        <v>6</v>
      </c>
      <c r="Y117" s="72">
        <v>52</v>
      </c>
      <c r="Z117" s="73">
        <v>13</v>
      </c>
      <c r="AA117" s="72">
        <v>49</v>
      </c>
      <c r="AB117" s="73">
        <v>27</v>
      </c>
      <c r="AC117" s="72">
        <v>44</v>
      </c>
      <c r="AD117" s="73">
        <v>30</v>
      </c>
      <c r="AE117" s="72">
        <v>59</v>
      </c>
      <c r="AF117" s="73">
        <v>59</v>
      </c>
      <c r="AG117" s="72">
        <v>45</v>
      </c>
      <c r="AH117" s="73">
        <v>41</v>
      </c>
      <c r="AI117" s="72">
        <v>42</v>
      </c>
      <c r="AJ117" s="73">
        <v>46</v>
      </c>
      <c r="AK117" s="123">
        <f t="shared" si="77"/>
        <v>17.046936114732723</v>
      </c>
      <c r="AL117" s="13">
        <f t="shared" si="89"/>
        <v>229</v>
      </c>
      <c r="AM117" s="72">
        <v>10</v>
      </c>
      <c r="AN117" s="73">
        <v>0</v>
      </c>
      <c r="AO117" s="72">
        <v>16</v>
      </c>
      <c r="AP117" s="73">
        <v>11</v>
      </c>
      <c r="AQ117" s="72">
        <v>27</v>
      </c>
      <c r="AR117" s="73">
        <v>25</v>
      </c>
      <c r="AS117" s="72">
        <v>23</v>
      </c>
      <c r="AT117" s="73">
        <v>24</v>
      </c>
      <c r="AU117" s="72">
        <v>18</v>
      </c>
      <c r="AV117" s="73">
        <v>16</v>
      </c>
      <c r="AW117" s="72">
        <v>11</v>
      </c>
      <c r="AX117" s="73">
        <v>14</v>
      </c>
      <c r="AY117" s="72">
        <v>17</v>
      </c>
      <c r="AZ117" s="73">
        <v>17</v>
      </c>
      <c r="BA117" s="123">
        <f t="shared" si="79"/>
        <v>7.4641460234680572</v>
      </c>
      <c r="BB117" s="15">
        <f t="shared" si="80"/>
        <v>752</v>
      </c>
      <c r="BC117" s="14">
        <f t="shared" si="81"/>
        <v>24.511082138200781</v>
      </c>
      <c r="BD117" s="13">
        <f t="shared" si="90"/>
        <v>53</v>
      </c>
      <c r="BE117" s="72">
        <v>6</v>
      </c>
      <c r="BF117" s="73">
        <v>16</v>
      </c>
      <c r="BG117" s="72">
        <v>7</v>
      </c>
      <c r="BH117" s="73">
        <v>4</v>
      </c>
      <c r="BI117" s="72">
        <v>6</v>
      </c>
      <c r="BJ117" s="73">
        <v>1</v>
      </c>
      <c r="BK117" s="72">
        <v>4</v>
      </c>
      <c r="BL117" s="73">
        <v>1</v>
      </c>
      <c r="BM117" s="72">
        <v>0</v>
      </c>
      <c r="BN117" s="73">
        <v>2</v>
      </c>
      <c r="BO117" s="72">
        <v>2</v>
      </c>
      <c r="BP117" s="73">
        <v>1</v>
      </c>
      <c r="BQ117" s="72">
        <v>2</v>
      </c>
      <c r="BR117" s="73">
        <v>1</v>
      </c>
      <c r="BS117" s="123">
        <f t="shared" si="83"/>
        <v>1.727509778357236</v>
      </c>
      <c r="BT117" s="4"/>
      <c r="BU117" s="4">
        <f t="shared" si="84"/>
        <v>0</v>
      </c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4">
        <f t="shared" si="91"/>
        <v>0</v>
      </c>
      <c r="CI117" s="4"/>
      <c r="CJ117" s="4"/>
      <c r="CK117" s="4"/>
      <c r="CL117" s="4"/>
      <c r="CM117" s="4"/>
      <c r="CN117" s="4"/>
    </row>
    <row r="118" spans="2:92" ht="15.6" x14ac:dyDescent="0.3">
      <c r="B118" s="4" t="s">
        <v>173</v>
      </c>
      <c r="C118" s="70">
        <v>2098.2240000000002</v>
      </c>
      <c r="D118" s="12">
        <f t="shared" si="85"/>
        <v>1606</v>
      </c>
      <c r="E118" s="20">
        <f t="shared" si="86"/>
        <v>76.54092222756006</v>
      </c>
      <c r="F118" s="13">
        <f t="shared" si="87"/>
        <v>1400</v>
      </c>
      <c r="G118" s="72">
        <v>61</v>
      </c>
      <c r="H118" s="73">
        <v>37</v>
      </c>
      <c r="I118" s="72">
        <v>50</v>
      </c>
      <c r="J118" s="73">
        <v>48</v>
      </c>
      <c r="K118" s="72">
        <v>117</v>
      </c>
      <c r="L118" s="73">
        <v>102</v>
      </c>
      <c r="M118" s="72">
        <v>119</v>
      </c>
      <c r="N118" s="73">
        <v>118</v>
      </c>
      <c r="O118" s="72">
        <v>139</v>
      </c>
      <c r="P118" s="73">
        <v>130</v>
      </c>
      <c r="Q118" s="72">
        <v>123</v>
      </c>
      <c r="R118" s="73">
        <v>123</v>
      </c>
      <c r="S118" s="72">
        <v>119</v>
      </c>
      <c r="T118" s="73">
        <v>114</v>
      </c>
      <c r="U118" s="123">
        <f t="shared" si="75"/>
        <v>87.173100871731009</v>
      </c>
      <c r="V118" s="13">
        <f t="shared" si="88"/>
        <v>136</v>
      </c>
      <c r="W118" s="72">
        <v>1</v>
      </c>
      <c r="X118" s="73">
        <v>1</v>
      </c>
      <c r="Y118" s="72">
        <v>1</v>
      </c>
      <c r="Z118" s="73">
        <v>1</v>
      </c>
      <c r="AA118" s="72">
        <v>7</v>
      </c>
      <c r="AB118" s="73">
        <v>15</v>
      </c>
      <c r="AC118" s="72">
        <v>17</v>
      </c>
      <c r="AD118" s="73">
        <v>6</v>
      </c>
      <c r="AE118" s="72">
        <v>19</v>
      </c>
      <c r="AF118" s="73">
        <v>5</v>
      </c>
      <c r="AG118" s="72">
        <v>22</v>
      </c>
      <c r="AH118" s="73">
        <v>14</v>
      </c>
      <c r="AI118" s="72">
        <v>18</v>
      </c>
      <c r="AJ118" s="73">
        <v>9</v>
      </c>
      <c r="AK118" s="123">
        <f t="shared" si="77"/>
        <v>8.4682440846824409</v>
      </c>
      <c r="AL118" s="13">
        <f t="shared" si="89"/>
        <v>43</v>
      </c>
      <c r="AM118" s="72">
        <v>1</v>
      </c>
      <c r="AN118" s="73">
        <v>0</v>
      </c>
      <c r="AO118" s="72">
        <v>2</v>
      </c>
      <c r="AP118" s="73">
        <v>3</v>
      </c>
      <c r="AQ118" s="72">
        <v>2</v>
      </c>
      <c r="AR118" s="73">
        <v>4</v>
      </c>
      <c r="AS118" s="72">
        <v>2</v>
      </c>
      <c r="AT118" s="73">
        <v>6</v>
      </c>
      <c r="AU118" s="72">
        <v>2</v>
      </c>
      <c r="AV118" s="73">
        <v>4</v>
      </c>
      <c r="AW118" s="72">
        <v>5</v>
      </c>
      <c r="AX118" s="73">
        <v>4</v>
      </c>
      <c r="AY118" s="72">
        <v>4</v>
      </c>
      <c r="AZ118" s="73">
        <v>4</v>
      </c>
      <c r="BA118" s="123">
        <f t="shared" si="79"/>
        <v>2.6774595267745953</v>
      </c>
      <c r="BB118" s="15">
        <f t="shared" si="80"/>
        <v>179</v>
      </c>
      <c r="BC118" s="123">
        <f t="shared" si="81"/>
        <v>11.145703611457037</v>
      </c>
      <c r="BD118" s="13">
        <f t="shared" si="90"/>
        <v>27</v>
      </c>
      <c r="BE118" s="72">
        <v>5</v>
      </c>
      <c r="BF118" s="73">
        <v>3</v>
      </c>
      <c r="BG118" s="72">
        <v>1</v>
      </c>
      <c r="BH118" s="73">
        <v>2</v>
      </c>
      <c r="BI118" s="72">
        <v>1</v>
      </c>
      <c r="BJ118" s="73">
        <v>2</v>
      </c>
      <c r="BK118" s="72">
        <v>4</v>
      </c>
      <c r="BL118" s="73">
        <v>1</v>
      </c>
      <c r="BM118" s="72">
        <v>0</v>
      </c>
      <c r="BN118" s="73">
        <v>1</v>
      </c>
      <c r="BO118" s="72">
        <v>2</v>
      </c>
      <c r="BP118" s="73">
        <v>1</v>
      </c>
      <c r="BQ118" s="72">
        <v>3</v>
      </c>
      <c r="BR118" s="73">
        <v>1</v>
      </c>
      <c r="BS118" s="123">
        <f t="shared" si="83"/>
        <v>1.6811955168119552</v>
      </c>
      <c r="BT118" s="4"/>
      <c r="BU118" s="4">
        <f t="shared" si="84"/>
        <v>0</v>
      </c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4">
        <f t="shared" si="91"/>
        <v>0</v>
      </c>
      <c r="CI118" s="4"/>
      <c r="CJ118" s="4"/>
      <c r="CK118" s="4"/>
      <c r="CL118" s="4"/>
      <c r="CM118" s="4"/>
      <c r="CN118" s="4"/>
    </row>
    <row r="119" spans="2:92" ht="15.6" x14ac:dyDescent="0.3">
      <c r="B119" s="4" t="s">
        <v>174</v>
      </c>
      <c r="C119" s="70">
        <v>2939.652</v>
      </c>
      <c r="D119" s="12">
        <f t="shared" si="85"/>
        <v>2138</v>
      </c>
      <c r="E119" s="20">
        <f t="shared" si="86"/>
        <v>72.729697256682073</v>
      </c>
      <c r="F119" s="13">
        <f t="shared" si="87"/>
        <v>2025</v>
      </c>
      <c r="G119" s="72">
        <v>55</v>
      </c>
      <c r="H119" s="73">
        <v>60</v>
      </c>
      <c r="I119" s="72">
        <v>65</v>
      </c>
      <c r="J119" s="73">
        <v>63</v>
      </c>
      <c r="K119" s="72">
        <v>116</v>
      </c>
      <c r="L119" s="73">
        <v>145</v>
      </c>
      <c r="M119" s="72">
        <v>250</v>
      </c>
      <c r="N119" s="73">
        <v>275</v>
      </c>
      <c r="O119" s="72">
        <v>220</v>
      </c>
      <c r="P119" s="73">
        <v>156</v>
      </c>
      <c r="Q119" s="72">
        <v>125</v>
      </c>
      <c r="R119" s="73">
        <v>240</v>
      </c>
      <c r="S119" s="72">
        <v>145</v>
      </c>
      <c r="T119" s="73">
        <v>110</v>
      </c>
      <c r="U119" s="123">
        <f t="shared" si="75"/>
        <v>94.714686623012156</v>
      </c>
      <c r="V119" s="13">
        <f t="shared" si="88"/>
        <v>59</v>
      </c>
      <c r="W119" s="72">
        <v>2</v>
      </c>
      <c r="X119" s="73">
        <v>3</v>
      </c>
      <c r="Y119" s="72">
        <v>2</v>
      </c>
      <c r="Z119" s="73">
        <v>4</v>
      </c>
      <c r="AA119" s="72">
        <v>2</v>
      </c>
      <c r="AB119" s="73">
        <v>8</v>
      </c>
      <c r="AC119" s="72">
        <v>14</v>
      </c>
      <c r="AD119" s="73">
        <v>3</v>
      </c>
      <c r="AE119" s="72">
        <v>3</v>
      </c>
      <c r="AF119" s="73">
        <v>7</v>
      </c>
      <c r="AG119" s="72">
        <v>0</v>
      </c>
      <c r="AH119" s="73">
        <v>4</v>
      </c>
      <c r="AI119" s="72">
        <v>4</v>
      </c>
      <c r="AJ119" s="73">
        <v>3</v>
      </c>
      <c r="AK119" s="123">
        <f t="shared" si="77"/>
        <v>2.7595884003741813</v>
      </c>
      <c r="AL119" s="13">
        <f t="shared" si="89"/>
        <v>40</v>
      </c>
      <c r="AM119" s="72">
        <v>2</v>
      </c>
      <c r="AN119" s="73">
        <v>0</v>
      </c>
      <c r="AO119" s="72">
        <v>2</v>
      </c>
      <c r="AP119" s="73">
        <v>0</v>
      </c>
      <c r="AQ119" s="72">
        <v>2</v>
      </c>
      <c r="AR119" s="73">
        <v>0</v>
      </c>
      <c r="AS119" s="72">
        <v>10</v>
      </c>
      <c r="AT119" s="73">
        <v>5</v>
      </c>
      <c r="AU119" s="72">
        <v>6</v>
      </c>
      <c r="AV119" s="73">
        <v>6</v>
      </c>
      <c r="AW119" s="72">
        <v>5</v>
      </c>
      <c r="AX119" s="73">
        <v>0</v>
      </c>
      <c r="AY119" s="72">
        <v>2</v>
      </c>
      <c r="AZ119" s="73">
        <v>0</v>
      </c>
      <c r="BA119" s="123">
        <f t="shared" si="79"/>
        <v>1.8709073900841908</v>
      </c>
      <c r="BB119" s="15">
        <f t="shared" si="80"/>
        <v>99</v>
      </c>
      <c r="BC119" s="123">
        <f t="shared" si="81"/>
        <v>4.6304957904583723</v>
      </c>
      <c r="BD119" s="13">
        <f t="shared" si="90"/>
        <v>14</v>
      </c>
      <c r="BE119" s="72">
        <v>1</v>
      </c>
      <c r="BF119" s="73">
        <v>2</v>
      </c>
      <c r="BG119" s="72">
        <v>2</v>
      </c>
      <c r="BH119" s="73">
        <v>2</v>
      </c>
      <c r="BI119" s="72">
        <v>0</v>
      </c>
      <c r="BJ119" s="73">
        <v>0</v>
      </c>
      <c r="BK119" s="72">
        <v>4</v>
      </c>
      <c r="BL119" s="73">
        <v>0</v>
      </c>
      <c r="BM119" s="72">
        <v>0</v>
      </c>
      <c r="BN119" s="73">
        <v>2</v>
      </c>
      <c r="BO119" s="72">
        <v>0</v>
      </c>
      <c r="BP119" s="73">
        <v>0</v>
      </c>
      <c r="BQ119" s="72">
        <v>1</v>
      </c>
      <c r="BR119" s="73">
        <v>0</v>
      </c>
      <c r="BS119" s="123">
        <f t="shared" si="83"/>
        <v>0.65481758652946687</v>
      </c>
      <c r="BT119" s="4"/>
      <c r="BU119" s="4">
        <f t="shared" si="84"/>
        <v>0</v>
      </c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4">
        <f t="shared" si="91"/>
        <v>0</v>
      </c>
      <c r="CI119" s="4"/>
      <c r="CJ119" s="4"/>
      <c r="CK119" s="4"/>
      <c r="CL119" s="4"/>
      <c r="CM119" s="4"/>
      <c r="CN119" s="4"/>
    </row>
    <row r="120" spans="2:92" ht="15.6" x14ac:dyDescent="0.3">
      <c r="B120" s="4" t="s">
        <v>175</v>
      </c>
      <c r="C120" s="70">
        <v>2767.6080000000002</v>
      </c>
      <c r="D120" s="12">
        <f t="shared" si="85"/>
        <v>1800</v>
      </c>
      <c r="E120" s="20">
        <f t="shared" si="86"/>
        <v>65.038112333827613</v>
      </c>
      <c r="F120" s="13">
        <f t="shared" si="87"/>
        <v>1713</v>
      </c>
      <c r="G120" s="72">
        <v>93</v>
      </c>
      <c r="H120" s="73">
        <v>100</v>
      </c>
      <c r="I120" s="72">
        <v>91</v>
      </c>
      <c r="J120" s="73">
        <v>102</v>
      </c>
      <c r="K120" s="72">
        <v>137</v>
      </c>
      <c r="L120" s="73">
        <v>115</v>
      </c>
      <c r="M120" s="72">
        <v>135</v>
      </c>
      <c r="N120" s="73">
        <v>116</v>
      </c>
      <c r="O120" s="72">
        <v>148</v>
      </c>
      <c r="P120" s="73">
        <v>134</v>
      </c>
      <c r="Q120" s="72">
        <v>130</v>
      </c>
      <c r="R120" s="73">
        <v>136</v>
      </c>
      <c r="S120" s="72">
        <v>140</v>
      </c>
      <c r="T120" s="73">
        <v>136</v>
      </c>
      <c r="U120" s="123">
        <f t="shared" si="75"/>
        <v>95.166666666666671</v>
      </c>
      <c r="V120" s="13">
        <f t="shared" si="88"/>
        <v>69</v>
      </c>
      <c r="W120" s="72">
        <v>0</v>
      </c>
      <c r="X120" s="73">
        <v>0</v>
      </c>
      <c r="Y120" s="72">
        <v>4</v>
      </c>
      <c r="Z120" s="73">
        <v>1</v>
      </c>
      <c r="AA120" s="72">
        <v>12</v>
      </c>
      <c r="AB120" s="73">
        <v>15</v>
      </c>
      <c r="AC120" s="72">
        <v>8</v>
      </c>
      <c r="AD120" s="73">
        <v>14</v>
      </c>
      <c r="AE120" s="72">
        <v>5</v>
      </c>
      <c r="AF120" s="73">
        <v>5</v>
      </c>
      <c r="AG120" s="72">
        <v>3</v>
      </c>
      <c r="AH120" s="73">
        <v>1</v>
      </c>
      <c r="AI120" s="72">
        <v>1</v>
      </c>
      <c r="AJ120" s="73">
        <v>0</v>
      </c>
      <c r="AK120" s="123">
        <f t="shared" si="77"/>
        <v>3.833333333333333</v>
      </c>
      <c r="AL120" s="13">
        <f t="shared" si="89"/>
        <v>3</v>
      </c>
      <c r="AM120" s="72">
        <v>0</v>
      </c>
      <c r="AN120" s="73">
        <v>0</v>
      </c>
      <c r="AO120" s="72">
        <v>0</v>
      </c>
      <c r="AP120" s="73">
        <v>0</v>
      </c>
      <c r="AQ120" s="72">
        <v>2</v>
      </c>
      <c r="AR120" s="73">
        <v>1</v>
      </c>
      <c r="AS120" s="72">
        <v>0</v>
      </c>
      <c r="AT120" s="73">
        <v>0</v>
      </c>
      <c r="AU120" s="72">
        <v>0</v>
      </c>
      <c r="AV120" s="73">
        <v>0</v>
      </c>
      <c r="AW120" s="72">
        <v>0</v>
      </c>
      <c r="AX120" s="73">
        <v>0</v>
      </c>
      <c r="AY120" s="72">
        <v>0</v>
      </c>
      <c r="AZ120" s="73">
        <v>0</v>
      </c>
      <c r="BA120" s="123">
        <f t="shared" si="79"/>
        <v>0.16666666666666669</v>
      </c>
      <c r="BB120" s="15">
        <f t="shared" si="80"/>
        <v>72</v>
      </c>
      <c r="BC120" s="123">
        <f t="shared" si="81"/>
        <v>4</v>
      </c>
      <c r="BD120" s="13">
        <f t="shared" si="90"/>
        <v>15</v>
      </c>
      <c r="BE120" s="72">
        <v>0</v>
      </c>
      <c r="BF120" s="73">
        <v>0</v>
      </c>
      <c r="BG120" s="72">
        <v>1</v>
      </c>
      <c r="BH120" s="73">
        <v>0</v>
      </c>
      <c r="BI120" s="72">
        <v>1</v>
      </c>
      <c r="BJ120" s="73">
        <v>1</v>
      </c>
      <c r="BK120" s="72">
        <v>2</v>
      </c>
      <c r="BL120" s="73">
        <v>2</v>
      </c>
      <c r="BM120" s="72">
        <v>2</v>
      </c>
      <c r="BN120" s="73">
        <v>1</v>
      </c>
      <c r="BO120" s="72">
        <v>2</v>
      </c>
      <c r="BP120" s="73">
        <v>3</v>
      </c>
      <c r="BQ120" s="72">
        <v>0</v>
      </c>
      <c r="BR120" s="73">
        <v>0</v>
      </c>
      <c r="BS120" s="123">
        <f t="shared" si="83"/>
        <v>0.83333333333333337</v>
      </c>
      <c r="BT120" s="4"/>
      <c r="BU120" s="4">
        <f t="shared" si="84"/>
        <v>0</v>
      </c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4">
        <f t="shared" si="91"/>
        <v>0</v>
      </c>
      <c r="CI120" s="4"/>
      <c r="CJ120" s="4"/>
      <c r="CK120" s="4"/>
      <c r="CL120" s="4"/>
      <c r="CM120" s="4"/>
      <c r="CN120" s="4"/>
    </row>
    <row r="121" spans="2:92" s="65" customFormat="1" ht="15.6" x14ac:dyDescent="0.3">
      <c r="B121" s="4" t="s">
        <v>176</v>
      </c>
      <c r="C121" s="70">
        <v>1255.662</v>
      </c>
      <c r="D121" s="12">
        <f t="shared" si="85"/>
        <v>980</v>
      </c>
      <c r="E121" s="20">
        <f t="shared" si="86"/>
        <v>78.046480661197037</v>
      </c>
      <c r="F121" s="13">
        <f t="shared" si="87"/>
        <v>695</v>
      </c>
      <c r="G121" s="72">
        <v>23</v>
      </c>
      <c r="H121" s="73">
        <v>31</v>
      </c>
      <c r="I121" s="72">
        <v>29</v>
      </c>
      <c r="J121" s="73">
        <v>21</v>
      </c>
      <c r="K121" s="72">
        <v>84</v>
      </c>
      <c r="L121" s="73">
        <v>85</v>
      </c>
      <c r="M121" s="72">
        <v>44</v>
      </c>
      <c r="N121" s="73">
        <v>51</v>
      </c>
      <c r="O121" s="72">
        <v>33</v>
      </c>
      <c r="P121" s="73">
        <v>51</v>
      </c>
      <c r="Q121" s="72">
        <v>67</v>
      </c>
      <c r="R121" s="73">
        <v>54</v>
      </c>
      <c r="S121" s="72">
        <v>55</v>
      </c>
      <c r="T121" s="73">
        <v>67</v>
      </c>
      <c r="U121" s="123">
        <f t="shared" si="75"/>
        <v>70.918367346938766</v>
      </c>
      <c r="V121" s="13">
        <f t="shared" si="88"/>
        <v>164</v>
      </c>
      <c r="W121" s="72">
        <v>3</v>
      </c>
      <c r="X121" s="73">
        <v>1</v>
      </c>
      <c r="Y121" s="72">
        <v>3</v>
      </c>
      <c r="Z121" s="73">
        <v>1</v>
      </c>
      <c r="AA121" s="72">
        <v>8</v>
      </c>
      <c r="AB121" s="73">
        <v>11</v>
      </c>
      <c r="AC121" s="72">
        <v>15</v>
      </c>
      <c r="AD121" s="73">
        <v>20</v>
      </c>
      <c r="AE121" s="72">
        <v>21</v>
      </c>
      <c r="AF121" s="73">
        <v>20</v>
      </c>
      <c r="AG121" s="72">
        <v>13</v>
      </c>
      <c r="AH121" s="73">
        <v>19</v>
      </c>
      <c r="AI121" s="72">
        <v>17</v>
      </c>
      <c r="AJ121" s="73">
        <v>12</v>
      </c>
      <c r="AK121" s="123">
        <f t="shared" si="77"/>
        <v>16.73469387755102</v>
      </c>
      <c r="AL121" s="13">
        <f t="shared" si="89"/>
        <v>120</v>
      </c>
      <c r="AM121" s="72">
        <v>1</v>
      </c>
      <c r="AN121" s="73">
        <v>1</v>
      </c>
      <c r="AO121" s="72">
        <v>2</v>
      </c>
      <c r="AP121" s="73">
        <v>2</v>
      </c>
      <c r="AQ121" s="72">
        <v>9</v>
      </c>
      <c r="AR121" s="73">
        <v>9</v>
      </c>
      <c r="AS121" s="72">
        <v>8</v>
      </c>
      <c r="AT121" s="73">
        <v>12</v>
      </c>
      <c r="AU121" s="72">
        <v>17</v>
      </c>
      <c r="AV121" s="73">
        <v>9</v>
      </c>
      <c r="AW121" s="72">
        <v>11</v>
      </c>
      <c r="AX121" s="73">
        <v>7</v>
      </c>
      <c r="AY121" s="72">
        <v>16</v>
      </c>
      <c r="AZ121" s="73">
        <v>16</v>
      </c>
      <c r="BA121" s="123">
        <f t="shared" si="79"/>
        <v>12.244897959183673</v>
      </c>
      <c r="BB121" s="15">
        <f t="shared" si="80"/>
        <v>284</v>
      </c>
      <c r="BC121" s="123">
        <f t="shared" si="81"/>
        <v>28.979591836734691</v>
      </c>
      <c r="BD121" s="13">
        <f t="shared" si="90"/>
        <v>1</v>
      </c>
      <c r="BE121" s="72">
        <v>0</v>
      </c>
      <c r="BF121" s="73">
        <v>0</v>
      </c>
      <c r="BG121" s="72">
        <v>0</v>
      </c>
      <c r="BH121" s="73">
        <v>0</v>
      </c>
      <c r="BI121" s="72">
        <v>0</v>
      </c>
      <c r="BJ121" s="73">
        <v>0</v>
      </c>
      <c r="BK121" s="72">
        <v>0</v>
      </c>
      <c r="BL121" s="73">
        <v>0</v>
      </c>
      <c r="BM121" s="72">
        <v>0</v>
      </c>
      <c r="BN121" s="73">
        <v>0</v>
      </c>
      <c r="BO121" s="72">
        <v>1</v>
      </c>
      <c r="BP121" s="73">
        <v>0</v>
      </c>
      <c r="BQ121" s="72">
        <v>0</v>
      </c>
      <c r="BR121" s="73">
        <v>0</v>
      </c>
      <c r="BS121" s="123">
        <f t="shared" si="83"/>
        <v>0.10204081632653061</v>
      </c>
      <c r="BT121" s="4"/>
      <c r="BU121" s="4">
        <f t="shared" si="84"/>
        <v>0</v>
      </c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4">
        <f t="shared" si="91"/>
        <v>0</v>
      </c>
      <c r="CI121" s="4"/>
      <c r="CJ121" s="4"/>
      <c r="CK121" s="4"/>
      <c r="CL121" s="4"/>
      <c r="CM121" s="4"/>
      <c r="CN121" s="4"/>
    </row>
    <row r="122" spans="2:92" ht="15.6" x14ac:dyDescent="0.3">
      <c r="B122" s="4" t="s">
        <v>177</v>
      </c>
      <c r="C122" s="70">
        <v>2579.85</v>
      </c>
      <c r="D122" s="12">
        <f t="shared" si="85"/>
        <v>0</v>
      </c>
      <c r="E122" s="20">
        <f t="shared" si="86"/>
        <v>0</v>
      </c>
      <c r="F122" s="13">
        <f t="shared" si="87"/>
        <v>0</v>
      </c>
      <c r="G122" s="72"/>
      <c r="H122" s="73"/>
      <c r="I122" s="72"/>
      <c r="J122" s="73"/>
      <c r="K122" s="72"/>
      <c r="L122" s="73"/>
      <c r="M122" s="72"/>
      <c r="N122" s="73"/>
      <c r="O122" s="72"/>
      <c r="P122" s="73"/>
      <c r="Q122" s="72"/>
      <c r="R122" s="73"/>
      <c r="S122" s="72"/>
      <c r="T122" s="73"/>
      <c r="U122" s="123" t="e">
        <f t="shared" si="75"/>
        <v>#DIV/0!</v>
      </c>
      <c r="V122" s="13">
        <f t="shared" si="88"/>
        <v>0</v>
      </c>
      <c r="W122" s="72"/>
      <c r="X122" s="73"/>
      <c r="Y122" s="72"/>
      <c r="Z122" s="73"/>
      <c r="AA122" s="72"/>
      <c r="AB122" s="73"/>
      <c r="AC122" s="72"/>
      <c r="AD122" s="73"/>
      <c r="AE122" s="72"/>
      <c r="AF122" s="73"/>
      <c r="AG122" s="72"/>
      <c r="AH122" s="73"/>
      <c r="AI122" s="72"/>
      <c r="AJ122" s="73"/>
      <c r="AK122" s="123" t="e">
        <f t="shared" si="77"/>
        <v>#DIV/0!</v>
      </c>
      <c r="AL122" s="13">
        <f t="shared" si="89"/>
        <v>0</v>
      </c>
      <c r="AM122" s="72"/>
      <c r="AN122" s="73"/>
      <c r="AO122" s="72"/>
      <c r="AP122" s="73"/>
      <c r="AQ122" s="72"/>
      <c r="AR122" s="73"/>
      <c r="AS122" s="72"/>
      <c r="AT122" s="73"/>
      <c r="AU122" s="72"/>
      <c r="AV122" s="73"/>
      <c r="AW122" s="72"/>
      <c r="AX122" s="73"/>
      <c r="AY122" s="72"/>
      <c r="AZ122" s="73"/>
      <c r="BA122" s="123" t="e">
        <f t="shared" si="79"/>
        <v>#DIV/0!</v>
      </c>
      <c r="BB122" s="15">
        <f t="shared" si="80"/>
        <v>0</v>
      </c>
      <c r="BC122" s="123" t="e">
        <f t="shared" si="81"/>
        <v>#DIV/0!</v>
      </c>
      <c r="BD122" s="13">
        <f t="shared" si="90"/>
        <v>0</v>
      </c>
      <c r="BE122" s="72"/>
      <c r="BF122" s="73"/>
      <c r="BG122" s="72"/>
      <c r="BH122" s="73"/>
      <c r="BI122" s="72"/>
      <c r="BJ122" s="73"/>
      <c r="BK122" s="72"/>
      <c r="BL122" s="73"/>
      <c r="BM122" s="72"/>
      <c r="BN122" s="73"/>
      <c r="BO122" s="72"/>
      <c r="BP122" s="73"/>
      <c r="BQ122" s="72"/>
      <c r="BR122" s="73"/>
      <c r="BS122" s="123" t="e">
        <f t="shared" si="83"/>
        <v>#DIV/0!</v>
      </c>
      <c r="BT122" s="4"/>
      <c r="BU122" s="4">
        <f t="shared" si="84"/>
        <v>0</v>
      </c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4" t="e">
        <f t="shared" si="91"/>
        <v>#DIV/0!</v>
      </c>
      <c r="CI122" s="4"/>
      <c r="CJ122" s="4"/>
      <c r="CK122" s="4"/>
      <c r="CL122" s="4"/>
      <c r="CM122" s="4"/>
      <c r="CN122" s="4"/>
    </row>
    <row r="123" spans="2:92" s="65" customFormat="1" ht="15.6" x14ac:dyDescent="0.3">
      <c r="B123" s="4" t="s">
        <v>178</v>
      </c>
      <c r="C123" s="70">
        <v>1400.49</v>
      </c>
      <c r="D123" s="12">
        <f t="shared" si="85"/>
        <v>980</v>
      </c>
      <c r="E123" s="20">
        <f t="shared" si="86"/>
        <v>69.975508571999796</v>
      </c>
      <c r="F123" s="13">
        <f t="shared" si="87"/>
        <v>770</v>
      </c>
      <c r="G123" s="72">
        <v>28</v>
      </c>
      <c r="H123" s="73">
        <v>35</v>
      </c>
      <c r="I123" s="72">
        <v>37</v>
      </c>
      <c r="J123" s="73">
        <v>29</v>
      </c>
      <c r="K123" s="72">
        <v>55</v>
      </c>
      <c r="L123" s="73">
        <v>44</v>
      </c>
      <c r="M123" s="72">
        <v>87</v>
      </c>
      <c r="N123" s="73">
        <v>65</v>
      </c>
      <c r="O123" s="72">
        <v>66</v>
      </c>
      <c r="P123" s="73">
        <v>60</v>
      </c>
      <c r="Q123" s="72">
        <v>68</v>
      </c>
      <c r="R123" s="73">
        <v>70</v>
      </c>
      <c r="S123" s="72">
        <v>78</v>
      </c>
      <c r="T123" s="73">
        <v>48</v>
      </c>
      <c r="U123" s="123">
        <f t="shared" si="75"/>
        <v>78.571428571428569</v>
      </c>
      <c r="V123" s="13">
        <f t="shared" si="88"/>
        <v>148</v>
      </c>
      <c r="W123" s="72">
        <v>1</v>
      </c>
      <c r="X123" s="73">
        <v>2</v>
      </c>
      <c r="Y123" s="72">
        <v>4</v>
      </c>
      <c r="Z123" s="73">
        <v>2</v>
      </c>
      <c r="AA123" s="72">
        <v>10</v>
      </c>
      <c r="AB123" s="73">
        <v>12</v>
      </c>
      <c r="AC123" s="72">
        <v>12</v>
      </c>
      <c r="AD123" s="73">
        <v>12</v>
      </c>
      <c r="AE123" s="72">
        <v>17</v>
      </c>
      <c r="AF123" s="73">
        <v>9</v>
      </c>
      <c r="AG123" s="72">
        <v>17</v>
      </c>
      <c r="AH123" s="73">
        <v>13</v>
      </c>
      <c r="AI123" s="72">
        <v>14</v>
      </c>
      <c r="AJ123" s="73">
        <v>23</v>
      </c>
      <c r="AK123" s="123">
        <f t="shared" si="77"/>
        <v>15.102040816326531</v>
      </c>
      <c r="AL123" s="13">
        <f t="shared" si="89"/>
        <v>51</v>
      </c>
      <c r="AM123" s="72">
        <v>1</v>
      </c>
      <c r="AN123" s="73">
        <v>0</v>
      </c>
      <c r="AO123" s="72">
        <v>1</v>
      </c>
      <c r="AP123" s="73">
        <v>0</v>
      </c>
      <c r="AQ123" s="72">
        <v>4</v>
      </c>
      <c r="AR123" s="73">
        <v>3</v>
      </c>
      <c r="AS123" s="72">
        <v>6</v>
      </c>
      <c r="AT123" s="73">
        <v>6</v>
      </c>
      <c r="AU123" s="72">
        <v>5</v>
      </c>
      <c r="AV123" s="73">
        <v>2</v>
      </c>
      <c r="AW123" s="72">
        <v>2</v>
      </c>
      <c r="AX123" s="73">
        <v>4</v>
      </c>
      <c r="AY123" s="72">
        <v>11</v>
      </c>
      <c r="AZ123" s="73">
        <v>6</v>
      </c>
      <c r="BA123" s="123">
        <f t="shared" si="79"/>
        <v>5.204081632653061</v>
      </c>
      <c r="BB123" s="15">
        <f t="shared" si="80"/>
        <v>199</v>
      </c>
      <c r="BC123" s="14">
        <f t="shared" si="81"/>
        <v>20.30612244897959</v>
      </c>
      <c r="BD123" s="13">
        <f t="shared" si="90"/>
        <v>11</v>
      </c>
      <c r="BE123" s="72">
        <v>1</v>
      </c>
      <c r="BF123" s="73">
        <v>0</v>
      </c>
      <c r="BG123" s="72">
        <v>1</v>
      </c>
      <c r="BH123" s="73">
        <v>1</v>
      </c>
      <c r="BI123" s="72">
        <v>1</v>
      </c>
      <c r="BJ123" s="73">
        <v>1</v>
      </c>
      <c r="BK123" s="72">
        <v>0</v>
      </c>
      <c r="BL123" s="73">
        <v>2</v>
      </c>
      <c r="BM123" s="72">
        <v>2</v>
      </c>
      <c r="BN123" s="73">
        <v>0</v>
      </c>
      <c r="BO123" s="72">
        <v>1</v>
      </c>
      <c r="BP123" s="73">
        <v>0</v>
      </c>
      <c r="BQ123" s="72">
        <v>0</v>
      </c>
      <c r="BR123" s="73">
        <v>1</v>
      </c>
      <c r="BS123" s="123">
        <f t="shared" si="83"/>
        <v>1.1224489795918366</v>
      </c>
      <c r="BT123" s="4"/>
      <c r="BU123" s="4">
        <f t="shared" si="84"/>
        <v>0</v>
      </c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4">
        <f t="shared" si="91"/>
        <v>0</v>
      </c>
      <c r="CI123" s="4"/>
      <c r="CJ123" s="4"/>
      <c r="CK123" s="4"/>
      <c r="CL123" s="4"/>
      <c r="CM123" s="4"/>
      <c r="CN123" s="4"/>
    </row>
    <row r="124" spans="2:92" s="64" customFormat="1" ht="15.6" x14ac:dyDescent="0.3">
      <c r="B124" s="4" t="s">
        <v>179</v>
      </c>
      <c r="C124" s="70">
        <v>4882.1940000000004</v>
      </c>
      <c r="D124" s="12">
        <f t="shared" si="85"/>
        <v>2681</v>
      </c>
      <c r="E124" s="20">
        <f t="shared" si="86"/>
        <v>54.913835869693003</v>
      </c>
      <c r="F124" s="13">
        <f t="shared" si="87"/>
        <v>2001</v>
      </c>
      <c r="G124" s="72">
        <v>77</v>
      </c>
      <c r="H124" s="73">
        <v>71</v>
      </c>
      <c r="I124" s="72">
        <v>70</v>
      </c>
      <c r="J124" s="73">
        <v>79</v>
      </c>
      <c r="K124" s="72">
        <v>154</v>
      </c>
      <c r="L124" s="73">
        <v>139</v>
      </c>
      <c r="M124" s="72">
        <v>188</v>
      </c>
      <c r="N124" s="73">
        <v>171</v>
      </c>
      <c r="O124" s="72">
        <v>195</v>
      </c>
      <c r="P124" s="73">
        <v>160</v>
      </c>
      <c r="Q124" s="72">
        <v>205</v>
      </c>
      <c r="R124" s="73">
        <v>165</v>
      </c>
      <c r="S124" s="72">
        <v>172</v>
      </c>
      <c r="T124" s="73">
        <v>155</v>
      </c>
      <c r="U124" s="123">
        <f t="shared" si="75"/>
        <v>74.63632972771353</v>
      </c>
      <c r="V124" s="13">
        <f t="shared" si="88"/>
        <v>407</v>
      </c>
      <c r="W124" s="72">
        <v>4</v>
      </c>
      <c r="X124" s="73">
        <v>4</v>
      </c>
      <c r="Y124" s="72">
        <v>13</v>
      </c>
      <c r="Z124" s="73">
        <v>7</v>
      </c>
      <c r="AA124" s="72">
        <v>22</v>
      </c>
      <c r="AB124" s="73">
        <v>18</v>
      </c>
      <c r="AC124" s="72">
        <v>54</v>
      </c>
      <c r="AD124" s="73">
        <v>41</v>
      </c>
      <c r="AE124" s="72">
        <v>36</v>
      </c>
      <c r="AF124" s="73">
        <v>35</v>
      </c>
      <c r="AG124" s="72">
        <v>40</v>
      </c>
      <c r="AH124" s="73">
        <v>51</v>
      </c>
      <c r="AI124" s="72">
        <v>41</v>
      </c>
      <c r="AJ124" s="73">
        <v>41</v>
      </c>
      <c r="AK124" s="123">
        <f t="shared" si="77"/>
        <v>15.180902648265574</v>
      </c>
      <c r="AL124" s="13">
        <f t="shared" si="89"/>
        <v>233</v>
      </c>
      <c r="AM124" s="72">
        <v>9</v>
      </c>
      <c r="AN124" s="73">
        <v>5</v>
      </c>
      <c r="AO124" s="72">
        <v>9</v>
      </c>
      <c r="AP124" s="73">
        <v>7</v>
      </c>
      <c r="AQ124" s="72">
        <v>22</v>
      </c>
      <c r="AR124" s="73">
        <v>14</v>
      </c>
      <c r="AS124" s="72">
        <v>22</v>
      </c>
      <c r="AT124" s="73">
        <v>22</v>
      </c>
      <c r="AU124" s="72">
        <v>24</v>
      </c>
      <c r="AV124" s="73">
        <v>19</v>
      </c>
      <c r="AW124" s="72">
        <v>25</v>
      </c>
      <c r="AX124" s="73">
        <v>24</v>
      </c>
      <c r="AY124" s="72">
        <v>13</v>
      </c>
      <c r="AZ124" s="73">
        <v>18</v>
      </c>
      <c r="BA124" s="123">
        <f t="shared" si="79"/>
        <v>8.6907870197687433</v>
      </c>
      <c r="BB124" s="15">
        <f t="shared" si="80"/>
        <v>640</v>
      </c>
      <c r="BC124" s="123">
        <f t="shared" si="81"/>
        <v>23.871689668034314</v>
      </c>
      <c r="BD124" s="13">
        <f t="shared" si="90"/>
        <v>40</v>
      </c>
      <c r="BE124" s="72">
        <v>6</v>
      </c>
      <c r="BF124" s="73">
        <v>3</v>
      </c>
      <c r="BG124" s="72">
        <v>3</v>
      </c>
      <c r="BH124" s="73">
        <v>1</v>
      </c>
      <c r="BI124" s="72">
        <v>8</v>
      </c>
      <c r="BJ124" s="73">
        <v>4</v>
      </c>
      <c r="BK124" s="72">
        <v>2</v>
      </c>
      <c r="BL124" s="73">
        <v>5</v>
      </c>
      <c r="BM124" s="72">
        <v>1</v>
      </c>
      <c r="BN124" s="73">
        <v>1</v>
      </c>
      <c r="BO124" s="72">
        <v>5</v>
      </c>
      <c r="BP124" s="73">
        <v>0</v>
      </c>
      <c r="BQ124" s="72">
        <v>1</v>
      </c>
      <c r="BR124" s="73">
        <v>0</v>
      </c>
      <c r="BS124" s="123">
        <f t="shared" si="83"/>
        <v>1.4919806042521446</v>
      </c>
      <c r="BT124" s="4"/>
      <c r="BU124" s="4">
        <f t="shared" si="84"/>
        <v>0</v>
      </c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4">
        <f t="shared" si="91"/>
        <v>0</v>
      </c>
      <c r="CI124" s="4"/>
      <c r="CJ124" s="4"/>
      <c r="CK124" s="4"/>
      <c r="CL124" s="4"/>
      <c r="CM124" s="4"/>
      <c r="CN124" s="4"/>
    </row>
    <row r="125" spans="2:92" ht="15.6" x14ac:dyDescent="0.3">
      <c r="B125" s="4" t="s">
        <v>180</v>
      </c>
      <c r="C125" s="70">
        <v>2975.94</v>
      </c>
      <c r="D125" s="12">
        <f t="shared" si="85"/>
        <v>2105</v>
      </c>
      <c r="E125" s="20">
        <f t="shared" si="86"/>
        <v>70.733952969481905</v>
      </c>
      <c r="F125" s="13">
        <f t="shared" si="87"/>
        <v>1776</v>
      </c>
      <c r="G125" s="72">
        <v>65</v>
      </c>
      <c r="H125" s="73">
        <v>65</v>
      </c>
      <c r="I125" s="72">
        <v>59</v>
      </c>
      <c r="J125" s="73">
        <v>66</v>
      </c>
      <c r="K125" s="72">
        <v>162</v>
      </c>
      <c r="L125" s="73">
        <v>151</v>
      </c>
      <c r="M125" s="72">
        <v>169</v>
      </c>
      <c r="N125" s="73">
        <v>154</v>
      </c>
      <c r="O125" s="72">
        <v>126</v>
      </c>
      <c r="P125" s="73">
        <v>135</v>
      </c>
      <c r="Q125" s="72">
        <v>184</v>
      </c>
      <c r="R125" s="73">
        <v>144</v>
      </c>
      <c r="S125" s="72">
        <v>152</v>
      </c>
      <c r="T125" s="73">
        <v>144</v>
      </c>
      <c r="U125" s="123">
        <f t="shared" si="75"/>
        <v>84.370546318289783</v>
      </c>
      <c r="V125" s="13">
        <f t="shared" si="88"/>
        <v>250</v>
      </c>
      <c r="W125" s="72">
        <v>5</v>
      </c>
      <c r="X125" s="73">
        <v>1</v>
      </c>
      <c r="Y125" s="72">
        <v>9</v>
      </c>
      <c r="Z125" s="73">
        <v>5</v>
      </c>
      <c r="AA125" s="72">
        <v>24</v>
      </c>
      <c r="AB125" s="73">
        <v>12</v>
      </c>
      <c r="AC125" s="72">
        <v>24</v>
      </c>
      <c r="AD125" s="73">
        <v>21</v>
      </c>
      <c r="AE125" s="72">
        <v>24</v>
      </c>
      <c r="AF125" s="73">
        <v>25</v>
      </c>
      <c r="AG125" s="72">
        <v>26</v>
      </c>
      <c r="AH125" s="73">
        <v>24</v>
      </c>
      <c r="AI125" s="72">
        <v>26</v>
      </c>
      <c r="AJ125" s="73">
        <v>24</v>
      </c>
      <c r="AK125" s="123">
        <f t="shared" si="77"/>
        <v>11.87648456057007</v>
      </c>
      <c r="AL125" s="13">
        <f t="shared" si="89"/>
        <v>77</v>
      </c>
      <c r="AM125" s="72">
        <v>4</v>
      </c>
      <c r="AN125" s="73">
        <v>2</v>
      </c>
      <c r="AO125" s="72">
        <v>2</v>
      </c>
      <c r="AP125" s="73">
        <v>1</v>
      </c>
      <c r="AQ125" s="72">
        <v>6</v>
      </c>
      <c r="AR125" s="73">
        <v>6</v>
      </c>
      <c r="AS125" s="72">
        <v>7</v>
      </c>
      <c r="AT125" s="73">
        <v>6</v>
      </c>
      <c r="AU125" s="72">
        <v>5</v>
      </c>
      <c r="AV125" s="73">
        <v>7</v>
      </c>
      <c r="AW125" s="72">
        <v>3</v>
      </c>
      <c r="AX125" s="73">
        <v>10</v>
      </c>
      <c r="AY125" s="72">
        <v>11</v>
      </c>
      <c r="AZ125" s="73">
        <v>7</v>
      </c>
      <c r="BA125" s="123">
        <f t="shared" si="79"/>
        <v>3.6579572446555817</v>
      </c>
      <c r="BB125" s="15">
        <f t="shared" si="80"/>
        <v>327</v>
      </c>
      <c r="BC125" s="14">
        <f t="shared" si="81"/>
        <v>15.534441805225654</v>
      </c>
      <c r="BD125" s="13">
        <f t="shared" si="90"/>
        <v>2</v>
      </c>
      <c r="BE125" s="72">
        <v>0</v>
      </c>
      <c r="BF125" s="73">
        <v>0</v>
      </c>
      <c r="BG125" s="72">
        <v>1</v>
      </c>
      <c r="BH125" s="73">
        <v>0</v>
      </c>
      <c r="BI125" s="72">
        <v>0</v>
      </c>
      <c r="BJ125" s="73">
        <v>0</v>
      </c>
      <c r="BK125" s="72">
        <v>0</v>
      </c>
      <c r="BL125" s="73">
        <v>0</v>
      </c>
      <c r="BM125" s="72">
        <v>0</v>
      </c>
      <c r="BN125" s="73">
        <v>0</v>
      </c>
      <c r="BO125" s="72">
        <v>0</v>
      </c>
      <c r="BP125" s="73">
        <v>0</v>
      </c>
      <c r="BQ125" s="72">
        <v>1</v>
      </c>
      <c r="BR125" s="73">
        <v>0</v>
      </c>
      <c r="BS125" s="123">
        <f t="shared" si="83"/>
        <v>9.5011876484560567E-2</v>
      </c>
      <c r="BT125" s="4"/>
      <c r="BU125" s="4">
        <f t="shared" si="84"/>
        <v>0</v>
      </c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4">
        <f t="shared" si="91"/>
        <v>0</v>
      </c>
      <c r="CI125" s="4"/>
      <c r="CJ125" s="4"/>
      <c r="CK125" s="4"/>
      <c r="CL125" s="4"/>
      <c r="CM125" s="4"/>
      <c r="CN125" s="4"/>
    </row>
    <row r="126" spans="2:92" s="65" customFormat="1" ht="15.6" x14ac:dyDescent="0.3">
      <c r="B126" s="4" t="s">
        <v>181</v>
      </c>
      <c r="C126" s="70">
        <v>2986.1460000000002</v>
      </c>
      <c r="D126" s="12">
        <f t="shared" si="85"/>
        <v>1276</v>
      </c>
      <c r="E126" s="20">
        <f t="shared" si="86"/>
        <v>42.730663537549738</v>
      </c>
      <c r="F126" s="13">
        <f t="shared" si="87"/>
        <v>1045</v>
      </c>
      <c r="G126" s="21">
        <v>24</v>
      </c>
      <c r="H126" s="22">
        <v>24</v>
      </c>
      <c r="I126" s="21">
        <v>49</v>
      </c>
      <c r="J126" s="22">
        <v>48</v>
      </c>
      <c r="K126" s="21">
        <v>97</v>
      </c>
      <c r="L126" s="22">
        <v>98</v>
      </c>
      <c r="M126" s="21">
        <v>117</v>
      </c>
      <c r="N126" s="22">
        <v>107</v>
      </c>
      <c r="O126" s="21">
        <v>100</v>
      </c>
      <c r="P126" s="22">
        <v>102</v>
      </c>
      <c r="Q126" s="21">
        <v>112</v>
      </c>
      <c r="R126" s="22">
        <v>103</v>
      </c>
      <c r="S126" s="21">
        <v>36</v>
      </c>
      <c r="T126" s="22">
        <v>28</v>
      </c>
      <c r="U126" s="123">
        <f t="shared" si="75"/>
        <v>81.896551724137936</v>
      </c>
      <c r="V126" s="13">
        <f t="shared" si="88"/>
        <v>146</v>
      </c>
      <c r="W126" s="21">
        <v>2</v>
      </c>
      <c r="X126" s="22">
        <v>0</v>
      </c>
      <c r="Y126" s="21">
        <v>3</v>
      </c>
      <c r="Z126" s="22">
        <v>2</v>
      </c>
      <c r="AA126" s="21">
        <v>17</v>
      </c>
      <c r="AB126" s="22">
        <v>7</v>
      </c>
      <c r="AC126" s="21">
        <v>15</v>
      </c>
      <c r="AD126" s="22">
        <v>12</v>
      </c>
      <c r="AE126" s="21">
        <v>15</v>
      </c>
      <c r="AF126" s="22">
        <v>16</v>
      </c>
      <c r="AG126" s="21">
        <v>21</v>
      </c>
      <c r="AH126" s="22">
        <v>16</v>
      </c>
      <c r="AI126" s="21">
        <v>10</v>
      </c>
      <c r="AJ126" s="22">
        <v>10</v>
      </c>
      <c r="AK126" s="123">
        <f t="shared" si="77"/>
        <v>11.442006269592477</v>
      </c>
      <c r="AL126" s="13">
        <f t="shared" si="89"/>
        <v>66</v>
      </c>
      <c r="AM126" s="21">
        <v>1</v>
      </c>
      <c r="AN126" s="22">
        <v>0</v>
      </c>
      <c r="AO126" s="21">
        <v>0</v>
      </c>
      <c r="AP126" s="22">
        <v>2</v>
      </c>
      <c r="AQ126" s="21">
        <v>10</v>
      </c>
      <c r="AR126" s="22">
        <v>2</v>
      </c>
      <c r="AS126" s="21">
        <v>12</v>
      </c>
      <c r="AT126" s="22">
        <v>9</v>
      </c>
      <c r="AU126" s="21">
        <v>8</v>
      </c>
      <c r="AV126" s="22">
        <v>6</v>
      </c>
      <c r="AW126" s="21">
        <v>7</v>
      </c>
      <c r="AX126" s="22">
        <v>2</v>
      </c>
      <c r="AY126" s="21">
        <v>2</v>
      </c>
      <c r="AZ126" s="22">
        <v>5</v>
      </c>
      <c r="BA126" s="123">
        <f t="shared" si="79"/>
        <v>5.1724137931034484</v>
      </c>
      <c r="BB126" s="15">
        <f t="shared" si="80"/>
        <v>212</v>
      </c>
      <c r="BC126" s="123">
        <f t="shared" si="81"/>
        <v>16.614420062695924</v>
      </c>
      <c r="BD126" s="13">
        <f t="shared" si="90"/>
        <v>19</v>
      </c>
      <c r="BE126" s="21">
        <v>2</v>
      </c>
      <c r="BF126" s="22">
        <v>2</v>
      </c>
      <c r="BG126" s="21">
        <v>0</v>
      </c>
      <c r="BH126" s="22">
        <v>3</v>
      </c>
      <c r="BI126" s="21">
        <v>3</v>
      </c>
      <c r="BJ126" s="22">
        <v>5</v>
      </c>
      <c r="BK126" s="21">
        <v>2</v>
      </c>
      <c r="BL126" s="22">
        <v>0</v>
      </c>
      <c r="BM126" s="21">
        <v>2</v>
      </c>
      <c r="BN126" s="22">
        <v>0</v>
      </c>
      <c r="BO126" s="21">
        <v>0</v>
      </c>
      <c r="BP126" s="22">
        <v>0</v>
      </c>
      <c r="BQ126" s="21">
        <v>0</v>
      </c>
      <c r="BR126" s="22">
        <v>0</v>
      </c>
      <c r="BS126" s="123">
        <f t="shared" si="83"/>
        <v>1.4890282131661441</v>
      </c>
      <c r="BT126" s="4"/>
      <c r="BU126" s="4">
        <f t="shared" si="84"/>
        <v>0</v>
      </c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4">
        <f t="shared" si="91"/>
        <v>0</v>
      </c>
      <c r="CI126" s="4"/>
      <c r="CJ126" s="4"/>
      <c r="CK126" s="4"/>
      <c r="CL126" s="4"/>
      <c r="CM126" s="4"/>
      <c r="CN126" s="4"/>
    </row>
    <row r="127" spans="2:92" s="65" customFormat="1" ht="15.6" x14ac:dyDescent="0.3">
      <c r="B127" s="4" t="s">
        <v>182</v>
      </c>
      <c r="C127" s="70">
        <v>1072.7640000000001</v>
      </c>
      <c r="D127" s="12">
        <f t="shared" si="85"/>
        <v>1109</v>
      </c>
      <c r="E127" s="20">
        <f t="shared" si="86"/>
        <v>103.37781655611111</v>
      </c>
      <c r="F127" s="13">
        <f t="shared" si="87"/>
        <v>836</v>
      </c>
      <c r="G127" s="72">
        <v>39</v>
      </c>
      <c r="H127" s="73">
        <v>45</v>
      </c>
      <c r="I127" s="72">
        <v>42</v>
      </c>
      <c r="J127" s="73">
        <v>29</v>
      </c>
      <c r="K127" s="72">
        <v>63</v>
      </c>
      <c r="L127" s="73">
        <v>62</v>
      </c>
      <c r="M127" s="72">
        <v>83</v>
      </c>
      <c r="N127" s="73">
        <v>63</v>
      </c>
      <c r="O127" s="72">
        <v>62</v>
      </c>
      <c r="P127" s="73">
        <v>56</v>
      </c>
      <c r="Q127" s="72">
        <v>72</v>
      </c>
      <c r="R127" s="73">
        <v>70</v>
      </c>
      <c r="S127" s="72">
        <v>71</v>
      </c>
      <c r="T127" s="73">
        <v>79</v>
      </c>
      <c r="U127" s="14">
        <f t="shared" si="75"/>
        <v>75.383228133453557</v>
      </c>
      <c r="V127" s="13">
        <f t="shared" si="88"/>
        <v>174</v>
      </c>
      <c r="W127" s="72">
        <v>0</v>
      </c>
      <c r="X127" s="73">
        <v>3</v>
      </c>
      <c r="Y127" s="72">
        <v>2</v>
      </c>
      <c r="Z127" s="73">
        <v>7</v>
      </c>
      <c r="AA127" s="72">
        <v>16</v>
      </c>
      <c r="AB127" s="73">
        <v>5</v>
      </c>
      <c r="AC127" s="72">
        <v>18</v>
      </c>
      <c r="AD127" s="73">
        <v>14</v>
      </c>
      <c r="AE127" s="72">
        <v>15</v>
      </c>
      <c r="AF127" s="73">
        <v>20</v>
      </c>
      <c r="AG127" s="72">
        <v>13</v>
      </c>
      <c r="AH127" s="73">
        <v>20</v>
      </c>
      <c r="AI127" s="72">
        <v>19</v>
      </c>
      <c r="AJ127" s="73">
        <v>22</v>
      </c>
      <c r="AK127" s="123">
        <f t="shared" si="77"/>
        <v>15.689810640216411</v>
      </c>
      <c r="AL127" s="13">
        <f t="shared" si="89"/>
        <v>91</v>
      </c>
      <c r="AM127" s="72">
        <v>1</v>
      </c>
      <c r="AN127" s="73">
        <v>0</v>
      </c>
      <c r="AO127" s="72">
        <v>6</v>
      </c>
      <c r="AP127" s="73">
        <v>1</v>
      </c>
      <c r="AQ127" s="72">
        <v>4</v>
      </c>
      <c r="AR127" s="73">
        <v>4</v>
      </c>
      <c r="AS127" s="72">
        <v>10</v>
      </c>
      <c r="AT127" s="73">
        <v>9</v>
      </c>
      <c r="AU127" s="72">
        <v>5</v>
      </c>
      <c r="AV127" s="73">
        <v>9</v>
      </c>
      <c r="AW127" s="72">
        <v>5</v>
      </c>
      <c r="AX127" s="73">
        <v>8</v>
      </c>
      <c r="AY127" s="72">
        <v>19</v>
      </c>
      <c r="AZ127" s="73">
        <v>10</v>
      </c>
      <c r="BA127" s="14">
        <f t="shared" si="79"/>
        <v>8.2055906221821466</v>
      </c>
      <c r="BB127" s="15">
        <f t="shared" si="80"/>
        <v>265</v>
      </c>
      <c r="BC127" s="14">
        <f t="shared" si="81"/>
        <v>23.895401262398558</v>
      </c>
      <c r="BD127" s="13">
        <f t="shared" si="90"/>
        <v>8</v>
      </c>
      <c r="BE127" s="72">
        <v>0</v>
      </c>
      <c r="BF127" s="73">
        <v>1</v>
      </c>
      <c r="BG127" s="72">
        <v>2</v>
      </c>
      <c r="BH127" s="73">
        <v>2</v>
      </c>
      <c r="BI127" s="72">
        <v>0</v>
      </c>
      <c r="BJ127" s="73">
        <v>2</v>
      </c>
      <c r="BK127" s="72">
        <v>0</v>
      </c>
      <c r="BL127" s="73">
        <v>0</v>
      </c>
      <c r="BM127" s="72">
        <v>0</v>
      </c>
      <c r="BN127" s="73">
        <v>1</v>
      </c>
      <c r="BO127" s="72">
        <v>0</v>
      </c>
      <c r="BP127" s="73">
        <v>0</v>
      </c>
      <c r="BQ127" s="72">
        <v>0</v>
      </c>
      <c r="BR127" s="73">
        <v>0</v>
      </c>
      <c r="BS127" s="14">
        <f t="shared" si="83"/>
        <v>0.7213706041478809</v>
      </c>
      <c r="BT127" s="4"/>
      <c r="BU127" s="4">
        <f t="shared" si="84"/>
        <v>0</v>
      </c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4">
        <f t="shared" si="91"/>
        <v>0</v>
      </c>
      <c r="CI127" s="4"/>
      <c r="CJ127" s="4"/>
      <c r="CK127" s="4"/>
      <c r="CL127" s="4"/>
      <c r="CM127" s="4"/>
      <c r="CN127" s="4"/>
    </row>
    <row r="128" spans="2:92" s="65" customFormat="1" ht="15.6" x14ac:dyDescent="0.3">
      <c r="B128" s="4" t="s">
        <v>183</v>
      </c>
      <c r="C128" s="70">
        <v>1347.6780000000001</v>
      </c>
      <c r="D128" s="12">
        <f t="shared" si="85"/>
        <v>805</v>
      </c>
      <c r="E128" s="20">
        <f t="shared" si="86"/>
        <v>59.732369304833945</v>
      </c>
      <c r="F128" s="13">
        <f t="shared" si="87"/>
        <v>605</v>
      </c>
      <c r="G128" s="72">
        <v>14</v>
      </c>
      <c r="H128" s="73">
        <v>12</v>
      </c>
      <c r="I128" s="72">
        <v>28</v>
      </c>
      <c r="J128" s="73">
        <v>13</v>
      </c>
      <c r="K128" s="72">
        <v>45</v>
      </c>
      <c r="L128" s="73">
        <v>57</v>
      </c>
      <c r="M128" s="72">
        <v>51</v>
      </c>
      <c r="N128" s="73">
        <v>49</v>
      </c>
      <c r="O128" s="72">
        <v>55</v>
      </c>
      <c r="P128" s="73">
        <v>54</v>
      </c>
      <c r="Q128" s="72">
        <v>62</v>
      </c>
      <c r="R128" s="73">
        <v>52</v>
      </c>
      <c r="S128" s="72">
        <v>51</v>
      </c>
      <c r="T128" s="73">
        <v>62</v>
      </c>
      <c r="U128" s="14">
        <f t="shared" si="75"/>
        <v>75.155279503105589</v>
      </c>
      <c r="V128" s="13">
        <f t="shared" si="88"/>
        <v>126</v>
      </c>
      <c r="W128" s="72">
        <v>1</v>
      </c>
      <c r="X128" s="73">
        <v>0</v>
      </c>
      <c r="Y128" s="72">
        <v>2</v>
      </c>
      <c r="Z128" s="73">
        <v>0</v>
      </c>
      <c r="AA128" s="72">
        <v>12</v>
      </c>
      <c r="AB128" s="73">
        <v>5</v>
      </c>
      <c r="AC128" s="72">
        <v>15</v>
      </c>
      <c r="AD128" s="73">
        <v>5</v>
      </c>
      <c r="AE128" s="72">
        <v>10</v>
      </c>
      <c r="AF128" s="73">
        <v>12</v>
      </c>
      <c r="AG128" s="72">
        <v>17</v>
      </c>
      <c r="AH128" s="73">
        <v>13</v>
      </c>
      <c r="AI128" s="72">
        <v>11</v>
      </c>
      <c r="AJ128" s="73">
        <v>23</v>
      </c>
      <c r="AK128" s="123">
        <f t="shared" si="77"/>
        <v>15.65217391304348</v>
      </c>
      <c r="AL128" s="13">
        <f t="shared" si="89"/>
        <v>49</v>
      </c>
      <c r="AM128" s="72">
        <v>0</v>
      </c>
      <c r="AN128" s="73">
        <v>0</v>
      </c>
      <c r="AO128" s="72">
        <v>3</v>
      </c>
      <c r="AP128" s="73">
        <v>0</v>
      </c>
      <c r="AQ128" s="72">
        <v>6</v>
      </c>
      <c r="AR128" s="73">
        <v>2</v>
      </c>
      <c r="AS128" s="72">
        <v>4</v>
      </c>
      <c r="AT128" s="73">
        <v>4</v>
      </c>
      <c r="AU128" s="72">
        <v>10</v>
      </c>
      <c r="AV128" s="73">
        <v>2</v>
      </c>
      <c r="AW128" s="72">
        <v>6</v>
      </c>
      <c r="AX128" s="73">
        <v>4</v>
      </c>
      <c r="AY128" s="72">
        <v>4</v>
      </c>
      <c r="AZ128" s="73">
        <v>4</v>
      </c>
      <c r="BA128" s="14">
        <f t="shared" si="79"/>
        <v>6.0869565217391308</v>
      </c>
      <c r="BB128" s="15">
        <f t="shared" si="80"/>
        <v>175</v>
      </c>
      <c r="BC128" s="14">
        <f t="shared" si="81"/>
        <v>21.739130434782609</v>
      </c>
      <c r="BD128" s="13">
        <f t="shared" si="90"/>
        <v>25</v>
      </c>
      <c r="BE128" s="72">
        <v>8</v>
      </c>
      <c r="BF128" s="73">
        <v>4</v>
      </c>
      <c r="BG128" s="72">
        <v>1</v>
      </c>
      <c r="BH128" s="73">
        <v>2</v>
      </c>
      <c r="BI128" s="72">
        <v>2</v>
      </c>
      <c r="BJ128" s="73">
        <v>2</v>
      </c>
      <c r="BK128" s="72">
        <v>2</v>
      </c>
      <c r="BL128" s="73">
        <v>1</v>
      </c>
      <c r="BM128" s="72">
        <v>1</v>
      </c>
      <c r="BN128" s="73">
        <v>1</v>
      </c>
      <c r="BO128" s="72">
        <v>1</v>
      </c>
      <c r="BP128" s="73">
        <v>0</v>
      </c>
      <c r="BQ128" s="72">
        <v>0</v>
      </c>
      <c r="BR128" s="73">
        <v>0</v>
      </c>
      <c r="BS128" s="14">
        <f t="shared" si="83"/>
        <v>3.1055900621118013</v>
      </c>
      <c r="BT128" s="4"/>
      <c r="BU128" s="4">
        <f t="shared" si="84"/>
        <v>0</v>
      </c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4">
        <f t="shared" si="91"/>
        <v>0</v>
      </c>
      <c r="CI128" s="4"/>
      <c r="CJ128" s="4"/>
      <c r="CK128" s="4"/>
      <c r="CL128" s="4"/>
      <c r="CM128" s="4"/>
      <c r="CN128" s="4"/>
    </row>
    <row r="129" spans="2:92" s="65" customFormat="1" ht="15.6" x14ac:dyDescent="0.3">
      <c r="B129" s="4" t="s">
        <v>184</v>
      </c>
      <c r="C129" s="70">
        <v>4358.9340000000002</v>
      </c>
      <c r="D129" s="12">
        <f t="shared" si="85"/>
        <v>2731</v>
      </c>
      <c r="E129" s="20">
        <f t="shared" si="86"/>
        <v>62.652933033627022</v>
      </c>
      <c r="F129" s="13">
        <f t="shared" si="87"/>
        <v>2083</v>
      </c>
      <c r="G129" s="72">
        <v>90</v>
      </c>
      <c r="H129" s="73">
        <v>102</v>
      </c>
      <c r="I129" s="72">
        <v>83</v>
      </c>
      <c r="J129" s="73">
        <v>80</v>
      </c>
      <c r="K129" s="72">
        <v>163</v>
      </c>
      <c r="L129" s="73">
        <v>160</v>
      </c>
      <c r="M129" s="72">
        <v>182</v>
      </c>
      <c r="N129" s="73">
        <v>194</v>
      </c>
      <c r="O129" s="72">
        <v>168</v>
      </c>
      <c r="P129" s="73">
        <v>179</v>
      </c>
      <c r="Q129" s="72">
        <v>193</v>
      </c>
      <c r="R129" s="73">
        <v>184</v>
      </c>
      <c r="S129" s="72">
        <v>157</v>
      </c>
      <c r="T129" s="73">
        <v>148</v>
      </c>
      <c r="U129" s="14">
        <f t="shared" si="75"/>
        <v>76.272427682167717</v>
      </c>
      <c r="V129" s="13">
        <f t="shared" si="88"/>
        <v>443</v>
      </c>
      <c r="W129" s="72">
        <v>10</v>
      </c>
      <c r="X129" s="73">
        <v>5</v>
      </c>
      <c r="Y129" s="72">
        <v>14</v>
      </c>
      <c r="Z129" s="73">
        <v>10</v>
      </c>
      <c r="AA129" s="72">
        <v>44</v>
      </c>
      <c r="AB129" s="73">
        <v>23</v>
      </c>
      <c r="AC129" s="72">
        <v>31</v>
      </c>
      <c r="AD129" s="73">
        <v>39</v>
      </c>
      <c r="AE129" s="72">
        <v>39</v>
      </c>
      <c r="AF129" s="73">
        <v>39</v>
      </c>
      <c r="AG129" s="72">
        <v>43</v>
      </c>
      <c r="AH129" s="73">
        <v>52</v>
      </c>
      <c r="AI129" s="72">
        <v>52</v>
      </c>
      <c r="AJ129" s="73">
        <v>42</v>
      </c>
      <c r="AK129" s="123">
        <f t="shared" si="77"/>
        <v>16.221164408641524</v>
      </c>
      <c r="AL129" s="13">
        <f t="shared" si="89"/>
        <v>166</v>
      </c>
      <c r="AM129" s="72">
        <v>3</v>
      </c>
      <c r="AN129" s="73">
        <v>4</v>
      </c>
      <c r="AO129" s="72">
        <v>5</v>
      </c>
      <c r="AP129" s="73">
        <v>2</v>
      </c>
      <c r="AQ129" s="72">
        <v>16</v>
      </c>
      <c r="AR129" s="73">
        <v>9</v>
      </c>
      <c r="AS129" s="72">
        <v>17</v>
      </c>
      <c r="AT129" s="73">
        <v>17</v>
      </c>
      <c r="AU129" s="72">
        <v>21</v>
      </c>
      <c r="AV129" s="73">
        <v>16</v>
      </c>
      <c r="AW129" s="72">
        <v>8</v>
      </c>
      <c r="AX129" s="73">
        <v>16</v>
      </c>
      <c r="AY129" s="72">
        <v>15</v>
      </c>
      <c r="AZ129" s="73">
        <v>17</v>
      </c>
      <c r="BA129" s="14">
        <f t="shared" si="79"/>
        <v>6.0783595752471626</v>
      </c>
      <c r="BB129" s="15">
        <f t="shared" si="80"/>
        <v>609</v>
      </c>
      <c r="BC129" s="14">
        <f t="shared" si="81"/>
        <v>22.299523983888687</v>
      </c>
      <c r="BD129" s="13">
        <f t="shared" si="90"/>
        <v>39</v>
      </c>
      <c r="BE129" s="72">
        <v>6</v>
      </c>
      <c r="BF129" s="73">
        <v>1</v>
      </c>
      <c r="BG129" s="72">
        <v>0</v>
      </c>
      <c r="BH129" s="73">
        <v>2</v>
      </c>
      <c r="BI129" s="72">
        <v>3</v>
      </c>
      <c r="BJ129" s="73">
        <v>5</v>
      </c>
      <c r="BK129" s="72">
        <v>4</v>
      </c>
      <c r="BL129" s="73">
        <v>4</v>
      </c>
      <c r="BM129" s="72">
        <v>2</v>
      </c>
      <c r="BN129" s="73">
        <v>1</v>
      </c>
      <c r="BO129" s="72">
        <v>1</v>
      </c>
      <c r="BP129" s="73">
        <v>4</v>
      </c>
      <c r="BQ129" s="72">
        <v>2</v>
      </c>
      <c r="BR129" s="73">
        <v>4</v>
      </c>
      <c r="BS129" s="14">
        <f t="shared" si="83"/>
        <v>1.4280483339436105</v>
      </c>
      <c r="BT129" s="4"/>
      <c r="BU129" s="4">
        <f t="shared" si="84"/>
        <v>0</v>
      </c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4">
        <f t="shared" si="91"/>
        <v>0</v>
      </c>
      <c r="CI129" s="4"/>
      <c r="CJ129" s="4"/>
      <c r="CK129" s="4"/>
      <c r="CL129" s="4"/>
      <c r="CM129" s="4"/>
      <c r="CN129" s="4"/>
    </row>
    <row r="130" spans="2:92" s="65" customFormat="1" ht="15.6" x14ac:dyDescent="0.3">
      <c r="B130" s="4" t="s">
        <v>185</v>
      </c>
      <c r="C130" s="70">
        <v>7109.0460000000003</v>
      </c>
      <c r="D130" s="12">
        <f t="shared" si="85"/>
        <v>5456</v>
      </c>
      <c r="E130" s="20">
        <f t="shared" si="86"/>
        <v>76.747287892074397</v>
      </c>
      <c r="F130" s="13">
        <f t="shared" si="87"/>
        <v>4198</v>
      </c>
      <c r="G130" s="72">
        <v>232</v>
      </c>
      <c r="H130" s="73">
        <v>198</v>
      </c>
      <c r="I130" s="72">
        <v>176</v>
      </c>
      <c r="J130" s="73">
        <v>203</v>
      </c>
      <c r="K130" s="72">
        <v>354</v>
      </c>
      <c r="L130" s="73">
        <v>349</v>
      </c>
      <c r="M130" s="72">
        <v>355</v>
      </c>
      <c r="N130" s="73">
        <v>347</v>
      </c>
      <c r="O130" s="72">
        <v>363</v>
      </c>
      <c r="P130" s="73">
        <v>330</v>
      </c>
      <c r="Q130" s="72">
        <v>389</v>
      </c>
      <c r="R130" s="73">
        <v>313</v>
      </c>
      <c r="S130" s="72">
        <v>290</v>
      </c>
      <c r="T130" s="73">
        <v>299</v>
      </c>
      <c r="U130" s="14">
        <f t="shared" si="75"/>
        <v>76.942815249266857</v>
      </c>
      <c r="V130" s="13">
        <f t="shared" si="88"/>
        <v>913</v>
      </c>
      <c r="W130" s="72">
        <v>9</v>
      </c>
      <c r="X130" s="73">
        <v>3</v>
      </c>
      <c r="Y130" s="72">
        <v>27</v>
      </c>
      <c r="Z130" s="73">
        <v>10</v>
      </c>
      <c r="AA130" s="72">
        <v>82</v>
      </c>
      <c r="AB130" s="73">
        <v>55</v>
      </c>
      <c r="AC130" s="72">
        <v>93</v>
      </c>
      <c r="AD130" s="73">
        <v>71</v>
      </c>
      <c r="AE130" s="72">
        <v>95</v>
      </c>
      <c r="AF130" s="73">
        <v>95</v>
      </c>
      <c r="AG130" s="72">
        <v>92</v>
      </c>
      <c r="AH130" s="73">
        <v>94</v>
      </c>
      <c r="AI130" s="72">
        <v>93</v>
      </c>
      <c r="AJ130" s="73">
        <v>94</v>
      </c>
      <c r="AK130" s="123">
        <f t="shared" si="77"/>
        <v>16.733870967741936</v>
      </c>
      <c r="AL130" s="13">
        <f t="shared" si="89"/>
        <v>280</v>
      </c>
      <c r="AM130" s="72">
        <v>1</v>
      </c>
      <c r="AN130" s="73">
        <v>3</v>
      </c>
      <c r="AO130" s="72">
        <v>8</v>
      </c>
      <c r="AP130" s="73">
        <v>5</v>
      </c>
      <c r="AQ130" s="72">
        <v>34</v>
      </c>
      <c r="AR130" s="73">
        <v>29</v>
      </c>
      <c r="AS130" s="72">
        <v>20</v>
      </c>
      <c r="AT130" s="73">
        <v>27</v>
      </c>
      <c r="AU130" s="72">
        <v>24</v>
      </c>
      <c r="AV130" s="73">
        <v>25</v>
      </c>
      <c r="AW130" s="72">
        <v>26</v>
      </c>
      <c r="AX130" s="73">
        <v>34</v>
      </c>
      <c r="AY130" s="72">
        <v>27</v>
      </c>
      <c r="AZ130" s="73">
        <v>17</v>
      </c>
      <c r="BA130" s="14">
        <f t="shared" si="79"/>
        <v>5.1319648093841641</v>
      </c>
      <c r="BB130" s="15">
        <f t="shared" si="80"/>
        <v>1193</v>
      </c>
      <c r="BC130" s="14">
        <f t="shared" si="81"/>
        <v>21.865835777126101</v>
      </c>
      <c r="BD130" s="13">
        <f t="shared" si="90"/>
        <v>65</v>
      </c>
      <c r="BE130" s="72">
        <v>14</v>
      </c>
      <c r="BF130" s="73">
        <v>14</v>
      </c>
      <c r="BG130" s="72">
        <v>5</v>
      </c>
      <c r="BH130" s="73">
        <v>4</v>
      </c>
      <c r="BI130" s="72">
        <v>5</v>
      </c>
      <c r="BJ130" s="73">
        <v>2</v>
      </c>
      <c r="BK130" s="72">
        <v>8</v>
      </c>
      <c r="BL130" s="73">
        <v>2</v>
      </c>
      <c r="BM130" s="72">
        <v>5</v>
      </c>
      <c r="BN130" s="73">
        <v>3</v>
      </c>
      <c r="BO130" s="72">
        <v>2</v>
      </c>
      <c r="BP130" s="73">
        <v>0</v>
      </c>
      <c r="BQ130" s="72">
        <v>1</v>
      </c>
      <c r="BR130" s="73">
        <v>0</v>
      </c>
      <c r="BS130" s="14">
        <f t="shared" si="83"/>
        <v>1.1913489736070382</v>
      </c>
      <c r="BT130" s="4"/>
      <c r="BU130" s="4">
        <f t="shared" si="84"/>
        <v>0</v>
      </c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4">
        <f t="shared" si="91"/>
        <v>0</v>
      </c>
      <c r="CI130" s="4"/>
      <c r="CJ130" s="4"/>
      <c r="CK130" s="4"/>
      <c r="CL130" s="4"/>
      <c r="CM130" s="4"/>
      <c r="CN130" s="4"/>
    </row>
    <row r="131" spans="2:92" ht="15.6" x14ac:dyDescent="0.3">
      <c r="B131" s="4" t="s">
        <v>186</v>
      </c>
      <c r="C131" s="70">
        <v>2282.58</v>
      </c>
      <c r="D131" s="12">
        <f t="shared" si="85"/>
        <v>1060</v>
      </c>
      <c r="E131" s="20">
        <f t="shared" si="86"/>
        <v>46.438679038631726</v>
      </c>
      <c r="F131" s="13">
        <f t="shared" si="87"/>
        <v>861</v>
      </c>
      <c r="G131" s="72">
        <v>16</v>
      </c>
      <c r="H131" s="73">
        <v>25</v>
      </c>
      <c r="I131" s="72">
        <v>35</v>
      </c>
      <c r="J131" s="73">
        <v>26</v>
      </c>
      <c r="K131" s="72">
        <v>72</v>
      </c>
      <c r="L131" s="73">
        <v>77</v>
      </c>
      <c r="M131" s="72">
        <v>79</v>
      </c>
      <c r="N131" s="73">
        <v>84</v>
      </c>
      <c r="O131" s="72">
        <v>70</v>
      </c>
      <c r="P131" s="73">
        <v>85</v>
      </c>
      <c r="Q131" s="72">
        <v>82</v>
      </c>
      <c r="R131" s="73">
        <v>71</v>
      </c>
      <c r="S131" s="72">
        <v>75</v>
      </c>
      <c r="T131" s="73">
        <v>64</v>
      </c>
      <c r="U131" s="14">
        <f t="shared" si="75"/>
        <v>81.226415094339615</v>
      </c>
      <c r="V131" s="13">
        <f t="shared" si="88"/>
        <v>143</v>
      </c>
      <c r="W131" s="72">
        <v>1</v>
      </c>
      <c r="X131" s="73">
        <v>2</v>
      </c>
      <c r="Y131" s="72">
        <v>2</v>
      </c>
      <c r="Z131" s="73">
        <v>6</v>
      </c>
      <c r="AA131" s="72">
        <v>9</v>
      </c>
      <c r="AB131" s="73">
        <v>5</v>
      </c>
      <c r="AC131" s="72">
        <v>9</v>
      </c>
      <c r="AD131" s="73">
        <v>15</v>
      </c>
      <c r="AE131" s="72">
        <v>15</v>
      </c>
      <c r="AF131" s="73">
        <v>16</v>
      </c>
      <c r="AG131" s="72">
        <v>20</v>
      </c>
      <c r="AH131" s="73">
        <v>18</v>
      </c>
      <c r="AI131" s="72">
        <v>11</v>
      </c>
      <c r="AJ131" s="73">
        <v>14</v>
      </c>
      <c r="AK131" s="123">
        <f t="shared" si="77"/>
        <v>13.490566037735849</v>
      </c>
      <c r="AL131" s="13">
        <f t="shared" si="89"/>
        <v>39</v>
      </c>
      <c r="AM131" s="72">
        <v>2</v>
      </c>
      <c r="AN131" s="73">
        <v>0</v>
      </c>
      <c r="AO131" s="72">
        <v>0</v>
      </c>
      <c r="AP131" s="73">
        <v>1</v>
      </c>
      <c r="AQ131" s="72">
        <v>4</v>
      </c>
      <c r="AR131" s="73">
        <v>6</v>
      </c>
      <c r="AS131" s="72">
        <v>7</v>
      </c>
      <c r="AT131" s="73">
        <v>2</v>
      </c>
      <c r="AU131" s="72">
        <v>1</v>
      </c>
      <c r="AV131" s="73">
        <v>2</v>
      </c>
      <c r="AW131" s="72">
        <v>1</v>
      </c>
      <c r="AX131" s="73">
        <v>4</v>
      </c>
      <c r="AY131" s="72">
        <v>5</v>
      </c>
      <c r="AZ131" s="73">
        <v>4</v>
      </c>
      <c r="BA131" s="14">
        <f t="shared" si="79"/>
        <v>3.6792452830188678</v>
      </c>
      <c r="BB131" s="15">
        <f t="shared" si="80"/>
        <v>182</v>
      </c>
      <c r="BC131" s="14">
        <f t="shared" si="81"/>
        <v>17.169811320754715</v>
      </c>
      <c r="BD131" s="13">
        <f t="shared" si="90"/>
        <v>17</v>
      </c>
      <c r="BE131" s="72">
        <v>0</v>
      </c>
      <c r="BF131" s="73">
        <v>3</v>
      </c>
      <c r="BG131" s="72">
        <v>1</v>
      </c>
      <c r="BH131" s="73">
        <v>1</v>
      </c>
      <c r="BI131" s="72">
        <v>1</v>
      </c>
      <c r="BJ131" s="73">
        <v>2</v>
      </c>
      <c r="BK131" s="72">
        <v>5</v>
      </c>
      <c r="BL131" s="73">
        <v>1</v>
      </c>
      <c r="BM131" s="72">
        <v>1</v>
      </c>
      <c r="BN131" s="73">
        <v>0</v>
      </c>
      <c r="BO131" s="72">
        <v>0</v>
      </c>
      <c r="BP131" s="73">
        <v>1</v>
      </c>
      <c r="BQ131" s="72">
        <v>1</v>
      </c>
      <c r="BR131" s="73">
        <v>0</v>
      </c>
      <c r="BS131" s="14">
        <f t="shared" si="83"/>
        <v>1.6037735849056605</v>
      </c>
      <c r="BT131" s="4"/>
      <c r="BU131" s="4">
        <f t="shared" si="84"/>
        <v>0</v>
      </c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4">
        <f t="shared" si="91"/>
        <v>0</v>
      </c>
      <c r="CI131" s="4"/>
      <c r="CJ131" s="4"/>
      <c r="CK131" s="4"/>
      <c r="CL131" s="4"/>
      <c r="CM131" s="4"/>
      <c r="CN131" s="4"/>
    </row>
    <row r="132" spans="2:92" ht="15.6" x14ac:dyDescent="0.3">
      <c r="B132" s="4" t="s">
        <v>187</v>
      </c>
      <c r="C132" s="70">
        <v>1213.2180000000001</v>
      </c>
      <c r="D132" s="12">
        <f t="shared" si="85"/>
        <v>882</v>
      </c>
      <c r="E132" s="20">
        <f t="shared" si="86"/>
        <v>72.699218112490911</v>
      </c>
      <c r="F132" s="13">
        <f t="shared" si="87"/>
        <v>727</v>
      </c>
      <c r="G132" s="72">
        <v>24</v>
      </c>
      <c r="H132" s="73">
        <v>33</v>
      </c>
      <c r="I132" s="72">
        <v>30</v>
      </c>
      <c r="J132" s="73">
        <v>29</v>
      </c>
      <c r="K132" s="72">
        <v>55</v>
      </c>
      <c r="L132" s="73">
        <v>53</v>
      </c>
      <c r="M132" s="72">
        <v>68</v>
      </c>
      <c r="N132" s="73">
        <v>63</v>
      </c>
      <c r="O132" s="72">
        <v>66</v>
      </c>
      <c r="P132" s="73">
        <v>65</v>
      </c>
      <c r="Q132" s="72">
        <v>78</v>
      </c>
      <c r="R132" s="73">
        <v>45</v>
      </c>
      <c r="S132" s="72">
        <v>74</v>
      </c>
      <c r="T132" s="73">
        <v>44</v>
      </c>
      <c r="U132" s="14">
        <f t="shared" si="75"/>
        <v>82.426303854875286</v>
      </c>
      <c r="V132" s="13">
        <f t="shared" si="88"/>
        <v>119</v>
      </c>
      <c r="W132" s="72">
        <v>4</v>
      </c>
      <c r="X132" s="73">
        <v>0</v>
      </c>
      <c r="Y132" s="72">
        <v>1</v>
      </c>
      <c r="Z132" s="73">
        <v>0</v>
      </c>
      <c r="AA132" s="72">
        <v>10</v>
      </c>
      <c r="AB132" s="73">
        <v>6</v>
      </c>
      <c r="AC132" s="72">
        <v>12</v>
      </c>
      <c r="AD132" s="73">
        <v>9</v>
      </c>
      <c r="AE132" s="72">
        <v>13</v>
      </c>
      <c r="AF132" s="73">
        <v>9</v>
      </c>
      <c r="AG132" s="72">
        <v>13</v>
      </c>
      <c r="AH132" s="73">
        <v>21</v>
      </c>
      <c r="AI132" s="72">
        <v>9</v>
      </c>
      <c r="AJ132" s="73">
        <v>12</v>
      </c>
      <c r="AK132" s="123">
        <f t="shared" si="77"/>
        <v>13.492063492063492</v>
      </c>
      <c r="AL132" s="13">
        <f t="shared" si="89"/>
        <v>31</v>
      </c>
      <c r="AM132" s="72">
        <v>1</v>
      </c>
      <c r="AN132" s="73">
        <v>0</v>
      </c>
      <c r="AO132" s="72">
        <v>1</v>
      </c>
      <c r="AP132" s="73">
        <v>0</v>
      </c>
      <c r="AQ132" s="72">
        <v>2</v>
      </c>
      <c r="AR132" s="73">
        <v>2</v>
      </c>
      <c r="AS132" s="72">
        <v>7</v>
      </c>
      <c r="AT132" s="73">
        <v>5</v>
      </c>
      <c r="AU132" s="72">
        <v>2</v>
      </c>
      <c r="AV132" s="73">
        <v>2</v>
      </c>
      <c r="AW132" s="72">
        <v>1</v>
      </c>
      <c r="AX132" s="73">
        <v>3</v>
      </c>
      <c r="AY132" s="72">
        <v>0</v>
      </c>
      <c r="AZ132" s="73">
        <v>5</v>
      </c>
      <c r="BA132" s="14">
        <f t="shared" si="79"/>
        <v>3.5147392290249435</v>
      </c>
      <c r="BB132" s="15">
        <f t="shared" si="80"/>
        <v>150</v>
      </c>
      <c r="BC132" s="14">
        <f t="shared" si="81"/>
        <v>17.006802721088434</v>
      </c>
      <c r="BD132" s="13">
        <f t="shared" si="90"/>
        <v>5</v>
      </c>
      <c r="BE132" s="72">
        <v>0</v>
      </c>
      <c r="BF132" s="73">
        <v>0</v>
      </c>
      <c r="BG132" s="72">
        <v>0</v>
      </c>
      <c r="BH132" s="73">
        <v>1</v>
      </c>
      <c r="BI132" s="72">
        <v>2</v>
      </c>
      <c r="BJ132" s="73">
        <v>0</v>
      </c>
      <c r="BK132" s="72">
        <v>1</v>
      </c>
      <c r="BL132" s="73">
        <v>0</v>
      </c>
      <c r="BM132" s="72">
        <v>1</v>
      </c>
      <c r="BN132" s="73">
        <v>0</v>
      </c>
      <c r="BO132" s="72">
        <v>0</v>
      </c>
      <c r="BP132" s="73">
        <v>0</v>
      </c>
      <c r="BQ132" s="72">
        <v>0</v>
      </c>
      <c r="BR132" s="73">
        <v>0</v>
      </c>
      <c r="BS132" s="14">
        <f t="shared" si="83"/>
        <v>0.56689342403628118</v>
      </c>
      <c r="BT132" s="4"/>
      <c r="BU132" s="4">
        <f t="shared" si="84"/>
        <v>0</v>
      </c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4">
        <f t="shared" si="91"/>
        <v>0</v>
      </c>
      <c r="CI132" s="4"/>
      <c r="CJ132" s="4"/>
      <c r="CK132" s="4"/>
      <c r="CL132" s="4"/>
      <c r="CM132" s="4"/>
      <c r="CN132" s="4"/>
    </row>
    <row r="133" spans="2:92" ht="15.6" x14ac:dyDescent="0.3">
      <c r="B133" s="4" t="s">
        <v>188</v>
      </c>
      <c r="C133" s="70">
        <v>1452.654</v>
      </c>
      <c r="D133" s="12">
        <f t="shared" si="85"/>
        <v>1390</v>
      </c>
      <c r="E133" s="20">
        <f t="shared" si="86"/>
        <v>95.686928890155528</v>
      </c>
      <c r="F133" s="13">
        <f t="shared" si="87"/>
        <v>1278</v>
      </c>
      <c r="G133" s="72">
        <v>17</v>
      </c>
      <c r="H133" s="73">
        <v>29</v>
      </c>
      <c r="I133" s="72">
        <v>50</v>
      </c>
      <c r="J133" s="73">
        <v>31</v>
      </c>
      <c r="K133" s="72">
        <v>103</v>
      </c>
      <c r="L133" s="73">
        <v>116</v>
      </c>
      <c r="M133" s="72">
        <v>103</v>
      </c>
      <c r="N133" s="73">
        <v>100</v>
      </c>
      <c r="O133" s="72">
        <v>112</v>
      </c>
      <c r="P133" s="73">
        <v>122</v>
      </c>
      <c r="Q133" s="72">
        <v>114</v>
      </c>
      <c r="R133" s="73">
        <v>97</v>
      </c>
      <c r="S133" s="72">
        <v>157</v>
      </c>
      <c r="T133" s="73">
        <v>127</v>
      </c>
      <c r="U133" s="14">
        <f t="shared" si="75"/>
        <v>91.942446043165475</v>
      </c>
      <c r="V133" s="13">
        <f t="shared" si="88"/>
        <v>62</v>
      </c>
      <c r="W133" s="72">
        <v>1</v>
      </c>
      <c r="X133" s="73">
        <v>0</v>
      </c>
      <c r="Y133" s="72">
        <v>0</v>
      </c>
      <c r="Z133" s="73">
        <v>0</v>
      </c>
      <c r="AA133" s="72">
        <v>9</v>
      </c>
      <c r="AB133" s="73">
        <v>4</v>
      </c>
      <c r="AC133" s="72">
        <v>5</v>
      </c>
      <c r="AD133" s="73">
        <v>7</v>
      </c>
      <c r="AE133" s="72">
        <v>5</v>
      </c>
      <c r="AF133" s="73">
        <v>9</v>
      </c>
      <c r="AG133" s="72">
        <v>4</v>
      </c>
      <c r="AH133" s="73">
        <v>9</v>
      </c>
      <c r="AI133" s="72">
        <v>4</v>
      </c>
      <c r="AJ133" s="73">
        <v>5</v>
      </c>
      <c r="AK133" s="123">
        <f t="shared" si="77"/>
        <v>4.4604316546762588</v>
      </c>
      <c r="AL133" s="13">
        <f t="shared" si="89"/>
        <v>34</v>
      </c>
      <c r="AM133" s="72">
        <v>0</v>
      </c>
      <c r="AN133" s="73">
        <v>0</v>
      </c>
      <c r="AO133" s="72">
        <v>2</v>
      </c>
      <c r="AP133" s="73">
        <v>0</v>
      </c>
      <c r="AQ133" s="72">
        <v>2</v>
      </c>
      <c r="AR133" s="73">
        <v>6</v>
      </c>
      <c r="AS133" s="72">
        <v>2</v>
      </c>
      <c r="AT133" s="73">
        <v>3</v>
      </c>
      <c r="AU133" s="72">
        <v>4</v>
      </c>
      <c r="AV133" s="73">
        <v>5</v>
      </c>
      <c r="AW133" s="72">
        <v>5</v>
      </c>
      <c r="AX133" s="73">
        <v>2</v>
      </c>
      <c r="AY133" s="72">
        <v>2</v>
      </c>
      <c r="AZ133" s="73">
        <v>1</v>
      </c>
      <c r="BA133" s="14">
        <f t="shared" si="79"/>
        <v>2.4460431654676258</v>
      </c>
      <c r="BB133" s="15">
        <f t="shared" si="80"/>
        <v>96</v>
      </c>
      <c r="BC133" s="14">
        <f t="shared" si="81"/>
        <v>6.9064748201438846</v>
      </c>
      <c r="BD133" s="13">
        <f t="shared" si="90"/>
        <v>16</v>
      </c>
      <c r="BE133" s="72">
        <v>0</v>
      </c>
      <c r="BF133" s="73">
        <v>0</v>
      </c>
      <c r="BG133" s="72">
        <v>0</v>
      </c>
      <c r="BH133" s="73">
        <v>3</v>
      </c>
      <c r="BI133" s="72">
        <v>4</v>
      </c>
      <c r="BJ133" s="73">
        <v>3</v>
      </c>
      <c r="BK133" s="72">
        <v>1</v>
      </c>
      <c r="BL133" s="73">
        <v>1</v>
      </c>
      <c r="BM133" s="72">
        <v>0</v>
      </c>
      <c r="BN133" s="73">
        <v>1</v>
      </c>
      <c r="BO133" s="72">
        <v>3</v>
      </c>
      <c r="BP133" s="73">
        <v>0</v>
      </c>
      <c r="BQ133" s="72">
        <v>0</v>
      </c>
      <c r="BR133" s="73">
        <v>0</v>
      </c>
      <c r="BS133" s="14">
        <f t="shared" si="83"/>
        <v>1.1510791366906474</v>
      </c>
      <c r="BT133" s="4"/>
      <c r="BU133" s="4">
        <f t="shared" si="84"/>
        <v>0</v>
      </c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4">
        <f t="shared" si="91"/>
        <v>0</v>
      </c>
      <c r="CI133" s="4"/>
      <c r="CJ133" s="4"/>
      <c r="CK133" s="4"/>
      <c r="CL133" s="4"/>
      <c r="CM133" s="4"/>
      <c r="CN133" s="4"/>
    </row>
    <row r="134" spans="2:92" s="64" customFormat="1" ht="15.6" x14ac:dyDescent="0.3">
      <c r="B134" s="4" t="s">
        <v>189</v>
      </c>
      <c r="C134" s="70">
        <v>4309.6859999999997</v>
      </c>
      <c r="D134" s="12">
        <f t="shared" si="85"/>
        <v>3469</v>
      </c>
      <c r="E134" s="20">
        <f t="shared" si="86"/>
        <v>80.493103209839418</v>
      </c>
      <c r="F134" s="13">
        <f t="shared" si="87"/>
        <v>3088</v>
      </c>
      <c r="G134" s="72">
        <v>92</v>
      </c>
      <c r="H134" s="73">
        <v>85</v>
      </c>
      <c r="I134" s="72">
        <v>145</v>
      </c>
      <c r="J134" s="73">
        <v>142</v>
      </c>
      <c r="K134" s="72">
        <v>228</v>
      </c>
      <c r="L134" s="73">
        <v>212</v>
      </c>
      <c r="M134" s="72">
        <v>265</v>
      </c>
      <c r="N134" s="73">
        <v>258</v>
      </c>
      <c r="O134" s="72">
        <v>245</v>
      </c>
      <c r="P134" s="73">
        <v>249</v>
      </c>
      <c r="Q134" s="72">
        <v>270</v>
      </c>
      <c r="R134" s="73">
        <v>269</v>
      </c>
      <c r="S134" s="72">
        <v>334</v>
      </c>
      <c r="T134" s="73">
        <v>294</v>
      </c>
      <c r="U134" s="14">
        <f t="shared" si="75"/>
        <v>89.017007783222837</v>
      </c>
      <c r="V134" s="13">
        <f t="shared" si="88"/>
        <v>228</v>
      </c>
      <c r="W134" s="72">
        <v>1</v>
      </c>
      <c r="X134" s="73">
        <v>2</v>
      </c>
      <c r="Y134" s="72">
        <v>12</v>
      </c>
      <c r="Z134" s="73">
        <v>12</v>
      </c>
      <c r="AA134" s="72">
        <v>18</v>
      </c>
      <c r="AB134" s="73">
        <v>22</v>
      </c>
      <c r="AC134" s="72">
        <v>14</v>
      </c>
      <c r="AD134" s="73">
        <v>28</v>
      </c>
      <c r="AE134" s="72">
        <v>19</v>
      </c>
      <c r="AF134" s="73">
        <v>15</v>
      </c>
      <c r="AG134" s="72">
        <v>17</v>
      </c>
      <c r="AH134" s="73">
        <v>25</v>
      </c>
      <c r="AI134" s="72">
        <v>28</v>
      </c>
      <c r="AJ134" s="73">
        <v>15</v>
      </c>
      <c r="AK134" s="123">
        <f t="shared" si="77"/>
        <v>6.5724992793312191</v>
      </c>
      <c r="AL134" s="13">
        <f t="shared" si="89"/>
        <v>125</v>
      </c>
      <c r="AM134" s="72">
        <v>0</v>
      </c>
      <c r="AN134" s="73">
        <v>2</v>
      </c>
      <c r="AO134" s="72">
        <v>2</v>
      </c>
      <c r="AP134" s="73">
        <v>3</v>
      </c>
      <c r="AQ134" s="72">
        <v>9</v>
      </c>
      <c r="AR134" s="73">
        <v>11</v>
      </c>
      <c r="AS134" s="72">
        <v>13</v>
      </c>
      <c r="AT134" s="73">
        <v>12</v>
      </c>
      <c r="AU134" s="72">
        <v>11</v>
      </c>
      <c r="AV134" s="73">
        <v>13</v>
      </c>
      <c r="AW134" s="72">
        <v>11</v>
      </c>
      <c r="AX134" s="73">
        <v>12</v>
      </c>
      <c r="AY134" s="72">
        <v>15</v>
      </c>
      <c r="AZ134" s="73">
        <v>11</v>
      </c>
      <c r="BA134" s="14">
        <f t="shared" si="79"/>
        <v>3.6033439031421159</v>
      </c>
      <c r="BB134" s="15">
        <f t="shared" si="80"/>
        <v>353</v>
      </c>
      <c r="BC134" s="14">
        <f t="shared" si="81"/>
        <v>10.175843182473335</v>
      </c>
      <c r="BD134" s="13">
        <f t="shared" si="90"/>
        <v>28</v>
      </c>
      <c r="BE134" s="72">
        <v>2</v>
      </c>
      <c r="BF134" s="73">
        <v>1</v>
      </c>
      <c r="BG134" s="72">
        <v>2</v>
      </c>
      <c r="BH134" s="73">
        <v>1</v>
      </c>
      <c r="BI134" s="72">
        <v>1</v>
      </c>
      <c r="BJ134" s="73">
        <v>2</v>
      </c>
      <c r="BK134" s="72">
        <v>3</v>
      </c>
      <c r="BL134" s="73">
        <v>4</v>
      </c>
      <c r="BM134" s="72">
        <v>2</v>
      </c>
      <c r="BN134" s="73">
        <v>2</v>
      </c>
      <c r="BO134" s="72">
        <v>2</v>
      </c>
      <c r="BP134" s="73">
        <v>3</v>
      </c>
      <c r="BQ134" s="72">
        <v>3</v>
      </c>
      <c r="BR134" s="73">
        <v>0</v>
      </c>
      <c r="BS134" s="14">
        <f t="shared" si="83"/>
        <v>0.807149034303834</v>
      </c>
      <c r="BT134" s="4"/>
      <c r="BU134" s="4">
        <f t="shared" si="84"/>
        <v>0</v>
      </c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4">
        <f t="shared" si="91"/>
        <v>0</v>
      </c>
      <c r="CI134" s="4"/>
      <c r="CJ134" s="4"/>
      <c r="CK134" s="4"/>
      <c r="CL134" s="4"/>
      <c r="CM134" s="4"/>
      <c r="CN134" s="4"/>
    </row>
    <row r="135" spans="2:92" s="65" customFormat="1" ht="15.6" x14ac:dyDescent="0.3">
      <c r="B135" s="4" t="s">
        <v>190</v>
      </c>
      <c r="C135" s="70">
        <v>4519.152</v>
      </c>
      <c r="D135" s="12">
        <f t="shared" si="85"/>
        <v>3343</v>
      </c>
      <c r="E135" s="20">
        <f t="shared" si="86"/>
        <v>73.974055309491689</v>
      </c>
      <c r="F135" s="13">
        <f t="shared" si="87"/>
        <v>2575</v>
      </c>
      <c r="G135" s="72">
        <v>169</v>
      </c>
      <c r="H135" s="73">
        <v>159</v>
      </c>
      <c r="I135" s="72">
        <v>104</v>
      </c>
      <c r="J135" s="73">
        <v>102</v>
      </c>
      <c r="K135" s="72">
        <v>219</v>
      </c>
      <c r="L135" s="73">
        <v>219</v>
      </c>
      <c r="M135" s="72">
        <v>213</v>
      </c>
      <c r="N135" s="73">
        <v>196</v>
      </c>
      <c r="O135" s="72">
        <v>212</v>
      </c>
      <c r="P135" s="73">
        <v>169</v>
      </c>
      <c r="Q135" s="72">
        <v>223</v>
      </c>
      <c r="R135" s="73">
        <v>196</v>
      </c>
      <c r="S135" s="72">
        <v>195</v>
      </c>
      <c r="T135" s="73">
        <v>199</v>
      </c>
      <c r="U135" s="14">
        <f t="shared" si="75"/>
        <v>77.026622793897687</v>
      </c>
      <c r="V135" s="13">
        <f t="shared" si="88"/>
        <v>534</v>
      </c>
      <c r="W135" s="72">
        <v>12</v>
      </c>
      <c r="X135" s="73">
        <v>4</v>
      </c>
      <c r="Y135" s="72">
        <v>10</v>
      </c>
      <c r="Z135" s="73">
        <v>9</v>
      </c>
      <c r="AA135" s="72">
        <v>39</v>
      </c>
      <c r="AB135" s="73">
        <v>34</v>
      </c>
      <c r="AC135" s="72">
        <v>61</v>
      </c>
      <c r="AD135" s="73">
        <v>39</v>
      </c>
      <c r="AE135" s="72">
        <v>46</v>
      </c>
      <c r="AF135" s="73">
        <v>41</v>
      </c>
      <c r="AG135" s="72">
        <v>64</v>
      </c>
      <c r="AH135" s="73">
        <v>52</v>
      </c>
      <c r="AI135" s="72">
        <v>66</v>
      </c>
      <c r="AJ135" s="73">
        <v>57</v>
      </c>
      <c r="AK135" s="123">
        <f t="shared" si="77"/>
        <v>15.973676338618006</v>
      </c>
      <c r="AL135" s="13">
        <f t="shared" si="89"/>
        <v>171</v>
      </c>
      <c r="AM135" s="72">
        <v>6</v>
      </c>
      <c r="AN135" s="73">
        <v>1</v>
      </c>
      <c r="AO135" s="72">
        <v>5</v>
      </c>
      <c r="AP135" s="73">
        <v>2</v>
      </c>
      <c r="AQ135" s="72">
        <v>19</v>
      </c>
      <c r="AR135" s="73">
        <v>13</v>
      </c>
      <c r="AS135" s="72">
        <v>14</v>
      </c>
      <c r="AT135" s="73">
        <v>11</v>
      </c>
      <c r="AU135" s="72">
        <v>16</v>
      </c>
      <c r="AV135" s="73">
        <v>13</v>
      </c>
      <c r="AW135" s="72">
        <v>15</v>
      </c>
      <c r="AX135" s="73">
        <v>16</v>
      </c>
      <c r="AY135" s="72">
        <v>16</v>
      </c>
      <c r="AZ135" s="73">
        <v>24</v>
      </c>
      <c r="BA135" s="14">
        <f t="shared" si="79"/>
        <v>5.1151660185462164</v>
      </c>
      <c r="BB135" s="15">
        <f t="shared" si="80"/>
        <v>705</v>
      </c>
      <c r="BC135" s="14">
        <f t="shared" si="81"/>
        <v>21.088842357164221</v>
      </c>
      <c r="BD135" s="13">
        <f t="shared" si="90"/>
        <v>63</v>
      </c>
      <c r="BE135" s="72">
        <v>11</v>
      </c>
      <c r="BF135" s="73">
        <v>6</v>
      </c>
      <c r="BG135" s="72">
        <v>4</v>
      </c>
      <c r="BH135" s="73">
        <v>6</v>
      </c>
      <c r="BI135" s="72">
        <v>9</v>
      </c>
      <c r="BJ135" s="73">
        <v>4</v>
      </c>
      <c r="BK135" s="72">
        <v>2</v>
      </c>
      <c r="BL135" s="73">
        <v>8</v>
      </c>
      <c r="BM135" s="72">
        <v>3</v>
      </c>
      <c r="BN135" s="73">
        <v>5</v>
      </c>
      <c r="BO135" s="72">
        <v>1</v>
      </c>
      <c r="BP135" s="73">
        <v>0</v>
      </c>
      <c r="BQ135" s="72">
        <v>2</v>
      </c>
      <c r="BR135" s="73">
        <v>2</v>
      </c>
      <c r="BS135" s="14">
        <f t="shared" si="83"/>
        <v>1.8845348489380793</v>
      </c>
      <c r="BT135" s="4"/>
      <c r="BU135" s="4">
        <f t="shared" si="84"/>
        <v>0</v>
      </c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4">
        <f t="shared" si="91"/>
        <v>0</v>
      </c>
      <c r="CI135" s="4"/>
      <c r="CJ135" s="4"/>
      <c r="CK135" s="4"/>
      <c r="CL135" s="4"/>
      <c r="CM135" s="4"/>
      <c r="CN135" s="4"/>
    </row>
    <row r="136" spans="2:92" s="64" customFormat="1" ht="15.6" x14ac:dyDescent="0.3">
      <c r="B136" s="4" t="s">
        <v>191</v>
      </c>
      <c r="C136" s="70">
        <v>2898.1800000000003</v>
      </c>
      <c r="D136" s="12">
        <f t="shared" si="85"/>
        <v>1812</v>
      </c>
      <c r="E136" s="20">
        <f t="shared" si="86"/>
        <v>62.521996563360446</v>
      </c>
      <c r="F136" s="13">
        <f t="shared" si="87"/>
        <v>1391</v>
      </c>
      <c r="G136" s="72">
        <v>54</v>
      </c>
      <c r="H136" s="73">
        <v>59</v>
      </c>
      <c r="I136" s="72">
        <v>53</v>
      </c>
      <c r="J136" s="73">
        <v>55</v>
      </c>
      <c r="K136" s="72">
        <v>110</v>
      </c>
      <c r="L136" s="73">
        <v>116</v>
      </c>
      <c r="M136" s="72">
        <v>133</v>
      </c>
      <c r="N136" s="73">
        <v>105</v>
      </c>
      <c r="O136" s="72">
        <v>130</v>
      </c>
      <c r="P136" s="73">
        <v>114</v>
      </c>
      <c r="Q136" s="72">
        <v>149</v>
      </c>
      <c r="R136" s="73">
        <v>138</v>
      </c>
      <c r="S136" s="72">
        <v>79</v>
      </c>
      <c r="T136" s="73">
        <v>96</v>
      </c>
      <c r="U136" s="14">
        <f t="shared" si="75"/>
        <v>76.766004415011039</v>
      </c>
      <c r="V136" s="13">
        <f t="shared" si="88"/>
        <v>274</v>
      </c>
      <c r="W136" s="72">
        <v>5</v>
      </c>
      <c r="X136" s="73">
        <v>1</v>
      </c>
      <c r="Y136" s="72">
        <v>8</v>
      </c>
      <c r="Z136" s="73">
        <v>3</v>
      </c>
      <c r="AA136" s="72">
        <v>22</v>
      </c>
      <c r="AB136" s="73">
        <v>17</v>
      </c>
      <c r="AC136" s="72">
        <v>34</v>
      </c>
      <c r="AD136" s="73">
        <v>20</v>
      </c>
      <c r="AE136" s="72">
        <v>25</v>
      </c>
      <c r="AF136" s="73">
        <v>25</v>
      </c>
      <c r="AG136" s="72">
        <v>33</v>
      </c>
      <c r="AH136" s="73">
        <v>33</v>
      </c>
      <c r="AI136" s="72">
        <v>26</v>
      </c>
      <c r="AJ136" s="73">
        <v>22</v>
      </c>
      <c r="AK136" s="123">
        <f t="shared" si="77"/>
        <v>15.121412803532008</v>
      </c>
      <c r="AL136" s="13">
        <f t="shared" si="89"/>
        <v>107</v>
      </c>
      <c r="AM136" s="72">
        <v>2</v>
      </c>
      <c r="AN136" s="73">
        <v>2</v>
      </c>
      <c r="AO136" s="72">
        <v>3</v>
      </c>
      <c r="AP136" s="73">
        <v>0</v>
      </c>
      <c r="AQ136" s="72">
        <v>12</v>
      </c>
      <c r="AR136" s="73">
        <v>3</v>
      </c>
      <c r="AS136" s="72">
        <v>10</v>
      </c>
      <c r="AT136" s="73">
        <v>8</v>
      </c>
      <c r="AU136" s="72">
        <v>13</v>
      </c>
      <c r="AV136" s="73">
        <v>8</v>
      </c>
      <c r="AW136" s="72">
        <v>9</v>
      </c>
      <c r="AX136" s="73">
        <v>13</v>
      </c>
      <c r="AY136" s="72">
        <v>11</v>
      </c>
      <c r="AZ136" s="73">
        <v>13</v>
      </c>
      <c r="BA136" s="14">
        <f t="shared" si="79"/>
        <v>5.9050772626931574</v>
      </c>
      <c r="BB136" s="15">
        <f t="shared" si="80"/>
        <v>381</v>
      </c>
      <c r="BC136" s="14">
        <f t="shared" si="81"/>
        <v>21.026490066225165</v>
      </c>
      <c r="BD136" s="13">
        <f t="shared" si="90"/>
        <v>40</v>
      </c>
      <c r="BE136" s="72">
        <v>15</v>
      </c>
      <c r="BF136" s="73">
        <v>11</v>
      </c>
      <c r="BG136" s="72">
        <v>2</v>
      </c>
      <c r="BH136" s="73">
        <v>2</v>
      </c>
      <c r="BI136" s="72">
        <v>1</v>
      </c>
      <c r="BJ136" s="73">
        <v>2</v>
      </c>
      <c r="BK136" s="72">
        <v>4</v>
      </c>
      <c r="BL136" s="73">
        <v>0</v>
      </c>
      <c r="BM136" s="72">
        <v>2</v>
      </c>
      <c r="BN136" s="73">
        <v>0</v>
      </c>
      <c r="BO136" s="72">
        <v>0</v>
      </c>
      <c r="BP136" s="73">
        <v>0</v>
      </c>
      <c r="BQ136" s="72">
        <v>0</v>
      </c>
      <c r="BR136" s="73">
        <v>1</v>
      </c>
      <c r="BS136" s="14">
        <f t="shared" si="83"/>
        <v>2.2075055187637971</v>
      </c>
      <c r="BT136" s="4"/>
      <c r="BU136" s="4">
        <f t="shared" si="84"/>
        <v>0</v>
      </c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4">
        <f t="shared" si="91"/>
        <v>0</v>
      </c>
      <c r="CI136" s="4"/>
      <c r="CJ136" s="4"/>
      <c r="CK136" s="4"/>
      <c r="CL136" s="4"/>
      <c r="CM136" s="4"/>
      <c r="CN136" s="4"/>
    </row>
    <row r="137" spans="2:92" s="4" customFormat="1" x14ac:dyDescent="0.25">
      <c r="B137" s="60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4"/>
    </row>
    <row r="138" spans="2:92" s="67" customFormat="1" ht="15.6" x14ac:dyDescent="0.3">
      <c r="B138" s="2" t="s">
        <v>192</v>
      </c>
      <c r="C138" s="158">
        <f>SUM(C139:C156)</f>
        <v>54531.837999999996</v>
      </c>
      <c r="D138" s="12">
        <f>SUM(D139:D156)</f>
        <v>37366</v>
      </c>
      <c r="E138" s="20"/>
      <c r="F138" s="13">
        <f t="shared" ref="F138:T138" si="92">SUM(F139:F156)</f>
        <v>33944</v>
      </c>
      <c r="G138" s="13">
        <f t="shared" si="92"/>
        <v>1353</v>
      </c>
      <c r="H138" s="13">
        <f t="shared" si="92"/>
        <v>1190</v>
      </c>
      <c r="I138" s="13">
        <f t="shared" si="92"/>
        <v>1247</v>
      </c>
      <c r="J138" s="13">
        <f t="shared" si="92"/>
        <v>1152</v>
      </c>
      <c r="K138" s="13">
        <f t="shared" si="92"/>
        <v>2724</v>
      </c>
      <c r="L138" s="13">
        <f t="shared" si="92"/>
        <v>2567</v>
      </c>
      <c r="M138" s="13">
        <f t="shared" si="92"/>
        <v>2992</v>
      </c>
      <c r="N138" s="13">
        <f t="shared" si="92"/>
        <v>2735</v>
      </c>
      <c r="O138" s="13">
        <f t="shared" si="92"/>
        <v>3074</v>
      </c>
      <c r="P138" s="13">
        <f t="shared" si="92"/>
        <v>2896</v>
      </c>
      <c r="Q138" s="13">
        <f t="shared" si="92"/>
        <v>3226</v>
      </c>
      <c r="R138" s="13">
        <f t="shared" si="92"/>
        <v>2880</v>
      </c>
      <c r="S138" s="13">
        <f t="shared" si="92"/>
        <v>3030</v>
      </c>
      <c r="T138" s="13">
        <f t="shared" si="92"/>
        <v>2878</v>
      </c>
      <c r="U138" s="123">
        <f t="shared" ref="U138:U156" si="93">F138/D138*100</f>
        <v>90.84194187229032</v>
      </c>
      <c r="V138" s="13">
        <f t="shared" ref="V138:AJ138" si="94">SUM(V139:V156)</f>
        <v>2461</v>
      </c>
      <c r="W138" s="13">
        <f t="shared" si="94"/>
        <v>20</v>
      </c>
      <c r="X138" s="13">
        <f t="shared" si="94"/>
        <v>16</v>
      </c>
      <c r="Y138" s="13">
        <f t="shared" si="94"/>
        <v>61</v>
      </c>
      <c r="Z138" s="13">
        <f t="shared" si="94"/>
        <v>37</v>
      </c>
      <c r="AA138" s="13">
        <f t="shared" si="94"/>
        <v>146</v>
      </c>
      <c r="AB138" s="13">
        <f t="shared" si="94"/>
        <v>134</v>
      </c>
      <c r="AC138" s="13">
        <f t="shared" si="94"/>
        <v>225</v>
      </c>
      <c r="AD138" s="13">
        <f t="shared" si="94"/>
        <v>224</v>
      </c>
      <c r="AE138" s="13">
        <f t="shared" si="94"/>
        <v>232</v>
      </c>
      <c r="AF138" s="13">
        <f t="shared" si="94"/>
        <v>264</v>
      </c>
      <c r="AG138" s="13">
        <f t="shared" si="94"/>
        <v>272</v>
      </c>
      <c r="AH138" s="13">
        <f t="shared" si="94"/>
        <v>289</v>
      </c>
      <c r="AI138" s="13">
        <f t="shared" si="94"/>
        <v>284</v>
      </c>
      <c r="AJ138" s="13">
        <f t="shared" si="94"/>
        <v>257</v>
      </c>
      <c r="AK138" s="123">
        <f t="shared" ref="AK138:AK147" si="95">V138/D138*100</f>
        <v>6.5862013595247015</v>
      </c>
      <c r="AL138" s="13">
        <f>SUM(AM138:AZ138)</f>
        <v>512</v>
      </c>
      <c r="AM138" s="13">
        <f t="shared" ref="AM138:AZ138" si="96">SUM(AM139:AM156)</f>
        <v>15</v>
      </c>
      <c r="AN138" s="13">
        <f t="shared" si="96"/>
        <v>9</v>
      </c>
      <c r="AO138" s="13">
        <f t="shared" si="96"/>
        <v>19</v>
      </c>
      <c r="AP138" s="13">
        <f t="shared" si="96"/>
        <v>6</v>
      </c>
      <c r="AQ138" s="13">
        <f t="shared" si="96"/>
        <v>48</v>
      </c>
      <c r="AR138" s="13">
        <f t="shared" si="96"/>
        <v>33</v>
      </c>
      <c r="AS138" s="13">
        <f t="shared" si="96"/>
        <v>48</v>
      </c>
      <c r="AT138" s="13">
        <f t="shared" si="96"/>
        <v>42</v>
      </c>
      <c r="AU138" s="13">
        <f t="shared" si="96"/>
        <v>42</v>
      </c>
      <c r="AV138" s="13">
        <f t="shared" si="96"/>
        <v>50</v>
      </c>
      <c r="AW138" s="13">
        <f t="shared" si="96"/>
        <v>44</v>
      </c>
      <c r="AX138" s="13">
        <f t="shared" si="96"/>
        <v>59</v>
      </c>
      <c r="AY138" s="13">
        <f t="shared" si="96"/>
        <v>49</v>
      </c>
      <c r="AZ138" s="13">
        <f t="shared" si="96"/>
        <v>48</v>
      </c>
      <c r="BA138" s="123">
        <f t="shared" ref="BA138:BA147" si="97">AL138/D138*100</f>
        <v>1.3702296205106248</v>
      </c>
      <c r="BB138" s="15">
        <f t="shared" ref="BB138:BB147" si="98">AL138+V138</f>
        <v>2973</v>
      </c>
      <c r="BC138" s="123">
        <f t="shared" ref="BC138:BC147" si="99">BB138/D138*100</f>
        <v>7.9564309800353259</v>
      </c>
      <c r="BD138" s="13">
        <f>SUM(BE138:BR138)</f>
        <v>479</v>
      </c>
      <c r="BE138" s="13">
        <f t="shared" ref="BE138:BR138" si="100">SUM(BE139:BE156)</f>
        <v>32</v>
      </c>
      <c r="BF138" s="13">
        <f t="shared" si="100"/>
        <v>32</v>
      </c>
      <c r="BG138" s="13">
        <f t="shared" si="100"/>
        <v>16</v>
      </c>
      <c r="BH138" s="13">
        <f t="shared" si="100"/>
        <v>15</v>
      </c>
      <c r="BI138" s="13">
        <f t="shared" si="100"/>
        <v>36</v>
      </c>
      <c r="BJ138" s="13">
        <f t="shared" si="100"/>
        <v>25</v>
      </c>
      <c r="BK138" s="13">
        <f t="shared" si="100"/>
        <v>52</v>
      </c>
      <c r="BL138" s="13">
        <f t="shared" si="100"/>
        <v>36</v>
      </c>
      <c r="BM138" s="13">
        <f t="shared" si="100"/>
        <v>38</v>
      </c>
      <c r="BN138" s="13">
        <f t="shared" si="100"/>
        <v>32</v>
      </c>
      <c r="BO138" s="13">
        <f t="shared" si="100"/>
        <v>54</v>
      </c>
      <c r="BP138" s="13">
        <f t="shared" si="100"/>
        <v>27</v>
      </c>
      <c r="BQ138" s="13">
        <f t="shared" si="100"/>
        <v>47</v>
      </c>
      <c r="BR138" s="13">
        <f t="shared" si="100"/>
        <v>37</v>
      </c>
      <c r="BS138" s="123">
        <f t="shared" ref="BS138:BS147" si="101">BD138/D138*100</f>
        <v>1.2819140395011508</v>
      </c>
      <c r="BT138" s="16"/>
      <c r="BU138" s="16">
        <f t="shared" ref="BU138:BU147" si="102">SUM(BV138:CG138)</f>
        <v>0</v>
      </c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8" t="e">
        <f>BU138/#REF!*100</f>
        <v>#REF!</v>
      </c>
      <c r="CI138" s="16"/>
      <c r="CJ138" s="16"/>
      <c r="CK138" s="16"/>
      <c r="CL138" s="16"/>
      <c r="CM138" s="16"/>
      <c r="CN138" s="16"/>
    </row>
    <row r="139" spans="2:92" ht="15.6" x14ac:dyDescent="0.3">
      <c r="B139" s="4" t="s">
        <v>193</v>
      </c>
      <c r="C139" s="70">
        <v>1362.258</v>
      </c>
      <c r="D139" s="12">
        <f t="shared" ref="D139:D156" si="103">F139+V139+AL139+BD139</f>
        <v>1317</v>
      </c>
      <c r="E139" s="20">
        <f t="shared" ref="E139:E155" si="104">D139/C139*100</f>
        <v>96.677721841237116</v>
      </c>
      <c r="F139" s="13">
        <f t="shared" ref="F139:F156" si="105">G139+H139+I139+J139+K139+L139+M139+N139+O139+P139+Q139+R139+S139+T139</f>
        <v>1296</v>
      </c>
      <c r="G139" s="21">
        <v>45</v>
      </c>
      <c r="H139" s="22">
        <v>29</v>
      </c>
      <c r="I139" s="21">
        <v>34</v>
      </c>
      <c r="J139" s="22">
        <v>37</v>
      </c>
      <c r="K139" s="21">
        <v>88</v>
      </c>
      <c r="L139" s="22">
        <v>68</v>
      </c>
      <c r="M139" s="21">
        <v>103</v>
      </c>
      <c r="N139" s="22">
        <v>100</v>
      </c>
      <c r="O139" s="21">
        <v>125</v>
      </c>
      <c r="P139" s="22">
        <v>101</v>
      </c>
      <c r="Q139" s="21">
        <v>144</v>
      </c>
      <c r="R139" s="22">
        <v>118</v>
      </c>
      <c r="S139" s="21">
        <v>163</v>
      </c>
      <c r="T139" s="22">
        <v>141</v>
      </c>
      <c r="U139" s="14">
        <f t="shared" si="93"/>
        <v>98.405466970387252</v>
      </c>
      <c r="V139" s="13">
        <f t="shared" ref="V139:V156" si="106">W139+X139+Y139+Z139+AA139+AB139+AC139+AD139+AE139+AF139+AG139+AH139+AI139+AJ139</f>
        <v>7</v>
      </c>
      <c r="W139" s="21">
        <v>0</v>
      </c>
      <c r="X139" s="22">
        <v>0</v>
      </c>
      <c r="Y139" s="21">
        <v>0</v>
      </c>
      <c r="Z139" s="22">
        <v>0</v>
      </c>
      <c r="AA139" s="21">
        <v>1</v>
      </c>
      <c r="AB139" s="22">
        <v>0</v>
      </c>
      <c r="AC139" s="21">
        <v>2</v>
      </c>
      <c r="AD139" s="22">
        <v>0</v>
      </c>
      <c r="AE139" s="21">
        <v>3</v>
      </c>
      <c r="AF139" s="22">
        <v>0</v>
      </c>
      <c r="AG139" s="21">
        <v>1</v>
      </c>
      <c r="AH139" s="22">
        <v>0</v>
      </c>
      <c r="AI139" s="21">
        <v>0</v>
      </c>
      <c r="AJ139" s="22">
        <v>0</v>
      </c>
      <c r="AK139" s="14">
        <f t="shared" si="95"/>
        <v>0.5315110098709187</v>
      </c>
      <c r="AL139" s="13">
        <f t="shared" ref="AL139:AL147" si="107">AM139+AN139+AO139+AP139+AQ139+AR139+AS139+AT139+AU139+AV139+AW139+AX139+AY139+AZ139</f>
        <v>0</v>
      </c>
      <c r="AM139" s="21">
        <v>0</v>
      </c>
      <c r="AN139" s="22">
        <v>0</v>
      </c>
      <c r="AO139" s="21">
        <v>0</v>
      </c>
      <c r="AP139" s="22">
        <v>0</v>
      </c>
      <c r="AQ139" s="21">
        <v>0</v>
      </c>
      <c r="AR139" s="22">
        <v>0</v>
      </c>
      <c r="AS139" s="21">
        <v>0</v>
      </c>
      <c r="AT139" s="22">
        <v>0</v>
      </c>
      <c r="AU139" s="21">
        <v>0</v>
      </c>
      <c r="AV139" s="22">
        <v>0</v>
      </c>
      <c r="AW139" s="21">
        <v>0</v>
      </c>
      <c r="AX139" s="22">
        <v>0</v>
      </c>
      <c r="AY139" s="21">
        <v>0</v>
      </c>
      <c r="AZ139" s="22">
        <v>0</v>
      </c>
      <c r="BA139" s="14">
        <f t="shared" si="97"/>
        <v>0</v>
      </c>
      <c r="BB139" s="15">
        <f t="shared" si="98"/>
        <v>7</v>
      </c>
      <c r="BC139" s="14">
        <f t="shared" si="99"/>
        <v>0.5315110098709187</v>
      </c>
      <c r="BD139" s="13">
        <f t="shared" ref="BD139:BD147" si="108">SUM(BE139:BR139)</f>
        <v>14</v>
      </c>
      <c r="BE139" s="21">
        <v>0</v>
      </c>
      <c r="BF139" s="22">
        <v>0</v>
      </c>
      <c r="BG139" s="21">
        <v>0</v>
      </c>
      <c r="BH139" s="22">
        <v>0</v>
      </c>
      <c r="BI139" s="21">
        <v>1</v>
      </c>
      <c r="BJ139" s="22">
        <v>0</v>
      </c>
      <c r="BK139" s="21">
        <v>0</v>
      </c>
      <c r="BL139" s="22">
        <v>0</v>
      </c>
      <c r="BM139" s="21">
        <v>2</v>
      </c>
      <c r="BN139" s="22">
        <v>0</v>
      </c>
      <c r="BO139" s="21">
        <v>2</v>
      </c>
      <c r="BP139" s="22">
        <v>3</v>
      </c>
      <c r="BQ139" s="21">
        <v>2</v>
      </c>
      <c r="BR139" s="22">
        <v>4</v>
      </c>
      <c r="BS139" s="14">
        <f t="shared" si="101"/>
        <v>1.0630220197418374</v>
      </c>
      <c r="BT139" s="4"/>
      <c r="BU139" s="4">
        <f t="shared" si="102"/>
        <v>0</v>
      </c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4">
        <f t="shared" ref="CH139:CH156" si="109">BU139/D139*100</f>
        <v>0</v>
      </c>
      <c r="CI139" s="4"/>
      <c r="CJ139" s="4"/>
      <c r="CK139" s="4"/>
      <c r="CL139" s="4"/>
      <c r="CM139" s="4"/>
      <c r="CN139" s="4"/>
    </row>
    <row r="140" spans="2:92" ht="15.6" x14ac:dyDescent="0.3">
      <c r="B140" s="4" t="s">
        <v>194</v>
      </c>
      <c r="C140" s="70">
        <v>4586.3820000000005</v>
      </c>
      <c r="D140" s="12">
        <f t="shared" si="103"/>
        <v>3734</v>
      </c>
      <c r="E140" s="20">
        <f t="shared" si="104"/>
        <v>81.41493665377196</v>
      </c>
      <c r="F140" s="13">
        <f t="shared" si="105"/>
        <v>3446</v>
      </c>
      <c r="G140" s="21">
        <v>134</v>
      </c>
      <c r="H140" s="22">
        <v>126</v>
      </c>
      <c r="I140" s="21">
        <v>121</v>
      </c>
      <c r="J140" s="22">
        <v>115</v>
      </c>
      <c r="K140" s="21">
        <v>286</v>
      </c>
      <c r="L140" s="22">
        <v>261</v>
      </c>
      <c r="M140" s="21">
        <v>297</v>
      </c>
      <c r="N140" s="22">
        <v>282</v>
      </c>
      <c r="O140" s="21">
        <v>308</v>
      </c>
      <c r="P140" s="22">
        <v>296</v>
      </c>
      <c r="Q140" s="21">
        <v>309</v>
      </c>
      <c r="R140" s="22">
        <v>287</v>
      </c>
      <c r="S140" s="21">
        <v>311</v>
      </c>
      <c r="T140" s="22">
        <v>313</v>
      </c>
      <c r="U140" s="14">
        <f t="shared" si="93"/>
        <v>92.287091590787355</v>
      </c>
      <c r="V140" s="13">
        <f t="shared" si="106"/>
        <v>174</v>
      </c>
      <c r="W140" s="21">
        <v>2</v>
      </c>
      <c r="X140" s="22">
        <v>1</v>
      </c>
      <c r="Y140" s="21">
        <v>8</v>
      </c>
      <c r="Z140" s="22">
        <v>3</v>
      </c>
      <c r="AA140" s="21">
        <v>11</v>
      </c>
      <c r="AB140" s="22">
        <v>8</v>
      </c>
      <c r="AC140" s="21">
        <v>17</v>
      </c>
      <c r="AD140" s="22">
        <v>18</v>
      </c>
      <c r="AE140" s="21">
        <v>9</v>
      </c>
      <c r="AF140" s="22">
        <v>15</v>
      </c>
      <c r="AG140" s="21">
        <v>19</v>
      </c>
      <c r="AH140" s="22">
        <v>24</v>
      </c>
      <c r="AI140" s="21">
        <v>21</v>
      </c>
      <c r="AJ140" s="22">
        <v>18</v>
      </c>
      <c r="AK140" s="14">
        <f t="shared" si="95"/>
        <v>4.6598821638993035</v>
      </c>
      <c r="AL140" s="13">
        <f t="shared" si="107"/>
        <v>45</v>
      </c>
      <c r="AM140" s="21">
        <v>2</v>
      </c>
      <c r="AN140" s="22">
        <v>3</v>
      </c>
      <c r="AO140" s="21">
        <v>2</v>
      </c>
      <c r="AP140" s="22">
        <v>1</v>
      </c>
      <c r="AQ140" s="21">
        <v>3</v>
      </c>
      <c r="AR140" s="22">
        <v>5</v>
      </c>
      <c r="AS140" s="21">
        <v>1</v>
      </c>
      <c r="AT140" s="22">
        <v>1</v>
      </c>
      <c r="AU140" s="21">
        <v>3</v>
      </c>
      <c r="AV140" s="22">
        <v>4</v>
      </c>
      <c r="AW140" s="21">
        <v>1</v>
      </c>
      <c r="AX140" s="22">
        <v>7</v>
      </c>
      <c r="AY140" s="21">
        <v>7</v>
      </c>
      <c r="AZ140" s="22">
        <v>5</v>
      </c>
      <c r="BA140" s="14">
        <f t="shared" si="97"/>
        <v>1.2051419389394751</v>
      </c>
      <c r="BB140" s="15">
        <f t="shared" si="98"/>
        <v>219</v>
      </c>
      <c r="BC140" s="14">
        <f t="shared" si="99"/>
        <v>5.8650241028387793</v>
      </c>
      <c r="BD140" s="13">
        <f t="shared" si="108"/>
        <v>69</v>
      </c>
      <c r="BE140" s="21">
        <v>6</v>
      </c>
      <c r="BF140" s="22">
        <v>10</v>
      </c>
      <c r="BG140" s="21">
        <v>4</v>
      </c>
      <c r="BH140" s="22">
        <v>8</v>
      </c>
      <c r="BI140" s="21">
        <v>6</v>
      </c>
      <c r="BJ140" s="22">
        <v>4</v>
      </c>
      <c r="BK140" s="21">
        <v>5</v>
      </c>
      <c r="BL140" s="22">
        <v>2</v>
      </c>
      <c r="BM140" s="21">
        <v>6</v>
      </c>
      <c r="BN140" s="22">
        <v>5</v>
      </c>
      <c r="BO140" s="21">
        <v>5</v>
      </c>
      <c r="BP140" s="22">
        <v>2</v>
      </c>
      <c r="BQ140" s="21">
        <v>4</v>
      </c>
      <c r="BR140" s="22">
        <v>2</v>
      </c>
      <c r="BS140" s="14">
        <f t="shared" si="101"/>
        <v>1.8478843063738617</v>
      </c>
      <c r="BT140" s="4"/>
      <c r="BU140" s="4">
        <f t="shared" si="102"/>
        <v>0</v>
      </c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4">
        <f t="shared" si="109"/>
        <v>0</v>
      </c>
      <c r="CI140" s="4"/>
      <c r="CJ140" s="4"/>
      <c r="CK140" s="4"/>
      <c r="CL140" s="4"/>
      <c r="CM140" s="4"/>
      <c r="CN140" s="4"/>
    </row>
    <row r="141" spans="2:92" ht="15.6" x14ac:dyDescent="0.3">
      <c r="B141" s="4" t="s">
        <v>195</v>
      </c>
      <c r="C141" s="150">
        <v>4967</v>
      </c>
      <c r="D141" s="12">
        <f t="shared" si="103"/>
        <v>2782</v>
      </c>
      <c r="E141" s="20">
        <f t="shared" si="104"/>
        <v>56.009663780954298</v>
      </c>
      <c r="F141" s="13">
        <f t="shared" si="105"/>
        <v>2601</v>
      </c>
      <c r="G141" s="21">
        <v>104</v>
      </c>
      <c r="H141" s="22">
        <v>86</v>
      </c>
      <c r="I141" s="21">
        <v>105</v>
      </c>
      <c r="J141" s="22">
        <v>87</v>
      </c>
      <c r="K141" s="21">
        <v>201</v>
      </c>
      <c r="L141" s="22">
        <v>179</v>
      </c>
      <c r="M141" s="21">
        <v>252</v>
      </c>
      <c r="N141" s="22">
        <v>231</v>
      </c>
      <c r="O141" s="21">
        <v>238</v>
      </c>
      <c r="P141" s="22">
        <v>230</v>
      </c>
      <c r="Q141" s="21">
        <v>288</v>
      </c>
      <c r="R141" s="22">
        <v>238</v>
      </c>
      <c r="S141" s="21">
        <v>185</v>
      </c>
      <c r="T141" s="22">
        <v>177</v>
      </c>
      <c r="U141" s="14">
        <f t="shared" si="93"/>
        <v>93.493889288281807</v>
      </c>
      <c r="V141" s="13">
        <f t="shared" si="106"/>
        <v>123</v>
      </c>
      <c r="W141" s="21">
        <v>1</v>
      </c>
      <c r="X141" s="22">
        <v>1</v>
      </c>
      <c r="Y141" s="21">
        <v>4</v>
      </c>
      <c r="Z141" s="22">
        <v>0</v>
      </c>
      <c r="AA141" s="21">
        <v>5</v>
      </c>
      <c r="AB141" s="22">
        <v>8</v>
      </c>
      <c r="AC141" s="21">
        <v>13</v>
      </c>
      <c r="AD141" s="22">
        <v>10</v>
      </c>
      <c r="AE141" s="21">
        <v>13</v>
      </c>
      <c r="AF141" s="22">
        <v>13</v>
      </c>
      <c r="AG141" s="21">
        <v>17</v>
      </c>
      <c r="AH141" s="22">
        <v>13</v>
      </c>
      <c r="AI141" s="21">
        <v>13</v>
      </c>
      <c r="AJ141" s="22">
        <v>12</v>
      </c>
      <c r="AK141" s="14">
        <f t="shared" si="95"/>
        <v>4.4212796549245148</v>
      </c>
      <c r="AL141" s="13">
        <f t="shared" si="107"/>
        <v>26</v>
      </c>
      <c r="AM141" s="21">
        <v>0</v>
      </c>
      <c r="AN141" s="22">
        <v>0</v>
      </c>
      <c r="AO141" s="21">
        <v>1</v>
      </c>
      <c r="AP141" s="22">
        <v>0</v>
      </c>
      <c r="AQ141" s="21">
        <v>5</v>
      </c>
      <c r="AR141" s="22">
        <v>4</v>
      </c>
      <c r="AS141" s="21">
        <v>1</v>
      </c>
      <c r="AT141" s="22">
        <v>2</v>
      </c>
      <c r="AU141" s="21">
        <v>2</v>
      </c>
      <c r="AV141" s="22">
        <v>3</v>
      </c>
      <c r="AW141" s="21">
        <v>1</v>
      </c>
      <c r="AX141" s="22">
        <v>4</v>
      </c>
      <c r="AY141" s="21">
        <v>1</v>
      </c>
      <c r="AZ141" s="22">
        <v>2</v>
      </c>
      <c r="BA141" s="14">
        <f t="shared" si="97"/>
        <v>0.93457943925233633</v>
      </c>
      <c r="BB141" s="15">
        <f t="shared" si="98"/>
        <v>149</v>
      </c>
      <c r="BC141" s="14">
        <f t="shared" si="99"/>
        <v>5.3558590941768518</v>
      </c>
      <c r="BD141" s="13">
        <f t="shared" si="108"/>
        <v>32</v>
      </c>
      <c r="BE141" s="21">
        <v>2</v>
      </c>
      <c r="BF141" s="22">
        <v>1</v>
      </c>
      <c r="BG141" s="21">
        <v>3</v>
      </c>
      <c r="BH141" s="22">
        <v>2</v>
      </c>
      <c r="BI141" s="21">
        <v>1</v>
      </c>
      <c r="BJ141" s="22">
        <v>2</v>
      </c>
      <c r="BK141" s="21">
        <v>6</v>
      </c>
      <c r="BL141" s="22">
        <v>3</v>
      </c>
      <c r="BM141" s="21">
        <v>2</v>
      </c>
      <c r="BN141" s="22">
        <v>0</v>
      </c>
      <c r="BO141" s="21">
        <v>3</v>
      </c>
      <c r="BP141" s="22">
        <v>1</v>
      </c>
      <c r="BQ141" s="21">
        <v>5</v>
      </c>
      <c r="BR141" s="22">
        <v>1</v>
      </c>
      <c r="BS141" s="14">
        <f t="shared" si="101"/>
        <v>1.1502516175413373</v>
      </c>
      <c r="BT141" s="4"/>
      <c r="BU141" s="4">
        <f t="shared" si="102"/>
        <v>0</v>
      </c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4">
        <f t="shared" si="109"/>
        <v>0</v>
      </c>
      <c r="CI141" s="4"/>
      <c r="CJ141" s="4"/>
      <c r="CK141" s="4"/>
      <c r="CL141" s="4"/>
      <c r="CM141" s="4"/>
      <c r="CN141" s="4"/>
    </row>
    <row r="142" spans="2:92" ht="15.6" x14ac:dyDescent="0.3">
      <c r="B142" s="4" t="s">
        <v>196</v>
      </c>
      <c r="C142" s="150">
        <v>2003</v>
      </c>
      <c r="D142" s="12">
        <f t="shared" si="103"/>
        <v>1236</v>
      </c>
      <c r="E142" s="20">
        <f t="shared" si="104"/>
        <v>61.707438841737392</v>
      </c>
      <c r="F142" s="13">
        <f t="shared" si="105"/>
        <v>1135</v>
      </c>
      <c r="G142" s="21">
        <v>44</v>
      </c>
      <c r="H142" s="22">
        <v>38</v>
      </c>
      <c r="I142" s="21">
        <v>46</v>
      </c>
      <c r="J142" s="22">
        <v>51</v>
      </c>
      <c r="K142" s="21">
        <v>83</v>
      </c>
      <c r="L142" s="22">
        <v>82</v>
      </c>
      <c r="M142" s="21">
        <v>97</v>
      </c>
      <c r="N142" s="22">
        <v>84</v>
      </c>
      <c r="O142" s="21">
        <v>104</v>
      </c>
      <c r="P142" s="22">
        <v>95</v>
      </c>
      <c r="Q142" s="21">
        <v>121</v>
      </c>
      <c r="R142" s="22">
        <v>102</v>
      </c>
      <c r="S142" s="21">
        <v>107</v>
      </c>
      <c r="T142" s="22">
        <v>81</v>
      </c>
      <c r="U142" s="14">
        <f t="shared" si="93"/>
        <v>91.828478964401299</v>
      </c>
      <c r="V142" s="13">
        <f t="shared" si="106"/>
        <v>67</v>
      </c>
      <c r="W142" s="21">
        <v>0</v>
      </c>
      <c r="X142" s="22">
        <v>0</v>
      </c>
      <c r="Y142" s="21">
        <v>2</v>
      </c>
      <c r="Z142" s="22">
        <v>1</v>
      </c>
      <c r="AA142" s="21">
        <v>3</v>
      </c>
      <c r="AB142" s="22">
        <v>4</v>
      </c>
      <c r="AC142" s="21">
        <v>5</v>
      </c>
      <c r="AD142" s="22">
        <v>7</v>
      </c>
      <c r="AE142" s="21">
        <v>8</v>
      </c>
      <c r="AF142" s="22">
        <v>11</v>
      </c>
      <c r="AG142" s="21">
        <v>5</v>
      </c>
      <c r="AH142" s="22">
        <v>9</v>
      </c>
      <c r="AI142" s="21">
        <v>6</v>
      </c>
      <c r="AJ142" s="22">
        <v>6</v>
      </c>
      <c r="AK142" s="14">
        <f t="shared" si="95"/>
        <v>5.4207119741100325</v>
      </c>
      <c r="AL142" s="13">
        <f t="shared" si="107"/>
        <v>20</v>
      </c>
      <c r="AM142" s="21">
        <v>1</v>
      </c>
      <c r="AN142" s="22">
        <v>0</v>
      </c>
      <c r="AO142" s="21">
        <v>0</v>
      </c>
      <c r="AP142" s="22">
        <v>1</v>
      </c>
      <c r="AQ142" s="21">
        <v>1</v>
      </c>
      <c r="AR142" s="22">
        <v>2</v>
      </c>
      <c r="AS142" s="21">
        <v>3</v>
      </c>
      <c r="AT142" s="22">
        <v>1</v>
      </c>
      <c r="AU142" s="21">
        <v>2</v>
      </c>
      <c r="AV142" s="22">
        <v>1</v>
      </c>
      <c r="AW142" s="21">
        <v>3</v>
      </c>
      <c r="AX142" s="22">
        <v>1</v>
      </c>
      <c r="AY142" s="21">
        <v>3</v>
      </c>
      <c r="AZ142" s="22">
        <v>1</v>
      </c>
      <c r="BA142" s="14">
        <f t="shared" si="97"/>
        <v>1.6181229773462782</v>
      </c>
      <c r="BB142" s="15">
        <f t="shared" si="98"/>
        <v>87</v>
      </c>
      <c r="BC142" s="14">
        <f t="shared" si="99"/>
        <v>7.0388349514563107</v>
      </c>
      <c r="BD142" s="13">
        <f t="shared" si="108"/>
        <v>14</v>
      </c>
      <c r="BE142" s="21">
        <v>1</v>
      </c>
      <c r="BF142" s="22">
        <v>1</v>
      </c>
      <c r="BG142" s="21">
        <v>0</v>
      </c>
      <c r="BH142" s="22">
        <v>0</v>
      </c>
      <c r="BI142" s="21">
        <v>0</v>
      </c>
      <c r="BJ142" s="22">
        <v>0</v>
      </c>
      <c r="BK142" s="21">
        <v>0</v>
      </c>
      <c r="BL142" s="22">
        <v>1</v>
      </c>
      <c r="BM142" s="21">
        <v>1</v>
      </c>
      <c r="BN142" s="22">
        <v>0</v>
      </c>
      <c r="BO142" s="21">
        <v>2</v>
      </c>
      <c r="BP142" s="22">
        <v>1</v>
      </c>
      <c r="BQ142" s="21">
        <v>4</v>
      </c>
      <c r="BR142" s="22">
        <v>3</v>
      </c>
      <c r="BS142" s="14">
        <f t="shared" si="101"/>
        <v>1.1326860841423949</v>
      </c>
      <c r="BT142" s="4"/>
      <c r="BU142" s="4">
        <f t="shared" si="102"/>
        <v>0</v>
      </c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4">
        <f t="shared" si="109"/>
        <v>0</v>
      </c>
      <c r="CI142" s="4"/>
      <c r="CJ142" s="4"/>
      <c r="CK142" s="4"/>
      <c r="CL142" s="4"/>
      <c r="CM142" s="4"/>
      <c r="CN142" s="4"/>
    </row>
    <row r="143" spans="2:92" ht="15.6" x14ac:dyDescent="0.3">
      <c r="B143" s="4" t="s">
        <v>197</v>
      </c>
      <c r="C143" s="150">
        <v>2476.0080000000003</v>
      </c>
      <c r="D143" s="12">
        <f t="shared" si="103"/>
        <v>1393</v>
      </c>
      <c r="E143" s="20">
        <f t="shared" si="104"/>
        <v>56.259915153747478</v>
      </c>
      <c r="F143" s="13">
        <f t="shared" si="105"/>
        <v>1249</v>
      </c>
      <c r="G143" s="21">
        <v>39</v>
      </c>
      <c r="H143" s="22">
        <v>31</v>
      </c>
      <c r="I143" s="21">
        <v>48</v>
      </c>
      <c r="J143" s="22">
        <v>39</v>
      </c>
      <c r="K143" s="21">
        <v>106</v>
      </c>
      <c r="L143" s="22">
        <v>93</v>
      </c>
      <c r="M143" s="21">
        <v>110</v>
      </c>
      <c r="N143" s="22">
        <v>121</v>
      </c>
      <c r="O143" s="21">
        <v>119</v>
      </c>
      <c r="P143" s="22">
        <v>116</v>
      </c>
      <c r="Q143" s="21">
        <v>122</v>
      </c>
      <c r="R143" s="22">
        <v>102</v>
      </c>
      <c r="S143" s="21">
        <v>101</v>
      </c>
      <c r="T143" s="22">
        <v>102</v>
      </c>
      <c r="U143" s="14">
        <f t="shared" si="93"/>
        <v>89.662598707824841</v>
      </c>
      <c r="V143" s="13">
        <f t="shared" si="106"/>
        <v>92</v>
      </c>
      <c r="W143" s="21">
        <v>1</v>
      </c>
      <c r="X143" s="22">
        <v>0</v>
      </c>
      <c r="Y143" s="21">
        <v>0</v>
      </c>
      <c r="Z143" s="22">
        <v>0</v>
      </c>
      <c r="AA143" s="21">
        <v>3</v>
      </c>
      <c r="AB143" s="22">
        <v>8</v>
      </c>
      <c r="AC143" s="21">
        <v>11</v>
      </c>
      <c r="AD143" s="22">
        <v>9</v>
      </c>
      <c r="AE143" s="21">
        <v>8</v>
      </c>
      <c r="AF143" s="22">
        <v>9</v>
      </c>
      <c r="AG143" s="21">
        <v>20</v>
      </c>
      <c r="AH143" s="22">
        <v>13</v>
      </c>
      <c r="AI143" s="21">
        <v>5</v>
      </c>
      <c r="AJ143" s="22">
        <v>5</v>
      </c>
      <c r="AK143" s="14">
        <f t="shared" si="95"/>
        <v>6.604450825556353</v>
      </c>
      <c r="AL143" s="13">
        <f t="shared" si="107"/>
        <v>34</v>
      </c>
      <c r="AM143" s="21">
        <v>0</v>
      </c>
      <c r="AN143" s="22">
        <v>0</v>
      </c>
      <c r="AO143" s="21">
        <v>1</v>
      </c>
      <c r="AP143" s="22">
        <v>0</v>
      </c>
      <c r="AQ143" s="21">
        <v>8</v>
      </c>
      <c r="AR143" s="22">
        <v>1</v>
      </c>
      <c r="AS143" s="21">
        <v>3</v>
      </c>
      <c r="AT143" s="22">
        <v>3</v>
      </c>
      <c r="AU143" s="21">
        <v>4</v>
      </c>
      <c r="AV143" s="22">
        <v>4</v>
      </c>
      <c r="AW143" s="21">
        <v>0</v>
      </c>
      <c r="AX143" s="22">
        <v>2</v>
      </c>
      <c r="AY143" s="21">
        <v>3</v>
      </c>
      <c r="AZ143" s="22">
        <v>5</v>
      </c>
      <c r="BA143" s="14">
        <f t="shared" si="97"/>
        <v>2.4407753050969134</v>
      </c>
      <c r="BB143" s="15">
        <f t="shared" si="98"/>
        <v>126</v>
      </c>
      <c r="BC143" s="14">
        <f t="shared" si="99"/>
        <v>9.0452261306532673</v>
      </c>
      <c r="BD143" s="13">
        <f t="shared" si="108"/>
        <v>18</v>
      </c>
      <c r="BE143" s="21">
        <v>2</v>
      </c>
      <c r="BF143" s="22">
        <v>0</v>
      </c>
      <c r="BG143" s="21">
        <v>1</v>
      </c>
      <c r="BH143" s="22">
        <v>1</v>
      </c>
      <c r="BI143" s="21">
        <v>1</v>
      </c>
      <c r="BJ143" s="22">
        <v>0</v>
      </c>
      <c r="BK143" s="21">
        <v>2</v>
      </c>
      <c r="BL143" s="22">
        <v>1</v>
      </c>
      <c r="BM143" s="21">
        <v>1</v>
      </c>
      <c r="BN143" s="22">
        <v>2</v>
      </c>
      <c r="BO143" s="21">
        <v>5</v>
      </c>
      <c r="BP143" s="22">
        <v>1</v>
      </c>
      <c r="BQ143" s="21">
        <v>0</v>
      </c>
      <c r="BR143" s="22">
        <v>1</v>
      </c>
      <c r="BS143" s="14">
        <f t="shared" si="101"/>
        <v>1.2921751615218953</v>
      </c>
      <c r="BT143" s="4"/>
      <c r="BU143" s="4">
        <f t="shared" si="102"/>
        <v>0</v>
      </c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4">
        <f t="shared" si="109"/>
        <v>0</v>
      </c>
      <c r="CI143" s="4"/>
      <c r="CJ143" s="4"/>
      <c r="CK143" s="4"/>
      <c r="CL143" s="4"/>
      <c r="CM143" s="4"/>
      <c r="CN143" s="4"/>
    </row>
    <row r="144" spans="2:92" ht="15.6" x14ac:dyDescent="0.3">
      <c r="B144" s="4" t="s">
        <v>198</v>
      </c>
      <c r="C144" s="150">
        <v>4019</v>
      </c>
      <c r="D144" s="12">
        <f t="shared" si="103"/>
        <v>2856</v>
      </c>
      <c r="E144" s="20">
        <f t="shared" si="104"/>
        <v>71.062453346603633</v>
      </c>
      <c r="F144" s="13">
        <f t="shared" si="105"/>
        <v>2590</v>
      </c>
      <c r="G144" s="21">
        <v>91</v>
      </c>
      <c r="H144" s="22">
        <v>100</v>
      </c>
      <c r="I144" s="21">
        <v>88</v>
      </c>
      <c r="J144" s="22">
        <v>99</v>
      </c>
      <c r="K144" s="21">
        <v>206</v>
      </c>
      <c r="L144" s="22">
        <v>198</v>
      </c>
      <c r="M144" s="21">
        <v>220</v>
      </c>
      <c r="N144" s="22">
        <v>186</v>
      </c>
      <c r="O144" s="21">
        <v>227</v>
      </c>
      <c r="P144" s="22">
        <v>216</v>
      </c>
      <c r="Q144" s="21">
        <v>225</v>
      </c>
      <c r="R144" s="22">
        <v>221</v>
      </c>
      <c r="S144" s="21">
        <v>252</v>
      </c>
      <c r="T144" s="22">
        <v>261</v>
      </c>
      <c r="U144" s="14">
        <f t="shared" si="93"/>
        <v>90.686274509803923</v>
      </c>
      <c r="V144" s="13">
        <f t="shared" si="106"/>
        <v>209</v>
      </c>
      <c r="W144" s="21">
        <v>1</v>
      </c>
      <c r="X144" s="22">
        <v>0</v>
      </c>
      <c r="Y144" s="21">
        <v>8</v>
      </c>
      <c r="Z144" s="22">
        <v>4</v>
      </c>
      <c r="AA144" s="21">
        <v>10</v>
      </c>
      <c r="AB144" s="22">
        <v>13</v>
      </c>
      <c r="AC144" s="21">
        <v>14</v>
      </c>
      <c r="AD144" s="22">
        <v>26</v>
      </c>
      <c r="AE144" s="21">
        <v>23</v>
      </c>
      <c r="AF144" s="22">
        <v>9</v>
      </c>
      <c r="AG144" s="21">
        <v>26</v>
      </c>
      <c r="AH144" s="22">
        <v>22</v>
      </c>
      <c r="AI144" s="21">
        <v>25</v>
      </c>
      <c r="AJ144" s="22">
        <v>28</v>
      </c>
      <c r="AK144" s="14">
        <f t="shared" si="95"/>
        <v>7.317927170868348</v>
      </c>
      <c r="AL144" s="13">
        <f t="shared" si="107"/>
        <v>35</v>
      </c>
      <c r="AM144" s="21">
        <v>1</v>
      </c>
      <c r="AN144" s="22">
        <v>0</v>
      </c>
      <c r="AO144" s="21">
        <v>0</v>
      </c>
      <c r="AP144" s="22">
        <v>1</v>
      </c>
      <c r="AQ144" s="21">
        <v>2</v>
      </c>
      <c r="AR144" s="22">
        <v>2</v>
      </c>
      <c r="AS144" s="21">
        <v>3</v>
      </c>
      <c r="AT144" s="22">
        <v>6</v>
      </c>
      <c r="AU144" s="21">
        <v>4</v>
      </c>
      <c r="AV144" s="22">
        <v>0</v>
      </c>
      <c r="AW144" s="21">
        <v>7</v>
      </c>
      <c r="AX144" s="22">
        <v>4</v>
      </c>
      <c r="AY144" s="21">
        <v>3</v>
      </c>
      <c r="AZ144" s="22">
        <v>2</v>
      </c>
      <c r="BA144" s="14">
        <f t="shared" si="97"/>
        <v>1.2254901960784315</v>
      </c>
      <c r="BB144" s="15">
        <f t="shared" si="98"/>
        <v>244</v>
      </c>
      <c r="BC144" s="14">
        <f t="shared" si="99"/>
        <v>8.5434173669467786</v>
      </c>
      <c r="BD144" s="13">
        <f t="shared" si="108"/>
        <v>22</v>
      </c>
      <c r="BE144" s="21">
        <v>1</v>
      </c>
      <c r="BF144" s="22">
        <v>1</v>
      </c>
      <c r="BG144" s="21">
        <v>0</v>
      </c>
      <c r="BH144" s="22">
        <v>1</v>
      </c>
      <c r="BI144" s="21">
        <v>2</v>
      </c>
      <c r="BJ144" s="22">
        <v>1</v>
      </c>
      <c r="BK144" s="21">
        <v>3</v>
      </c>
      <c r="BL144" s="22">
        <v>1</v>
      </c>
      <c r="BM144" s="21">
        <v>1</v>
      </c>
      <c r="BN144" s="22">
        <v>1</v>
      </c>
      <c r="BO144" s="21">
        <v>2</v>
      </c>
      <c r="BP144" s="22">
        <v>2</v>
      </c>
      <c r="BQ144" s="21">
        <v>4</v>
      </c>
      <c r="BR144" s="22">
        <v>2</v>
      </c>
      <c r="BS144" s="14">
        <f t="shared" si="101"/>
        <v>0.77030812324929976</v>
      </c>
      <c r="BT144" s="4"/>
      <c r="BU144" s="4">
        <f t="shared" si="102"/>
        <v>0</v>
      </c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4">
        <f t="shared" si="109"/>
        <v>0</v>
      </c>
      <c r="CI144" s="4"/>
      <c r="CJ144" s="4"/>
      <c r="CK144" s="4"/>
      <c r="CL144" s="4"/>
      <c r="CM144" s="4"/>
      <c r="CN144" s="4"/>
    </row>
    <row r="145" spans="2:102" ht="15.6" x14ac:dyDescent="0.3">
      <c r="B145" s="4" t="s">
        <v>199</v>
      </c>
      <c r="C145" s="150">
        <v>1018</v>
      </c>
      <c r="D145" s="12">
        <f t="shared" si="103"/>
        <v>618</v>
      </c>
      <c r="E145" s="20">
        <f t="shared" si="104"/>
        <v>60.707269155206291</v>
      </c>
      <c r="F145" s="13">
        <f t="shared" si="105"/>
        <v>614</v>
      </c>
      <c r="G145" s="21">
        <v>19</v>
      </c>
      <c r="H145" s="22">
        <v>18</v>
      </c>
      <c r="I145" s="21">
        <v>17</v>
      </c>
      <c r="J145" s="22">
        <v>11</v>
      </c>
      <c r="K145" s="21">
        <v>37</v>
      </c>
      <c r="L145" s="22">
        <v>45</v>
      </c>
      <c r="M145" s="21">
        <v>70</v>
      </c>
      <c r="N145" s="22">
        <v>43</v>
      </c>
      <c r="O145" s="21">
        <v>74</v>
      </c>
      <c r="P145" s="22">
        <v>70</v>
      </c>
      <c r="Q145" s="21">
        <v>54</v>
      </c>
      <c r="R145" s="22">
        <v>52</v>
      </c>
      <c r="S145" s="21">
        <v>55</v>
      </c>
      <c r="T145" s="22">
        <v>49</v>
      </c>
      <c r="U145" s="14">
        <f t="shared" si="93"/>
        <v>99.35275080906149</v>
      </c>
      <c r="V145" s="13">
        <f t="shared" si="106"/>
        <v>4</v>
      </c>
      <c r="W145" s="21">
        <v>0</v>
      </c>
      <c r="X145" s="22">
        <v>0</v>
      </c>
      <c r="Y145" s="21">
        <v>0</v>
      </c>
      <c r="Z145" s="22">
        <v>0</v>
      </c>
      <c r="AA145" s="21">
        <v>0</v>
      </c>
      <c r="AB145" s="22">
        <v>0</v>
      </c>
      <c r="AC145" s="21">
        <v>0</v>
      </c>
      <c r="AD145" s="22">
        <v>0</v>
      </c>
      <c r="AE145" s="21">
        <v>1</v>
      </c>
      <c r="AF145" s="22">
        <v>0</v>
      </c>
      <c r="AG145" s="21">
        <v>0</v>
      </c>
      <c r="AH145" s="22">
        <v>2</v>
      </c>
      <c r="AI145" s="21">
        <v>0</v>
      </c>
      <c r="AJ145" s="22">
        <v>1</v>
      </c>
      <c r="AK145" s="14">
        <f t="shared" si="95"/>
        <v>0.64724919093851141</v>
      </c>
      <c r="AL145" s="13">
        <f t="shared" si="107"/>
        <v>0</v>
      </c>
      <c r="AM145" s="21">
        <v>0</v>
      </c>
      <c r="AN145" s="22">
        <v>0</v>
      </c>
      <c r="AO145" s="21">
        <v>0</v>
      </c>
      <c r="AP145" s="22">
        <v>0</v>
      </c>
      <c r="AQ145" s="21">
        <v>0</v>
      </c>
      <c r="AR145" s="22">
        <v>0</v>
      </c>
      <c r="AS145" s="21">
        <v>0</v>
      </c>
      <c r="AT145" s="22">
        <v>0</v>
      </c>
      <c r="AU145" s="21">
        <v>0</v>
      </c>
      <c r="AV145" s="22">
        <v>0</v>
      </c>
      <c r="AW145" s="21">
        <v>0</v>
      </c>
      <c r="AX145" s="22">
        <v>0</v>
      </c>
      <c r="AY145" s="21">
        <v>0</v>
      </c>
      <c r="AZ145" s="22">
        <v>0</v>
      </c>
      <c r="BA145" s="14">
        <f t="shared" si="97"/>
        <v>0</v>
      </c>
      <c r="BB145" s="15">
        <f t="shared" si="98"/>
        <v>4</v>
      </c>
      <c r="BC145" s="14">
        <f t="shared" si="99"/>
        <v>0.64724919093851141</v>
      </c>
      <c r="BD145" s="13">
        <f t="shared" si="108"/>
        <v>0</v>
      </c>
      <c r="BE145" s="21">
        <v>0</v>
      </c>
      <c r="BF145" s="22">
        <v>0</v>
      </c>
      <c r="BG145" s="21">
        <v>0</v>
      </c>
      <c r="BH145" s="22">
        <v>0</v>
      </c>
      <c r="BI145" s="21">
        <v>0</v>
      </c>
      <c r="BJ145" s="22">
        <v>0</v>
      </c>
      <c r="BK145" s="21">
        <v>0</v>
      </c>
      <c r="BL145" s="22">
        <v>0</v>
      </c>
      <c r="BM145" s="21">
        <v>0</v>
      </c>
      <c r="BN145" s="22">
        <v>0</v>
      </c>
      <c r="BO145" s="21">
        <v>0</v>
      </c>
      <c r="BP145" s="22">
        <v>0</v>
      </c>
      <c r="BQ145" s="21">
        <v>0</v>
      </c>
      <c r="BR145" s="22">
        <v>0</v>
      </c>
      <c r="BS145" s="14">
        <f t="shared" si="101"/>
        <v>0</v>
      </c>
      <c r="BT145" s="4"/>
      <c r="BU145" s="4">
        <f t="shared" si="102"/>
        <v>0</v>
      </c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4">
        <f t="shared" si="109"/>
        <v>0</v>
      </c>
      <c r="CI145" s="4"/>
      <c r="CJ145" s="4"/>
      <c r="CK145" s="4"/>
      <c r="CL145" s="4"/>
      <c r="CM145" s="4"/>
      <c r="CN145" s="4"/>
    </row>
    <row r="146" spans="2:102" ht="15.6" x14ac:dyDescent="0.3">
      <c r="B146" s="4" t="s">
        <v>200</v>
      </c>
      <c r="C146" s="150">
        <v>4347.7560000000003</v>
      </c>
      <c r="D146" s="12">
        <f t="shared" si="103"/>
        <v>2809</v>
      </c>
      <c r="E146" s="20">
        <f t="shared" si="104"/>
        <v>64.608041481628675</v>
      </c>
      <c r="F146" s="13">
        <f t="shared" si="105"/>
        <v>2496</v>
      </c>
      <c r="G146" s="21">
        <v>113</v>
      </c>
      <c r="H146" s="22">
        <v>96</v>
      </c>
      <c r="I146" s="21">
        <v>88</v>
      </c>
      <c r="J146" s="22">
        <v>78</v>
      </c>
      <c r="K146" s="21">
        <v>205</v>
      </c>
      <c r="L146" s="22">
        <v>218</v>
      </c>
      <c r="M146" s="21">
        <v>224</v>
      </c>
      <c r="N146" s="22">
        <v>187</v>
      </c>
      <c r="O146" s="21">
        <v>215</v>
      </c>
      <c r="P146" s="22">
        <v>225</v>
      </c>
      <c r="Q146" s="21">
        <v>236</v>
      </c>
      <c r="R146" s="22">
        <v>206</v>
      </c>
      <c r="S146" s="21">
        <v>218</v>
      </c>
      <c r="T146" s="22">
        <v>187</v>
      </c>
      <c r="U146" s="14">
        <f t="shared" si="93"/>
        <v>88.857244571021724</v>
      </c>
      <c r="V146" s="13">
        <f t="shared" si="106"/>
        <v>213</v>
      </c>
      <c r="W146" s="21">
        <v>1</v>
      </c>
      <c r="X146" s="22">
        <v>2</v>
      </c>
      <c r="Y146" s="21">
        <v>3</v>
      </c>
      <c r="Z146" s="22">
        <v>5</v>
      </c>
      <c r="AA146" s="21">
        <v>13</v>
      </c>
      <c r="AB146" s="22">
        <v>16</v>
      </c>
      <c r="AC146" s="21">
        <v>22</v>
      </c>
      <c r="AD146" s="22">
        <v>17</v>
      </c>
      <c r="AE146" s="21">
        <v>15</v>
      </c>
      <c r="AF146" s="22">
        <v>26</v>
      </c>
      <c r="AG146" s="21">
        <v>26</v>
      </c>
      <c r="AH146" s="22">
        <v>23</v>
      </c>
      <c r="AI146" s="21">
        <v>18</v>
      </c>
      <c r="AJ146" s="22">
        <v>26</v>
      </c>
      <c r="AK146" s="14">
        <f t="shared" si="95"/>
        <v>7.5827696689213244</v>
      </c>
      <c r="AL146" s="13">
        <f t="shared" si="107"/>
        <v>44</v>
      </c>
      <c r="AM146" s="21">
        <v>0</v>
      </c>
      <c r="AN146" s="22">
        <v>1</v>
      </c>
      <c r="AO146" s="21">
        <v>2</v>
      </c>
      <c r="AP146" s="22">
        <v>0</v>
      </c>
      <c r="AQ146" s="21">
        <v>4</v>
      </c>
      <c r="AR146" s="22">
        <v>1</v>
      </c>
      <c r="AS146" s="21">
        <v>7</v>
      </c>
      <c r="AT146" s="22">
        <v>4</v>
      </c>
      <c r="AU146" s="21">
        <v>2</v>
      </c>
      <c r="AV146" s="22">
        <v>4</v>
      </c>
      <c r="AW146" s="21">
        <v>2</v>
      </c>
      <c r="AX146" s="22">
        <v>6</v>
      </c>
      <c r="AY146" s="21">
        <v>4</v>
      </c>
      <c r="AZ146" s="22">
        <v>7</v>
      </c>
      <c r="BA146" s="14">
        <f t="shared" si="97"/>
        <v>1.5663937344250625</v>
      </c>
      <c r="BB146" s="15">
        <f t="shared" si="98"/>
        <v>257</v>
      </c>
      <c r="BC146" s="14">
        <f t="shared" si="99"/>
        <v>9.1491634033463871</v>
      </c>
      <c r="BD146" s="13">
        <f t="shared" si="108"/>
        <v>56</v>
      </c>
      <c r="BE146" s="21">
        <v>3</v>
      </c>
      <c r="BF146" s="22">
        <v>7</v>
      </c>
      <c r="BG146" s="21">
        <v>1</v>
      </c>
      <c r="BH146" s="22">
        <v>1</v>
      </c>
      <c r="BI146" s="21">
        <v>2</v>
      </c>
      <c r="BJ146" s="22">
        <v>4</v>
      </c>
      <c r="BK146" s="21">
        <v>4</v>
      </c>
      <c r="BL146" s="22">
        <v>4</v>
      </c>
      <c r="BM146" s="21">
        <v>6</v>
      </c>
      <c r="BN146" s="22">
        <v>4</v>
      </c>
      <c r="BO146" s="21">
        <v>6</v>
      </c>
      <c r="BP146" s="22">
        <v>3</v>
      </c>
      <c r="BQ146" s="21">
        <v>9</v>
      </c>
      <c r="BR146" s="22">
        <v>2</v>
      </c>
      <c r="BS146" s="14">
        <f t="shared" si="101"/>
        <v>1.9935920256318975</v>
      </c>
      <c r="BT146" s="4"/>
      <c r="BU146" s="4">
        <f t="shared" si="102"/>
        <v>0</v>
      </c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4">
        <f t="shared" si="109"/>
        <v>0</v>
      </c>
      <c r="CI146" s="4"/>
      <c r="CJ146" s="4"/>
      <c r="CK146" s="4"/>
      <c r="CL146" s="4"/>
      <c r="CM146" s="4"/>
      <c r="CN146" s="4"/>
    </row>
    <row r="147" spans="2:102" ht="15.6" x14ac:dyDescent="0.3">
      <c r="B147" s="4" t="s">
        <v>201</v>
      </c>
      <c r="C147" s="150">
        <v>3854.1420000000003</v>
      </c>
      <c r="D147" s="12">
        <f t="shared" si="103"/>
        <v>1807</v>
      </c>
      <c r="E147" s="20">
        <f t="shared" si="104"/>
        <v>46.884624385920389</v>
      </c>
      <c r="F147" s="13">
        <f t="shared" si="105"/>
        <v>1565</v>
      </c>
      <c r="G147" s="21">
        <v>73</v>
      </c>
      <c r="H147" s="22">
        <v>56</v>
      </c>
      <c r="I147" s="21">
        <v>66</v>
      </c>
      <c r="J147" s="22">
        <v>53</v>
      </c>
      <c r="K147" s="21">
        <v>126</v>
      </c>
      <c r="L147" s="22">
        <v>106</v>
      </c>
      <c r="M147" s="21">
        <v>148</v>
      </c>
      <c r="N147" s="22">
        <v>132</v>
      </c>
      <c r="O147" s="21">
        <v>159</v>
      </c>
      <c r="P147" s="22">
        <v>128</v>
      </c>
      <c r="Q147" s="21">
        <v>132</v>
      </c>
      <c r="R147" s="22">
        <v>118</v>
      </c>
      <c r="S147" s="21">
        <v>143</v>
      </c>
      <c r="T147" s="22">
        <v>125</v>
      </c>
      <c r="U147" s="14">
        <f t="shared" si="93"/>
        <v>86.607636967349194</v>
      </c>
      <c r="V147" s="13">
        <f t="shared" si="106"/>
        <v>165</v>
      </c>
      <c r="W147" s="21">
        <v>1</v>
      </c>
      <c r="X147" s="22">
        <v>3</v>
      </c>
      <c r="Y147" s="21">
        <v>2</v>
      </c>
      <c r="Z147" s="22">
        <v>4</v>
      </c>
      <c r="AA147" s="21">
        <v>8</v>
      </c>
      <c r="AB147" s="22">
        <v>8</v>
      </c>
      <c r="AC147" s="21">
        <v>12</v>
      </c>
      <c r="AD147" s="22">
        <v>13</v>
      </c>
      <c r="AE147" s="21">
        <v>20</v>
      </c>
      <c r="AF147" s="22">
        <v>23</v>
      </c>
      <c r="AG147" s="21">
        <v>22</v>
      </c>
      <c r="AH147" s="22">
        <v>14</v>
      </c>
      <c r="AI147" s="21">
        <v>23</v>
      </c>
      <c r="AJ147" s="22">
        <v>12</v>
      </c>
      <c r="AK147" s="14">
        <f t="shared" si="95"/>
        <v>9.1311566131710009</v>
      </c>
      <c r="AL147" s="13">
        <f t="shared" si="107"/>
        <v>37</v>
      </c>
      <c r="AM147" s="21">
        <v>0</v>
      </c>
      <c r="AN147" s="22">
        <v>0</v>
      </c>
      <c r="AO147" s="21">
        <v>1</v>
      </c>
      <c r="AP147" s="22">
        <v>0</v>
      </c>
      <c r="AQ147" s="21">
        <v>4</v>
      </c>
      <c r="AR147" s="22">
        <v>5</v>
      </c>
      <c r="AS147" s="21">
        <v>4</v>
      </c>
      <c r="AT147" s="22">
        <v>3</v>
      </c>
      <c r="AU147" s="21">
        <v>4</v>
      </c>
      <c r="AV147" s="22">
        <v>4</v>
      </c>
      <c r="AW147" s="21">
        <v>3</v>
      </c>
      <c r="AX147" s="22">
        <v>5</v>
      </c>
      <c r="AY147" s="21">
        <v>2</v>
      </c>
      <c r="AZ147" s="22">
        <v>2</v>
      </c>
      <c r="BA147" s="14">
        <f t="shared" si="97"/>
        <v>2.0475926950747092</v>
      </c>
      <c r="BB147" s="15">
        <f t="shared" si="98"/>
        <v>202</v>
      </c>
      <c r="BC147" s="14">
        <f t="shared" si="99"/>
        <v>11.178749308245711</v>
      </c>
      <c r="BD147" s="13">
        <f t="shared" si="108"/>
        <v>40</v>
      </c>
      <c r="BE147" s="21">
        <v>5</v>
      </c>
      <c r="BF147" s="22">
        <v>1</v>
      </c>
      <c r="BG147" s="21">
        <v>2</v>
      </c>
      <c r="BH147" s="22">
        <v>1</v>
      </c>
      <c r="BI147" s="21">
        <v>5</v>
      </c>
      <c r="BJ147" s="22">
        <v>1</v>
      </c>
      <c r="BK147" s="21">
        <v>6</v>
      </c>
      <c r="BL147" s="22">
        <v>2</v>
      </c>
      <c r="BM147" s="21">
        <v>2</v>
      </c>
      <c r="BN147" s="22">
        <v>3</v>
      </c>
      <c r="BO147" s="21">
        <v>2</v>
      </c>
      <c r="BP147" s="22">
        <v>2</v>
      </c>
      <c r="BQ147" s="21">
        <v>2</v>
      </c>
      <c r="BR147" s="22">
        <v>6</v>
      </c>
      <c r="BS147" s="14">
        <f t="shared" si="101"/>
        <v>2.2136137244050911</v>
      </c>
      <c r="BT147" s="4"/>
      <c r="BU147" s="4">
        <f t="shared" si="102"/>
        <v>0</v>
      </c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4">
        <f t="shared" si="109"/>
        <v>0</v>
      </c>
      <c r="CI147" s="4"/>
      <c r="CJ147" s="4"/>
      <c r="CK147" s="4"/>
      <c r="CL147" s="4"/>
      <c r="CM147" s="4"/>
      <c r="CN147" s="4"/>
    </row>
    <row r="148" spans="2:102" ht="15.6" x14ac:dyDescent="0.3">
      <c r="B148" s="4" t="s">
        <v>202</v>
      </c>
      <c r="C148" s="150">
        <v>1882.7640000000001</v>
      </c>
      <c r="D148" s="12">
        <f t="shared" si="103"/>
        <v>1134</v>
      </c>
      <c r="E148" s="20">
        <f t="shared" si="104"/>
        <v>60.230597143348817</v>
      </c>
      <c r="F148" s="13">
        <f t="shared" si="105"/>
        <v>1056</v>
      </c>
      <c r="G148" s="21">
        <v>45</v>
      </c>
      <c r="H148" s="22">
        <v>47</v>
      </c>
      <c r="I148" s="21">
        <v>43</v>
      </c>
      <c r="J148" s="22">
        <v>40</v>
      </c>
      <c r="K148" s="21">
        <v>86</v>
      </c>
      <c r="L148" s="22">
        <v>83</v>
      </c>
      <c r="M148" s="21">
        <v>83</v>
      </c>
      <c r="N148" s="22">
        <v>92</v>
      </c>
      <c r="O148" s="21">
        <v>96</v>
      </c>
      <c r="P148" s="22">
        <v>91</v>
      </c>
      <c r="Q148" s="21">
        <v>93</v>
      </c>
      <c r="R148" s="22">
        <v>85</v>
      </c>
      <c r="S148" s="21">
        <v>86</v>
      </c>
      <c r="T148" s="22">
        <v>86</v>
      </c>
      <c r="U148" s="123">
        <f t="shared" si="93"/>
        <v>93.121693121693113</v>
      </c>
      <c r="V148" s="13">
        <f t="shared" si="106"/>
        <v>70</v>
      </c>
      <c r="W148" s="21">
        <v>1</v>
      </c>
      <c r="X148" s="22">
        <v>0</v>
      </c>
      <c r="Y148" s="21">
        <v>2</v>
      </c>
      <c r="Z148" s="22">
        <v>1</v>
      </c>
      <c r="AA148" s="21">
        <v>5</v>
      </c>
      <c r="AB148" s="22">
        <v>2</v>
      </c>
      <c r="AC148" s="21">
        <v>9</v>
      </c>
      <c r="AD148" s="22">
        <v>7</v>
      </c>
      <c r="AE148" s="21">
        <v>3</v>
      </c>
      <c r="AF148" s="22">
        <v>5</v>
      </c>
      <c r="AG148" s="21">
        <v>4</v>
      </c>
      <c r="AH148" s="22">
        <v>10</v>
      </c>
      <c r="AI148" s="21">
        <v>11</v>
      </c>
      <c r="AJ148" s="22">
        <v>10</v>
      </c>
      <c r="AK148" s="14">
        <v>8</v>
      </c>
      <c r="AL148" s="13">
        <v>4</v>
      </c>
      <c r="AM148" s="21">
        <v>1</v>
      </c>
      <c r="AN148" s="22">
        <v>0</v>
      </c>
      <c r="AO148" s="21">
        <v>1</v>
      </c>
      <c r="AP148" s="22">
        <v>0</v>
      </c>
      <c r="AQ148" s="21">
        <v>1</v>
      </c>
      <c r="AR148" s="22">
        <v>0</v>
      </c>
      <c r="AS148" s="21">
        <v>2</v>
      </c>
      <c r="AT148" s="22">
        <v>1</v>
      </c>
      <c r="AU148" s="21">
        <v>1</v>
      </c>
      <c r="AV148" s="22">
        <v>0</v>
      </c>
      <c r="AW148" s="21">
        <v>2</v>
      </c>
      <c r="AX148" s="22">
        <v>2</v>
      </c>
      <c r="AY148" s="21">
        <v>1</v>
      </c>
      <c r="AZ148" s="22">
        <v>2</v>
      </c>
      <c r="BA148" s="14">
        <v>1</v>
      </c>
      <c r="BB148" s="15">
        <v>2</v>
      </c>
      <c r="BC148" s="14">
        <v>2</v>
      </c>
      <c r="BD148" s="13">
        <v>4</v>
      </c>
      <c r="BE148" s="21">
        <v>1</v>
      </c>
      <c r="BF148" s="22">
        <v>0</v>
      </c>
      <c r="BG148" s="21">
        <v>0</v>
      </c>
      <c r="BH148" s="22">
        <v>0</v>
      </c>
      <c r="BI148" s="21">
        <v>2</v>
      </c>
      <c r="BJ148" s="22">
        <v>0</v>
      </c>
      <c r="BK148" s="21">
        <v>1</v>
      </c>
      <c r="BL148" s="22">
        <v>3</v>
      </c>
      <c r="BM148" s="21">
        <v>2</v>
      </c>
      <c r="BN148" s="22">
        <v>2</v>
      </c>
      <c r="BO148" s="21">
        <v>9</v>
      </c>
      <c r="BP148" s="22">
        <v>2</v>
      </c>
      <c r="BQ148" s="21">
        <v>1</v>
      </c>
      <c r="BR148" s="22">
        <v>1</v>
      </c>
      <c r="BS148" s="14">
        <v>4</v>
      </c>
      <c r="BT148" s="4">
        <v>9</v>
      </c>
      <c r="BU148" s="4">
        <v>2</v>
      </c>
      <c r="BV148" s="23">
        <v>11</v>
      </c>
      <c r="BW148" s="23">
        <v>1</v>
      </c>
      <c r="BX148" s="23">
        <v>1</v>
      </c>
      <c r="BY148" s="23">
        <v>2</v>
      </c>
      <c r="BZ148" s="23"/>
      <c r="CA148" s="23"/>
      <c r="CB148" s="23"/>
      <c r="CC148" s="23"/>
      <c r="CD148" s="23"/>
      <c r="CE148" s="23"/>
      <c r="CF148" s="23"/>
      <c r="CG148" s="23"/>
      <c r="CH148" s="24">
        <f t="shared" si="109"/>
        <v>0.17636684303350969</v>
      </c>
      <c r="CI148" s="4"/>
      <c r="CJ148" s="4"/>
      <c r="CK148" s="4"/>
      <c r="CL148" s="4"/>
      <c r="CM148" s="4"/>
      <c r="CN148" s="4"/>
    </row>
    <row r="149" spans="2:102" ht="15.6" x14ac:dyDescent="0.3">
      <c r="B149" s="4" t="s">
        <v>203</v>
      </c>
      <c r="C149" s="150">
        <v>1466.748</v>
      </c>
      <c r="D149" s="12">
        <f t="shared" si="103"/>
        <v>1229</v>
      </c>
      <c r="E149" s="20">
        <f t="shared" si="104"/>
        <v>83.790807964285619</v>
      </c>
      <c r="F149" s="13">
        <f t="shared" si="105"/>
        <v>1154</v>
      </c>
      <c r="G149" s="21">
        <v>41</v>
      </c>
      <c r="H149" s="22">
        <v>31</v>
      </c>
      <c r="I149" s="21">
        <v>36</v>
      </c>
      <c r="J149" s="22">
        <v>36</v>
      </c>
      <c r="K149" s="21">
        <v>97</v>
      </c>
      <c r="L149" s="22">
        <v>80</v>
      </c>
      <c r="M149" s="21">
        <v>85</v>
      </c>
      <c r="N149" s="22">
        <v>87</v>
      </c>
      <c r="O149" s="21">
        <v>103</v>
      </c>
      <c r="P149" s="22">
        <v>100</v>
      </c>
      <c r="Q149" s="21">
        <v>111</v>
      </c>
      <c r="R149" s="22">
        <v>114</v>
      </c>
      <c r="S149" s="21">
        <v>109</v>
      </c>
      <c r="T149" s="22">
        <v>124</v>
      </c>
      <c r="U149" s="14">
        <f t="shared" si="93"/>
        <v>93.89747762408463</v>
      </c>
      <c r="V149" s="13">
        <f t="shared" si="106"/>
        <v>60</v>
      </c>
      <c r="W149" s="21">
        <v>0</v>
      </c>
      <c r="X149" s="22">
        <v>0</v>
      </c>
      <c r="Y149" s="21">
        <v>1</v>
      </c>
      <c r="Z149" s="22">
        <v>0</v>
      </c>
      <c r="AA149" s="21">
        <v>5</v>
      </c>
      <c r="AB149" s="22">
        <v>4</v>
      </c>
      <c r="AC149" s="21">
        <v>5</v>
      </c>
      <c r="AD149" s="22">
        <v>7</v>
      </c>
      <c r="AE149" s="21">
        <v>6</v>
      </c>
      <c r="AF149" s="22">
        <v>6</v>
      </c>
      <c r="AG149" s="21">
        <v>6</v>
      </c>
      <c r="AH149" s="22">
        <v>7</v>
      </c>
      <c r="AI149" s="21">
        <v>5</v>
      </c>
      <c r="AJ149" s="22">
        <v>8</v>
      </c>
      <c r="AK149" s="14">
        <f t="shared" ref="AK149:AK156" si="110">V149/D149*100</f>
        <v>4.8820179007323032</v>
      </c>
      <c r="AL149" s="13">
        <f t="shared" ref="AL149:AL156" si="111">AM149+AN149+AO149+AP149+AQ149+AR149+AS149+AT149+AU149+AV149+AW149+AX149+AY149+AZ149</f>
        <v>11</v>
      </c>
      <c r="AM149" s="21">
        <v>1</v>
      </c>
      <c r="AN149" s="22">
        <v>1</v>
      </c>
      <c r="AO149" s="21">
        <v>0</v>
      </c>
      <c r="AP149" s="22">
        <v>0</v>
      </c>
      <c r="AQ149" s="21">
        <v>0</v>
      </c>
      <c r="AR149" s="22">
        <v>0</v>
      </c>
      <c r="AS149" s="21">
        <v>2</v>
      </c>
      <c r="AT149" s="22">
        <v>1</v>
      </c>
      <c r="AU149" s="21">
        <v>0</v>
      </c>
      <c r="AV149" s="22">
        <v>3</v>
      </c>
      <c r="AW149" s="21">
        <v>0</v>
      </c>
      <c r="AX149" s="22">
        <v>2</v>
      </c>
      <c r="AY149" s="21">
        <v>0</v>
      </c>
      <c r="AZ149" s="22">
        <v>1</v>
      </c>
      <c r="BA149" s="14">
        <f t="shared" ref="BA149:BA156" si="112">AL149/D149*100</f>
        <v>0.89503661513425548</v>
      </c>
      <c r="BB149" s="15">
        <f t="shared" ref="BB149:BB156" si="113">AL149+V149</f>
        <v>71</v>
      </c>
      <c r="BC149" s="14">
        <f t="shared" ref="BC149:BC156" si="114">BB149/D149*100</f>
        <v>5.777054515866558</v>
      </c>
      <c r="BD149" s="13">
        <f t="shared" ref="BD149:BD156" si="115">SUM(BE149:BR149)</f>
        <v>4</v>
      </c>
      <c r="BE149" s="21">
        <v>1</v>
      </c>
      <c r="BF149" s="22">
        <v>0</v>
      </c>
      <c r="BG149" s="21">
        <v>0</v>
      </c>
      <c r="BH149" s="22">
        <v>0</v>
      </c>
      <c r="BI149" s="21">
        <v>0</v>
      </c>
      <c r="BJ149" s="22">
        <v>0</v>
      </c>
      <c r="BK149" s="21">
        <v>0</v>
      </c>
      <c r="BL149" s="22">
        <v>1</v>
      </c>
      <c r="BM149" s="21">
        <v>0</v>
      </c>
      <c r="BN149" s="22">
        <v>1</v>
      </c>
      <c r="BO149" s="21">
        <v>1</v>
      </c>
      <c r="BP149" s="22">
        <v>0</v>
      </c>
      <c r="BQ149" s="21">
        <v>0</v>
      </c>
      <c r="BR149" s="22">
        <v>0</v>
      </c>
      <c r="BS149" s="14">
        <f t="shared" ref="BS149:BS156" si="116">BD149/D149*100</f>
        <v>0.32546786004882017</v>
      </c>
      <c r="BT149" s="4"/>
      <c r="BU149" s="4">
        <f t="shared" ref="BU149:BU156" si="117">SUM(BV149:CG149)</f>
        <v>0</v>
      </c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4">
        <f t="shared" si="109"/>
        <v>0</v>
      </c>
      <c r="CI149" s="4"/>
      <c r="CJ149" s="4"/>
      <c r="CK149" s="4"/>
      <c r="CL149" s="4"/>
      <c r="CM149" s="4"/>
      <c r="CN149" s="4"/>
    </row>
    <row r="150" spans="2:102" ht="15.6" x14ac:dyDescent="0.3">
      <c r="B150" s="4" t="s">
        <v>204</v>
      </c>
      <c r="C150" s="150">
        <v>4289.2740000000003</v>
      </c>
      <c r="D150" s="12">
        <f t="shared" si="103"/>
        <v>2784</v>
      </c>
      <c r="E150" s="20">
        <f t="shared" si="104"/>
        <v>64.906089002474545</v>
      </c>
      <c r="F150" s="13">
        <f t="shared" si="105"/>
        <v>2490</v>
      </c>
      <c r="G150" s="21">
        <v>108</v>
      </c>
      <c r="H150" s="22">
        <v>85</v>
      </c>
      <c r="I150" s="21">
        <v>107</v>
      </c>
      <c r="J150" s="22">
        <v>91</v>
      </c>
      <c r="K150" s="21">
        <v>214</v>
      </c>
      <c r="L150" s="22">
        <v>202</v>
      </c>
      <c r="M150" s="21">
        <v>193</v>
      </c>
      <c r="N150" s="22">
        <v>185</v>
      </c>
      <c r="O150" s="21">
        <v>206</v>
      </c>
      <c r="P150" s="22">
        <v>192</v>
      </c>
      <c r="Q150" s="21">
        <v>234</v>
      </c>
      <c r="R150" s="22">
        <v>221</v>
      </c>
      <c r="S150" s="21">
        <v>230</v>
      </c>
      <c r="T150" s="22">
        <v>222</v>
      </c>
      <c r="U150" s="14">
        <f t="shared" si="93"/>
        <v>89.439655172413794</v>
      </c>
      <c r="V150" s="13">
        <f t="shared" si="106"/>
        <v>226</v>
      </c>
      <c r="W150" s="21">
        <v>0</v>
      </c>
      <c r="X150" s="22">
        <v>0</v>
      </c>
      <c r="Y150" s="21">
        <v>4</v>
      </c>
      <c r="Z150" s="22">
        <v>3</v>
      </c>
      <c r="AA150" s="21">
        <v>17</v>
      </c>
      <c r="AB150" s="22">
        <v>13</v>
      </c>
      <c r="AC150" s="21">
        <v>16</v>
      </c>
      <c r="AD150" s="22">
        <v>17</v>
      </c>
      <c r="AE150" s="21">
        <v>18</v>
      </c>
      <c r="AF150" s="22">
        <v>27</v>
      </c>
      <c r="AG150" s="21">
        <v>28</v>
      </c>
      <c r="AH150" s="22">
        <v>28</v>
      </c>
      <c r="AI150" s="21">
        <v>28</v>
      </c>
      <c r="AJ150" s="22">
        <v>27</v>
      </c>
      <c r="AK150" s="14">
        <f t="shared" si="110"/>
        <v>8.1178160919540243</v>
      </c>
      <c r="AL150" s="13">
        <f t="shared" si="111"/>
        <v>40</v>
      </c>
      <c r="AM150" s="21">
        <v>1</v>
      </c>
      <c r="AN150" s="22">
        <v>1</v>
      </c>
      <c r="AO150" s="21">
        <v>0</v>
      </c>
      <c r="AP150" s="22">
        <v>0</v>
      </c>
      <c r="AQ150" s="21">
        <v>3</v>
      </c>
      <c r="AR150" s="22">
        <v>1</v>
      </c>
      <c r="AS150" s="21">
        <v>5</v>
      </c>
      <c r="AT150" s="22">
        <v>2</v>
      </c>
      <c r="AU150" s="21">
        <v>3</v>
      </c>
      <c r="AV150" s="22">
        <v>3</v>
      </c>
      <c r="AW150" s="21">
        <v>4</v>
      </c>
      <c r="AX150" s="22">
        <v>4</v>
      </c>
      <c r="AY150" s="21">
        <v>7</v>
      </c>
      <c r="AZ150" s="22">
        <v>6</v>
      </c>
      <c r="BA150" s="14">
        <f t="shared" si="112"/>
        <v>1.4367816091954022</v>
      </c>
      <c r="BB150" s="15">
        <f t="shared" si="113"/>
        <v>266</v>
      </c>
      <c r="BC150" s="14">
        <f t="shared" si="114"/>
        <v>9.5545977011494259</v>
      </c>
      <c r="BD150" s="13">
        <f t="shared" si="115"/>
        <v>28</v>
      </c>
      <c r="BE150" s="21">
        <v>0</v>
      </c>
      <c r="BF150" s="22">
        <v>0</v>
      </c>
      <c r="BG150" s="21">
        <v>1</v>
      </c>
      <c r="BH150" s="22">
        <v>0</v>
      </c>
      <c r="BI150" s="21">
        <v>2</v>
      </c>
      <c r="BJ150" s="22">
        <v>2</v>
      </c>
      <c r="BK150" s="21">
        <v>4</v>
      </c>
      <c r="BL150" s="22">
        <v>2</v>
      </c>
      <c r="BM150" s="21">
        <v>5</v>
      </c>
      <c r="BN150" s="22">
        <v>2</v>
      </c>
      <c r="BO150" s="21">
        <v>3</v>
      </c>
      <c r="BP150" s="22">
        <v>1</v>
      </c>
      <c r="BQ150" s="21">
        <v>3</v>
      </c>
      <c r="BR150" s="22">
        <v>3</v>
      </c>
      <c r="BS150" s="14">
        <f t="shared" si="116"/>
        <v>1.0057471264367817</v>
      </c>
      <c r="BT150" s="4"/>
      <c r="BU150" s="4">
        <f t="shared" si="117"/>
        <v>0</v>
      </c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4">
        <f t="shared" si="109"/>
        <v>0</v>
      </c>
      <c r="CI150" s="4"/>
      <c r="CJ150" s="4"/>
      <c r="CK150" s="4"/>
      <c r="CL150" s="4"/>
      <c r="CM150" s="4"/>
      <c r="CN150" s="4"/>
    </row>
    <row r="151" spans="2:102" ht="15.6" x14ac:dyDescent="0.3">
      <c r="B151" s="4" t="s">
        <v>205</v>
      </c>
      <c r="C151" s="150">
        <v>2209.8420000000001</v>
      </c>
      <c r="D151" s="12">
        <f t="shared" si="103"/>
        <v>1243</v>
      </c>
      <c r="E151" s="20">
        <f t="shared" si="104"/>
        <v>56.248365267743118</v>
      </c>
      <c r="F151" s="13">
        <f t="shared" si="105"/>
        <v>1103</v>
      </c>
      <c r="G151" s="75">
        <v>43</v>
      </c>
      <c r="H151" s="76">
        <v>29</v>
      </c>
      <c r="I151" s="75">
        <v>52</v>
      </c>
      <c r="J151" s="76">
        <v>37</v>
      </c>
      <c r="K151" s="75">
        <v>66</v>
      </c>
      <c r="L151" s="76">
        <v>84</v>
      </c>
      <c r="M151" s="75">
        <v>111</v>
      </c>
      <c r="N151" s="76">
        <v>97</v>
      </c>
      <c r="O151" s="75">
        <v>100</v>
      </c>
      <c r="P151" s="76">
        <v>88</v>
      </c>
      <c r="Q151" s="75">
        <v>116</v>
      </c>
      <c r="R151" s="76">
        <v>87</v>
      </c>
      <c r="S151" s="75">
        <v>106</v>
      </c>
      <c r="T151" s="76">
        <v>87</v>
      </c>
      <c r="U151" s="14">
        <f t="shared" si="93"/>
        <v>88.736926790024143</v>
      </c>
      <c r="V151" s="13">
        <f t="shared" si="106"/>
        <v>102</v>
      </c>
      <c r="W151" s="21">
        <v>0</v>
      </c>
      <c r="X151" s="22">
        <v>0</v>
      </c>
      <c r="Y151" s="21">
        <v>1</v>
      </c>
      <c r="Z151" s="22">
        <v>0</v>
      </c>
      <c r="AA151" s="21">
        <v>5</v>
      </c>
      <c r="AB151" s="22">
        <v>3</v>
      </c>
      <c r="AC151" s="21">
        <v>9</v>
      </c>
      <c r="AD151" s="22">
        <v>8</v>
      </c>
      <c r="AE151" s="21">
        <v>14</v>
      </c>
      <c r="AF151" s="22">
        <v>14</v>
      </c>
      <c r="AG151" s="21">
        <v>11</v>
      </c>
      <c r="AH151" s="22">
        <v>13</v>
      </c>
      <c r="AI151" s="21">
        <v>9</v>
      </c>
      <c r="AJ151" s="22">
        <v>15</v>
      </c>
      <c r="AK151" s="14">
        <f t="shared" si="110"/>
        <v>8.2059533386967018</v>
      </c>
      <c r="AL151" s="13">
        <f t="shared" si="111"/>
        <v>25</v>
      </c>
      <c r="AM151" s="21">
        <v>2</v>
      </c>
      <c r="AN151" s="22">
        <v>0</v>
      </c>
      <c r="AO151" s="21">
        <v>0</v>
      </c>
      <c r="AP151" s="22">
        <v>0</v>
      </c>
      <c r="AQ151" s="21">
        <v>3</v>
      </c>
      <c r="AR151" s="22">
        <v>1</v>
      </c>
      <c r="AS151" s="21">
        <v>3</v>
      </c>
      <c r="AT151" s="22">
        <v>4</v>
      </c>
      <c r="AU151" s="21">
        <v>2</v>
      </c>
      <c r="AV151" s="22">
        <v>2</v>
      </c>
      <c r="AW151" s="21">
        <v>4</v>
      </c>
      <c r="AX151" s="22">
        <v>2</v>
      </c>
      <c r="AY151" s="21">
        <v>1</v>
      </c>
      <c r="AZ151" s="22">
        <v>1</v>
      </c>
      <c r="BA151" s="14">
        <f t="shared" si="112"/>
        <v>2.0112630732099759</v>
      </c>
      <c r="BB151" s="15">
        <f t="shared" si="113"/>
        <v>127</v>
      </c>
      <c r="BC151" s="14">
        <f t="shared" si="114"/>
        <v>10.217216411906678</v>
      </c>
      <c r="BD151" s="13">
        <f t="shared" si="115"/>
        <v>13</v>
      </c>
      <c r="BE151" s="21">
        <v>1</v>
      </c>
      <c r="BF151" s="22">
        <v>0</v>
      </c>
      <c r="BG151" s="21">
        <v>1</v>
      </c>
      <c r="BH151" s="22">
        <v>0</v>
      </c>
      <c r="BI151" s="21">
        <v>1</v>
      </c>
      <c r="BJ151" s="22">
        <v>1</v>
      </c>
      <c r="BK151" s="21">
        <v>1</v>
      </c>
      <c r="BL151" s="22">
        <v>2</v>
      </c>
      <c r="BM151" s="21">
        <v>3</v>
      </c>
      <c r="BN151" s="22">
        <v>1</v>
      </c>
      <c r="BO151" s="21">
        <v>1</v>
      </c>
      <c r="BP151" s="22">
        <v>0</v>
      </c>
      <c r="BQ151" s="21">
        <v>1</v>
      </c>
      <c r="BR151" s="22">
        <v>0</v>
      </c>
      <c r="BS151" s="14">
        <f t="shared" si="116"/>
        <v>1.0458567980691875</v>
      </c>
      <c r="BT151" s="4"/>
      <c r="BU151" s="4">
        <f t="shared" si="117"/>
        <v>0</v>
      </c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4">
        <f t="shared" si="109"/>
        <v>0</v>
      </c>
      <c r="CI151" s="4"/>
      <c r="CJ151" s="4"/>
      <c r="CK151" s="4"/>
      <c r="CL151" s="4"/>
      <c r="CM151" s="4"/>
      <c r="CN151" s="4"/>
    </row>
    <row r="152" spans="2:102" ht="15.6" x14ac:dyDescent="0.3">
      <c r="B152" s="4" t="s">
        <v>206</v>
      </c>
      <c r="C152" s="150">
        <v>2331.9900000000002</v>
      </c>
      <c r="D152" s="12">
        <f t="shared" si="103"/>
        <v>1562</v>
      </c>
      <c r="E152" s="20">
        <f t="shared" si="104"/>
        <v>66.981419302827192</v>
      </c>
      <c r="F152" s="13">
        <f t="shared" si="105"/>
        <v>1424</v>
      </c>
      <c r="G152" s="21">
        <v>67</v>
      </c>
      <c r="H152" s="22">
        <v>54</v>
      </c>
      <c r="I152" s="21">
        <v>48</v>
      </c>
      <c r="J152" s="22">
        <v>65</v>
      </c>
      <c r="K152" s="21">
        <v>113</v>
      </c>
      <c r="L152" s="22">
        <v>114</v>
      </c>
      <c r="M152" s="21">
        <v>107</v>
      </c>
      <c r="N152" s="22">
        <v>113</v>
      </c>
      <c r="O152" s="21">
        <v>139</v>
      </c>
      <c r="P152" s="22">
        <v>120</v>
      </c>
      <c r="Q152" s="21">
        <v>140</v>
      </c>
      <c r="R152" s="22">
        <v>131</v>
      </c>
      <c r="S152" s="21">
        <v>114</v>
      </c>
      <c r="T152" s="22">
        <v>99</v>
      </c>
      <c r="U152" s="14">
        <f t="shared" si="93"/>
        <v>91.165172855313699</v>
      </c>
      <c r="V152" s="13">
        <f t="shared" si="106"/>
        <v>109</v>
      </c>
      <c r="W152" s="21">
        <v>1</v>
      </c>
      <c r="X152" s="22">
        <v>0</v>
      </c>
      <c r="Y152" s="21">
        <v>3</v>
      </c>
      <c r="Z152" s="22">
        <v>1</v>
      </c>
      <c r="AA152" s="21">
        <v>3</v>
      </c>
      <c r="AB152" s="22">
        <v>10</v>
      </c>
      <c r="AC152" s="21">
        <v>7</v>
      </c>
      <c r="AD152" s="22">
        <v>15</v>
      </c>
      <c r="AE152" s="21">
        <v>13</v>
      </c>
      <c r="AF152" s="22">
        <v>13</v>
      </c>
      <c r="AG152" s="21">
        <v>10</v>
      </c>
      <c r="AH152" s="22">
        <v>13</v>
      </c>
      <c r="AI152" s="21">
        <v>13</v>
      </c>
      <c r="AJ152" s="22">
        <v>7</v>
      </c>
      <c r="AK152" s="14">
        <f t="shared" si="110"/>
        <v>6.9782330345710628</v>
      </c>
      <c r="AL152" s="13">
        <f t="shared" si="111"/>
        <v>12</v>
      </c>
      <c r="AM152" s="21">
        <v>0</v>
      </c>
      <c r="AN152" s="22">
        <v>0</v>
      </c>
      <c r="AO152" s="21">
        <v>2</v>
      </c>
      <c r="AP152" s="22">
        <v>0</v>
      </c>
      <c r="AQ152" s="21">
        <v>1</v>
      </c>
      <c r="AR152" s="22">
        <v>2</v>
      </c>
      <c r="AS152" s="21">
        <v>0</v>
      </c>
      <c r="AT152" s="22">
        <v>1</v>
      </c>
      <c r="AU152" s="21">
        <v>1</v>
      </c>
      <c r="AV152" s="22">
        <v>1</v>
      </c>
      <c r="AW152" s="21">
        <v>0</v>
      </c>
      <c r="AX152" s="22">
        <v>2</v>
      </c>
      <c r="AY152" s="21">
        <v>1</v>
      </c>
      <c r="AZ152" s="22">
        <v>1</v>
      </c>
      <c r="BA152" s="14">
        <f t="shared" si="112"/>
        <v>0.76824583866837381</v>
      </c>
      <c r="BB152" s="15">
        <f t="shared" si="113"/>
        <v>121</v>
      </c>
      <c r="BC152" s="14">
        <f t="shared" si="114"/>
        <v>7.7464788732394361</v>
      </c>
      <c r="BD152" s="13">
        <f t="shared" si="115"/>
        <v>17</v>
      </c>
      <c r="BE152" s="21">
        <v>1</v>
      </c>
      <c r="BF152" s="22">
        <v>0</v>
      </c>
      <c r="BG152" s="21">
        <v>1</v>
      </c>
      <c r="BH152" s="22">
        <v>0</v>
      </c>
      <c r="BI152" s="21">
        <v>1</v>
      </c>
      <c r="BJ152" s="22">
        <v>0</v>
      </c>
      <c r="BK152" s="21">
        <v>3</v>
      </c>
      <c r="BL152" s="22">
        <v>1</v>
      </c>
      <c r="BM152" s="21">
        <v>0</v>
      </c>
      <c r="BN152" s="22">
        <v>1</v>
      </c>
      <c r="BO152" s="21">
        <v>2</v>
      </c>
      <c r="BP152" s="22">
        <v>3</v>
      </c>
      <c r="BQ152" s="21">
        <v>3</v>
      </c>
      <c r="BR152" s="22">
        <v>1</v>
      </c>
      <c r="BS152" s="14">
        <f t="shared" si="116"/>
        <v>1.0883482714468631</v>
      </c>
      <c r="BT152" s="4"/>
      <c r="BU152" s="4">
        <f t="shared" si="117"/>
        <v>0</v>
      </c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4">
        <f t="shared" si="109"/>
        <v>0</v>
      </c>
      <c r="CI152" s="4"/>
      <c r="CJ152" s="4"/>
      <c r="CK152" s="4"/>
      <c r="CL152" s="4"/>
      <c r="CM152" s="4"/>
      <c r="CN152" s="4"/>
    </row>
    <row r="153" spans="2:102" ht="15.6" x14ac:dyDescent="0.3">
      <c r="B153" s="4" t="s">
        <v>207</v>
      </c>
      <c r="C153" s="150">
        <v>1750.5720000000001</v>
      </c>
      <c r="D153" s="12">
        <f t="shared" si="103"/>
        <v>1066</v>
      </c>
      <c r="E153" s="20">
        <f t="shared" si="104"/>
        <v>60.894381950585284</v>
      </c>
      <c r="F153" s="13">
        <f t="shared" si="105"/>
        <v>972</v>
      </c>
      <c r="G153" s="21">
        <v>34</v>
      </c>
      <c r="H153" s="22">
        <v>29</v>
      </c>
      <c r="I153" s="21">
        <v>38</v>
      </c>
      <c r="J153" s="22">
        <v>30</v>
      </c>
      <c r="K153" s="21">
        <v>82</v>
      </c>
      <c r="L153" s="22">
        <v>79</v>
      </c>
      <c r="M153" s="21">
        <v>79</v>
      </c>
      <c r="N153" s="22">
        <v>67</v>
      </c>
      <c r="O153" s="21">
        <v>99</v>
      </c>
      <c r="P153" s="22">
        <v>90</v>
      </c>
      <c r="Q153" s="21">
        <v>92</v>
      </c>
      <c r="R153" s="22">
        <v>85</v>
      </c>
      <c r="S153" s="21">
        <v>97</v>
      </c>
      <c r="T153" s="22">
        <v>71</v>
      </c>
      <c r="U153" s="14">
        <f t="shared" si="93"/>
        <v>91.18198874296435</v>
      </c>
      <c r="V153" s="13">
        <f t="shared" si="106"/>
        <v>69</v>
      </c>
      <c r="W153" s="21">
        <v>2</v>
      </c>
      <c r="X153" s="22">
        <v>0</v>
      </c>
      <c r="Y153" s="21">
        <v>3</v>
      </c>
      <c r="Z153" s="22">
        <v>0</v>
      </c>
      <c r="AA153" s="21">
        <v>5</v>
      </c>
      <c r="AB153" s="22">
        <v>4</v>
      </c>
      <c r="AC153" s="21">
        <v>7</v>
      </c>
      <c r="AD153" s="22">
        <v>7</v>
      </c>
      <c r="AE153" s="21">
        <v>2</v>
      </c>
      <c r="AF153" s="22">
        <v>8</v>
      </c>
      <c r="AG153" s="21">
        <v>8</v>
      </c>
      <c r="AH153" s="22">
        <v>4</v>
      </c>
      <c r="AI153" s="21">
        <v>9</v>
      </c>
      <c r="AJ153" s="22">
        <v>10</v>
      </c>
      <c r="AK153" s="14">
        <f t="shared" si="110"/>
        <v>6.4727954971857402</v>
      </c>
      <c r="AL153" s="13">
        <f t="shared" si="111"/>
        <v>16</v>
      </c>
      <c r="AM153" s="21">
        <v>0</v>
      </c>
      <c r="AN153" s="22">
        <v>0</v>
      </c>
      <c r="AO153" s="21">
        <v>0</v>
      </c>
      <c r="AP153" s="22">
        <v>0</v>
      </c>
      <c r="AQ153" s="21">
        <v>2</v>
      </c>
      <c r="AR153" s="22">
        <v>1</v>
      </c>
      <c r="AS153" s="21">
        <v>2</v>
      </c>
      <c r="AT153" s="22">
        <v>0</v>
      </c>
      <c r="AU153" s="21">
        <v>3</v>
      </c>
      <c r="AV153" s="22">
        <v>4</v>
      </c>
      <c r="AW153" s="21">
        <v>2</v>
      </c>
      <c r="AX153" s="22">
        <v>0</v>
      </c>
      <c r="AY153" s="21">
        <v>2</v>
      </c>
      <c r="AZ153" s="22">
        <v>0</v>
      </c>
      <c r="BA153" s="14">
        <f t="shared" si="112"/>
        <v>1.5009380863039399</v>
      </c>
      <c r="BB153" s="15">
        <f t="shared" si="113"/>
        <v>85</v>
      </c>
      <c r="BC153" s="14">
        <f t="shared" si="114"/>
        <v>7.9737335834896808</v>
      </c>
      <c r="BD153" s="13">
        <f t="shared" si="115"/>
        <v>9</v>
      </c>
      <c r="BE153" s="21">
        <v>0</v>
      </c>
      <c r="BF153" s="22">
        <v>0</v>
      </c>
      <c r="BG153" s="21">
        <v>0</v>
      </c>
      <c r="BH153" s="22">
        <v>0</v>
      </c>
      <c r="BI153" s="21">
        <v>1</v>
      </c>
      <c r="BJ153" s="22">
        <v>2</v>
      </c>
      <c r="BK153" s="21">
        <v>1</v>
      </c>
      <c r="BL153" s="22">
        <v>1</v>
      </c>
      <c r="BM153" s="21">
        <v>1</v>
      </c>
      <c r="BN153" s="22">
        <v>0</v>
      </c>
      <c r="BO153" s="21">
        <v>0</v>
      </c>
      <c r="BP153" s="22">
        <v>2</v>
      </c>
      <c r="BQ153" s="21">
        <v>0</v>
      </c>
      <c r="BR153" s="22">
        <v>1</v>
      </c>
      <c r="BS153" s="14">
        <f t="shared" si="116"/>
        <v>0.84427767354596628</v>
      </c>
      <c r="BT153" s="4"/>
      <c r="BU153" s="4">
        <f t="shared" si="117"/>
        <v>0</v>
      </c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4">
        <f t="shared" si="109"/>
        <v>0</v>
      </c>
      <c r="CI153" s="4"/>
      <c r="CJ153" s="4"/>
      <c r="CK153" s="4"/>
      <c r="CL153" s="4"/>
      <c r="CM153" s="4"/>
      <c r="CN153" s="4"/>
    </row>
    <row r="154" spans="2:102" ht="15.6" x14ac:dyDescent="0.3">
      <c r="B154" s="4" t="s">
        <v>208</v>
      </c>
      <c r="C154" s="150">
        <v>2196.0720000000001</v>
      </c>
      <c r="D154" s="12">
        <f t="shared" si="103"/>
        <v>1332</v>
      </c>
      <c r="E154" s="20">
        <f t="shared" si="104"/>
        <v>60.65374905740795</v>
      </c>
      <c r="F154" s="13">
        <f t="shared" si="105"/>
        <v>1291</v>
      </c>
      <c r="G154" s="21">
        <v>51</v>
      </c>
      <c r="H154" s="22">
        <v>58</v>
      </c>
      <c r="I154" s="21">
        <v>49</v>
      </c>
      <c r="J154" s="22">
        <v>46</v>
      </c>
      <c r="K154" s="21">
        <v>111</v>
      </c>
      <c r="L154" s="22">
        <v>102</v>
      </c>
      <c r="M154" s="21">
        <v>116</v>
      </c>
      <c r="N154" s="22">
        <v>119</v>
      </c>
      <c r="O154" s="21">
        <v>119</v>
      </c>
      <c r="P154" s="22">
        <v>103</v>
      </c>
      <c r="Q154" s="21">
        <v>139</v>
      </c>
      <c r="R154" s="22">
        <v>107</v>
      </c>
      <c r="S154" s="21">
        <v>93</v>
      </c>
      <c r="T154" s="22">
        <v>78</v>
      </c>
      <c r="U154" s="14">
        <f t="shared" si="93"/>
        <v>96.921921921921921</v>
      </c>
      <c r="V154" s="13">
        <f t="shared" si="106"/>
        <v>22</v>
      </c>
      <c r="W154" s="21">
        <v>0</v>
      </c>
      <c r="X154" s="22">
        <v>0</v>
      </c>
      <c r="Y154" s="21">
        <v>1</v>
      </c>
      <c r="Z154" s="22">
        <v>1</v>
      </c>
      <c r="AA154" s="21">
        <v>2</v>
      </c>
      <c r="AB154" s="22">
        <v>0</v>
      </c>
      <c r="AC154" s="21">
        <v>1</v>
      </c>
      <c r="AD154" s="22">
        <v>1</v>
      </c>
      <c r="AE154" s="21">
        <v>4</v>
      </c>
      <c r="AF154" s="22">
        <v>4</v>
      </c>
      <c r="AG154" s="21">
        <v>4</v>
      </c>
      <c r="AH154" s="22">
        <v>2</v>
      </c>
      <c r="AI154" s="21">
        <v>0</v>
      </c>
      <c r="AJ154" s="22">
        <v>2</v>
      </c>
      <c r="AK154" s="14">
        <f t="shared" si="110"/>
        <v>1.6516516516516515</v>
      </c>
      <c r="AL154" s="13">
        <f t="shared" si="111"/>
        <v>8</v>
      </c>
      <c r="AM154" s="21">
        <v>0</v>
      </c>
      <c r="AN154" s="22">
        <v>1</v>
      </c>
      <c r="AO154" s="21">
        <v>2</v>
      </c>
      <c r="AP154" s="22">
        <v>0</v>
      </c>
      <c r="AQ154" s="21">
        <v>0</v>
      </c>
      <c r="AR154" s="22">
        <v>0</v>
      </c>
      <c r="AS154" s="21">
        <v>0</v>
      </c>
      <c r="AT154" s="22">
        <v>0</v>
      </c>
      <c r="AU154" s="21">
        <v>0</v>
      </c>
      <c r="AV154" s="22">
        <v>0</v>
      </c>
      <c r="AW154" s="21">
        <v>3</v>
      </c>
      <c r="AX154" s="22">
        <v>0</v>
      </c>
      <c r="AY154" s="21">
        <v>1</v>
      </c>
      <c r="AZ154" s="22">
        <v>1</v>
      </c>
      <c r="BA154" s="14">
        <f t="shared" si="112"/>
        <v>0.60060060060060061</v>
      </c>
      <c r="BB154" s="15">
        <f t="shared" si="113"/>
        <v>30</v>
      </c>
      <c r="BC154" s="14">
        <f t="shared" si="114"/>
        <v>2.2522522522522523</v>
      </c>
      <c r="BD154" s="13">
        <f t="shared" si="115"/>
        <v>11</v>
      </c>
      <c r="BE154" s="21">
        <v>0</v>
      </c>
      <c r="BF154" s="22">
        <v>0</v>
      </c>
      <c r="BG154" s="21">
        <v>1</v>
      </c>
      <c r="BH154" s="22">
        <v>0</v>
      </c>
      <c r="BI154" s="21">
        <v>0</v>
      </c>
      <c r="BJ154" s="22">
        <v>0</v>
      </c>
      <c r="BK154" s="21">
        <v>2</v>
      </c>
      <c r="BL154" s="22">
        <v>0</v>
      </c>
      <c r="BM154" s="21">
        <v>1</v>
      </c>
      <c r="BN154" s="22">
        <v>0</v>
      </c>
      <c r="BO154" s="21">
        <v>4</v>
      </c>
      <c r="BP154" s="22">
        <v>0</v>
      </c>
      <c r="BQ154" s="21">
        <v>2</v>
      </c>
      <c r="BR154" s="22">
        <v>1</v>
      </c>
      <c r="BS154" s="14">
        <f t="shared" si="116"/>
        <v>0.82582582582582575</v>
      </c>
      <c r="BT154" s="4"/>
      <c r="BU154" s="4">
        <f t="shared" si="117"/>
        <v>0</v>
      </c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4">
        <f t="shared" si="109"/>
        <v>0</v>
      </c>
      <c r="CI154" s="4"/>
      <c r="CJ154" s="4"/>
      <c r="CK154" s="4"/>
      <c r="CL154" s="4"/>
      <c r="CM154" s="4"/>
      <c r="CN154" s="4"/>
    </row>
    <row r="155" spans="2:102" ht="15.6" x14ac:dyDescent="0.3">
      <c r="B155" s="4" t="s">
        <v>209</v>
      </c>
      <c r="C155" s="70">
        <v>7125.2460000000001</v>
      </c>
      <c r="D155" s="12">
        <f t="shared" si="103"/>
        <v>6727</v>
      </c>
      <c r="E155" s="20">
        <f t="shared" si="104"/>
        <v>94.410775431472814</v>
      </c>
      <c r="F155" s="13">
        <f t="shared" si="105"/>
        <v>5929</v>
      </c>
      <c r="G155" s="21">
        <v>238</v>
      </c>
      <c r="H155" s="22">
        <v>218</v>
      </c>
      <c r="I155" s="21">
        <v>206</v>
      </c>
      <c r="J155" s="22">
        <v>188</v>
      </c>
      <c r="K155" s="21">
        <v>494</v>
      </c>
      <c r="L155" s="22">
        <v>458</v>
      </c>
      <c r="M155" s="21">
        <v>550</v>
      </c>
      <c r="N155" s="22">
        <v>484</v>
      </c>
      <c r="O155" s="21">
        <v>512</v>
      </c>
      <c r="P155" s="22">
        <v>504</v>
      </c>
      <c r="Q155" s="21">
        <v>519</v>
      </c>
      <c r="R155" s="22">
        <v>478</v>
      </c>
      <c r="S155" s="21">
        <v>534</v>
      </c>
      <c r="T155" s="22">
        <v>546</v>
      </c>
      <c r="U155" s="14">
        <f t="shared" si="93"/>
        <v>88.137356919875131</v>
      </c>
      <c r="V155" s="13">
        <f t="shared" si="106"/>
        <v>582</v>
      </c>
      <c r="W155" s="21">
        <v>8</v>
      </c>
      <c r="X155" s="22">
        <v>7</v>
      </c>
      <c r="Y155" s="21">
        <v>18</v>
      </c>
      <c r="Z155" s="22">
        <v>11</v>
      </c>
      <c r="AA155" s="21">
        <v>45</v>
      </c>
      <c r="AB155" s="22">
        <v>29</v>
      </c>
      <c r="AC155" s="21">
        <v>55</v>
      </c>
      <c r="AD155" s="22">
        <v>50</v>
      </c>
      <c r="AE155" s="21">
        <v>51</v>
      </c>
      <c r="AF155" s="22">
        <v>61</v>
      </c>
      <c r="AG155" s="21">
        <v>46</v>
      </c>
      <c r="AH155" s="22">
        <v>69</v>
      </c>
      <c r="AI155" s="21">
        <v>77</v>
      </c>
      <c r="AJ155" s="22">
        <v>55</v>
      </c>
      <c r="AK155" s="14">
        <f t="shared" si="110"/>
        <v>8.6517020960309203</v>
      </c>
      <c r="AL155" s="13">
        <f t="shared" si="111"/>
        <v>123</v>
      </c>
      <c r="AM155" s="21">
        <v>4</v>
      </c>
      <c r="AN155" s="22">
        <v>2</v>
      </c>
      <c r="AO155" s="21">
        <v>7</v>
      </c>
      <c r="AP155" s="22">
        <v>3</v>
      </c>
      <c r="AQ155" s="21">
        <v>10</v>
      </c>
      <c r="AR155" s="22">
        <v>8</v>
      </c>
      <c r="AS155" s="21">
        <v>11</v>
      </c>
      <c r="AT155" s="22">
        <v>12</v>
      </c>
      <c r="AU155" s="21">
        <v>7</v>
      </c>
      <c r="AV155" s="22">
        <v>11</v>
      </c>
      <c r="AW155" s="21">
        <v>11</v>
      </c>
      <c r="AX155" s="22">
        <v>15</v>
      </c>
      <c r="AY155" s="21">
        <v>11</v>
      </c>
      <c r="AZ155" s="22">
        <v>11</v>
      </c>
      <c r="BA155" s="14">
        <f t="shared" si="112"/>
        <v>1.828452504831277</v>
      </c>
      <c r="BB155" s="15">
        <f t="shared" si="113"/>
        <v>705</v>
      </c>
      <c r="BC155" s="14">
        <f t="shared" si="114"/>
        <v>10.480154600862198</v>
      </c>
      <c r="BD155" s="13">
        <f t="shared" si="115"/>
        <v>93</v>
      </c>
      <c r="BE155" s="21">
        <v>8</v>
      </c>
      <c r="BF155" s="22">
        <v>10</v>
      </c>
      <c r="BG155" s="21">
        <v>1</v>
      </c>
      <c r="BH155" s="22">
        <v>1</v>
      </c>
      <c r="BI155" s="21">
        <v>10</v>
      </c>
      <c r="BJ155" s="22">
        <v>8</v>
      </c>
      <c r="BK155" s="21">
        <v>10</v>
      </c>
      <c r="BL155" s="22">
        <v>10</v>
      </c>
      <c r="BM155" s="21">
        <v>5</v>
      </c>
      <c r="BN155" s="22">
        <v>8</v>
      </c>
      <c r="BO155" s="21">
        <v>5</v>
      </c>
      <c r="BP155" s="22">
        <v>3</v>
      </c>
      <c r="BQ155" s="21">
        <v>7</v>
      </c>
      <c r="BR155" s="22">
        <v>7</v>
      </c>
      <c r="BS155" s="14">
        <f t="shared" si="116"/>
        <v>1.3824884792626728</v>
      </c>
      <c r="BT155" s="4"/>
      <c r="BU155" s="4">
        <f t="shared" si="117"/>
        <v>0</v>
      </c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4">
        <f t="shared" si="109"/>
        <v>0</v>
      </c>
      <c r="CI155" s="4"/>
      <c r="CJ155" s="4"/>
      <c r="CK155" s="4"/>
      <c r="CL155" s="4"/>
      <c r="CM155" s="4"/>
      <c r="CN155" s="4"/>
    </row>
    <row r="156" spans="2:102" ht="15.6" x14ac:dyDescent="0.3">
      <c r="B156" s="4" t="s">
        <v>210</v>
      </c>
      <c r="C156" s="70">
        <v>2645.7840000000001</v>
      </c>
      <c r="D156" s="12">
        <f t="shared" si="103"/>
        <v>1737</v>
      </c>
      <c r="E156" s="20">
        <f t="shared" ref="E156" si="118">D156/C156*100</f>
        <v>65.651617819141691</v>
      </c>
      <c r="F156" s="13">
        <f t="shared" si="105"/>
        <v>1533</v>
      </c>
      <c r="G156" s="21">
        <v>64</v>
      </c>
      <c r="H156" s="22">
        <v>59</v>
      </c>
      <c r="I156" s="21">
        <v>55</v>
      </c>
      <c r="J156" s="22">
        <v>49</v>
      </c>
      <c r="K156" s="21">
        <v>123</v>
      </c>
      <c r="L156" s="22">
        <v>115</v>
      </c>
      <c r="M156" s="21">
        <v>147</v>
      </c>
      <c r="N156" s="22">
        <v>125</v>
      </c>
      <c r="O156" s="21">
        <v>131</v>
      </c>
      <c r="P156" s="22">
        <v>131</v>
      </c>
      <c r="Q156" s="21">
        <v>151</v>
      </c>
      <c r="R156" s="22">
        <v>128</v>
      </c>
      <c r="S156" s="21">
        <v>126</v>
      </c>
      <c r="T156" s="22">
        <v>129</v>
      </c>
      <c r="U156" s="14">
        <f t="shared" si="93"/>
        <v>88.255613126079453</v>
      </c>
      <c r="V156" s="13">
        <f t="shared" si="106"/>
        <v>167</v>
      </c>
      <c r="W156" s="21">
        <v>1</v>
      </c>
      <c r="X156" s="22">
        <v>2</v>
      </c>
      <c r="Y156" s="21">
        <v>1</v>
      </c>
      <c r="Z156" s="22">
        <v>3</v>
      </c>
      <c r="AA156" s="21">
        <v>5</v>
      </c>
      <c r="AB156" s="22">
        <v>4</v>
      </c>
      <c r="AC156" s="21">
        <v>20</v>
      </c>
      <c r="AD156" s="22">
        <v>12</v>
      </c>
      <c r="AE156" s="21">
        <v>21</v>
      </c>
      <c r="AF156" s="22">
        <v>20</v>
      </c>
      <c r="AG156" s="21">
        <v>19</v>
      </c>
      <c r="AH156" s="22">
        <v>23</v>
      </c>
      <c r="AI156" s="21">
        <v>21</v>
      </c>
      <c r="AJ156" s="22">
        <v>15</v>
      </c>
      <c r="AK156" s="14">
        <f t="shared" si="110"/>
        <v>9.6142774899251577</v>
      </c>
      <c r="AL156" s="13">
        <f t="shared" si="111"/>
        <v>22</v>
      </c>
      <c r="AM156" s="21">
        <v>2</v>
      </c>
      <c r="AN156" s="22">
        <v>0</v>
      </c>
      <c r="AO156" s="21">
        <v>0</v>
      </c>
      <c r="AP156" s="22">
        <v>0</v>
      </c>
      <c r="AQ156" s="21">
        <v>1</v>
      </c>
      <c r="AR156" s="22">
        <v>0</v>
      </c>
      <c r="AS156" s="21">
        <v>1</v>
      </c>
      <c r="AT156" s="22">
        <v>1</v>
      </c>
      <c r="AU156" s="21">
        <v>4</v>
      </c>
      <c r="AV156" s="22">
        <v>6</v>
      </c>
      <c r="AW156" s="21">
        <v>1</v>
      </c>
      <c r="AX156" s="22">
        <v>3</v>
      </c>
      <c r="AY156" s="21">
        <v>2</v>
      </c>
      <c r="AZ156" s="22">
        <v>1</v>
      </c>
      <c r="BA156" s="14">
        <f t="shared" si="112"/>
        <v>1.2665515256188831</v>
      </c>
      <c r="BB156" s="15">
        <f t="shared" si="113"/>
        <v>189</v>
      </c>
      <c r="BC156" s="14">
        <f t="shared" si="114"/>
        <v>10.880829015544041</v>
      </c>
      <c r="BD156" s="13">
        <f t="shared" si="115"/>
        <v>15</v>
      </c>
      <c r="BE156" s="21">
        <v>0</v>
      </c>
      <c r="BF156" s="22">
        <v>1</v>
      </c>
      <c r="BG156" s="21">
        <v>0</v>
      </c>
      <c r="BH156" s="22">
        <v>0</v>
      </c>
      <c r="BI156" s="21">
        <v>1</v>
      </c>
      <c r="BJ156" s="22">
        <v>0</v>
      </c>
      <c r="BK156" s="21">
        <v>4</v>
      </c>
      <c r="BL156" s="22">
        <v>2</v>
      </c>
      <c r="BM156" s="21">
        <v>0</v>
      </c>
      <c r="BN156" s="22">
        <v>2</v>
      </c>
      <c r="BO156" s="21">
        <v>2</v>
      </c>
      <c r="BP156" s="22">
        <v>1</v>
      </c>
      <c r="BQ156" s="21">
        <v>0</v>
      </c>
      <c r="BR156" s="22">
        <v>2</v>
      </c>
      <c r="BS156" s="14">
        <f t="shared" si="116"/>
        <v>0.86355785837651122</v>
      </c>
      <c r="BT156" s="4"/>
      <c r="BU156" s="4">
        <f t="shared" si="117"/>
        <v>0</v>
      </c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4">
        <f t="shared" si="109"/>
        <v>0</v>
      </c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</row>
    <row r="157" spans="2:102" s="4" customFormat="1" x14ac:dyDescent="0.25">
      <c r="B157" s="60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4"/>
    </row>
    <row r="158" spans="2:102" ht="15.6" x14ac:dyDescent="0.3">
      <c r="B158" s="13" t="s">
        <v>211</v>
      </c>
      <c r="C158" s="71">
        <f>C159+C160+C161+C162+C163+C164+C165</f>
        <v>166177.55200000003</v>
      </c>
      <c r="D158" s="12">
        <f>SUM(D159:D165)</f>
        <v>89462</v>
      </c>
      <c r="E158" s="20"/>
      <c r="F158" s="13">
        <f t="shared" ref="F158:T158" si="119">SUM(F159:F165)</f>
        <v>79371</v>
      </c>
      <c r="G158" s="13">
        <f t="shared" si="119"/>
        <v>3633</v>
      </c>
      <c r="H158" s="13">
        <f t="shared" si="119"/>
        <v>3418</v>
      </c>
      <c r="I158" s="13">
        <f t="shared" si="119"/>
        <v>3153</v>
      </c>
      <c r="J158" s="13">
        <f t="shared" si="119"/>
        <v>3014</v>
      </c>
      <c r="K158" s="13">
        <f t="shared" si="119"/>
        <v>7090</v>
      </c>
      <c r="L158" s="13">
        <f t="shared" si="119"/>
        <v>6606</v>
      </c>
      <c r="M158" s="13">
        <f t="shared" si="119"/>
        <v>6765</v>
      </c>
      <c r="N158" s="13">
        <f t="shared" si="119"/>
        <v>6558</v>
      </c>
      <c r="O158" s="13">
        <f t="shared" si="119"/>
        <v>7164</v>
      </c>
      <c r="P158" s="13">
        <f t="shared" si="119"/>
        <v>6473</v>
      </c>
      <c r="Q158" s="13">
        <f t="shared" si="119"/>
        <v>6943</v>
      </c>
      <c r="R158" s="13">
        <f t="shared" si="119"/>
        <v>6423</v>
      </c>
      <c r="S158" s="13">
        <f t="shared" si="119"/>
        <v>6322</v>
      </c>
      <c r="T158" s="13">
        <f t="shared" si="119"/>
        <v>5809</v>
      </c>
      <c r="U158" s="123">
        <f t="shared" ref="U158:U165" si="120">F158/D158*100</f>
        <v>88.720350539894028</v>
      </c>
      <c r="V158" s="13">
        <f t="shared" ref="V158:AJ158" si="121">SUM(V159:V165)</f>
        <v>6952</v>
      </c>
      <c r="W158" s="13">
        <f t="shared" si="121"/>
        <v>106</v>
      </c>
      <c r="X158" s="13">
        <f t="shared" si="121"/>
        <v>59</v>
      </c>
      <c r="Y158" s="13">
        <f t="shared" si="121"/>
        <v>172</v>
      </c>
      <c r="Z158" s="13">
        <f t="shared" si="121"/>
        <v>112</v>
      </c>
      <c r="AA158" s="13">
        <f t="shared" si="121"/>
        <v>639</v>
      </c>
      <c r="AB158" s="13">
        <f t="shared" si="121"/>
        <v>421</v>
      </c>
      <c r="AC158" s="13">
        <f t="shared" si="121"/>
        <v>649</v>
      </c>
      <c r="AD158" s="13">
        <f t="shared" si="121"/>
        <v>550</v>
      </c>
      <c r="AE158" s="13">
        <f t="shared" si="121"/>
        <v>693</v>
      </c>
      <c r="AF158" s="13">
        <f t="shared" si="121"/>
        <v>648</v>
      </c>
      <c r="AG158" s="13">
        <f t="shared" si="121"/>
        <v>741</v>
      </c>
      <c r="AH158" s="13">
        <f t="shared" si="121"/>
        <v>661</v>
      </c>
      <c r="AI158" s="13">
        <f t="shared" si="121"/>
        <v>799</v>
      </c>
      <c r="AJ158" s="13">
        <f t="shared" si="121"/>
        <v>702</v>
      </c>
      <c r="AK158" s="123">
        <f t="shared" ref="AK158:AK165" si="122">V158/D158*100</f>
        <v>7.7708971406854301</v>
      </c>
      <c r="AL158" s="13">
        <f>SUM(AM158:AZ158)</f>
        <v>1979</v>
      </c>
      <c r="AM158" s="13">
        <f t="shared" ref="AM158:AZ158" si="123">SUM(AM159:AM165)</f>
        <v>47</v>
      </c>
      <c r="AN158" s="13">
        <f t="shared" si="123"/>
        <v>40</v>
      </c>
      <c r="AO158" s="13">
        <f t="shared" si="123"/>
        <v>73</v>
      </c>
      <c r="AP158" s="13">
        <f t="shared" si="123"/>
        <v>39</v>
      </c>
      <c r="AQ158" s="13">
        <f t="shared" si="123"/>
        <v>174</v>
      </c>
      <c r="AR158" s="13">
        <f t="shared" si="123"/>
        <v>122</v>
      </c>
      <c r="AS158" s="13">
        <f t="shared" si="123"/>
        <v>140</v>
      </c>
      <c r="AT158" s="13">
        <f t="shared" si="123"/>
        <v>178</v>
      </c>
      <c r="AU158" s="13">
        <f t="shared" si="123"/>
        <v>205</v>
      </c>
      <c r="AV158" s="13">
        <f t="shared" si="123"/>
        <v>179</v>
      </c>
      <c r="AW158" s="13">
        <f t="shared" si="123"/>
        <v>196</v>
      </c>
      <c r="AX158" s="13">
        <f t="shared" si="123"/>
        <v>189</v>
      </c>
      <c r="AY158" s="13">
        <f t="shared" si="123"/>
        <v>208</v>
      </c>
      <c r="AZ158" s="13">
        <f t="shared" si="123"/>
        <v>189</v>
      </c>
      <c r="BA158" s="123">
        <f t="shared" ref="BA158:BA165" si="124">AL158/D158*100</f>
        <v>2.2121124052670407</v>
      </c>
      <c r="BB158" s="15">
        <f t="shared" ref="BB158:BB165" si="125">AL158+V158</f>
        <v>8931</v>
      </c>
      <c r="BC158" s="123">
        <f>BB158/D158*100</f>
        <v>9.9830095459524717</v>
      </c>
      <c r="BD158" s="13">
        <f>SUM(BE158:BR158)</f>
        <v>1160</v>
      </c>
      <c r="BE158" s="13">
        <f t="shared" ref="BE158:BR158" si="126">SUM(BE159:BE165)</f>
        <v>157</v>
      </c>
      <c r="BF158" s="13">
        <f t="shared" si="126"/>
        <v>171</v>
      </c>
      <c r="BG158" s="13">
        <f t="shared" si="126"/>
        <v>46</v>
      </c>
      <c r="BH158" s="13">
        <f t="shared" si="126"/>
        <v>58</v>
      </c>
      <c r="BI158" s="13">
        <f t="shared" si="126"/>
        <v>111</v>
      </c>
      <c r="BJ158" s="13">
        <f t="shared" si="126"/>
        <v>102</v>
      </c>
      <c r="BK158" s="13">
        <f t="shared" si="126"/>
        <v>84</v>
      </c>
      <c r="BL158" s="13">
        <f t="shared" si="126"/>
        <v>77</v>
      </c>
      <c r="BM158" s="13">
        <f t="shared" si="126"/>
        <v>78</v>
      </c>
      <c r="BN158" s="13">
        <f t="shared" si="126"/>
        <v>54</v>
      </c>
      <c r="BO158" s="13">
        <f t="shared" si="126"/>
        <v>73</v>
      </c>
      <c r="BP158" s="13">
        <f t="shared" si="126"/>
        <v>35</v>
      </c>
      <c r="BQ158" s="13">
        <f t="shared" si="126"/>
        <v>74</v>
      </c>
      <c r="BR158" s="13">
        <f t="shared" si="126"/>
        <v>40</v>
      </c>
      <c r="BS158" s="123">
        <f t="shared" ref="BS158:BS165" si="127">BD158/D158*100</f>
        <v>1.2966399141534954</v>
      </c>
      <c r="BT158" s="4"/>
      <c r="BU158" s="4">
        <f>SUM(BV166:CG166)</f>
        <v>0</v>
      </c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</row>
    <row r="159" spans="2:102" s="64" customFormat="1" ht="15.6" x14ac:dyDescent="0.3">
      <c r="B159" s="60" t="s">
        <v>212</v>
      </c>
      <c r="C159" s="70">
        <v>17342</v>
      </c>
      <c r="D159" s="12">
        <f t="shared" ref="D159:D165" si="128">F159+V159+AL159+BD159</f>
        <v>12104</v>
      </c>
      <c r="E159" s="20">
        <f t="shared" ref="E159:E165" si="129">D159/C159*100</f>
        <v>69.795871295121671</v>
      </c>
      <c r="F159" s="13">
        <f>SUM(G159:T159)</f>
        <v>9703</v>
      </c>
      <c r="G159" s="21">
        <v>482</v>
      </c>
      <c r="H159" s="22">
        <v>427</v>
      </c>
      <c r="I159" s="21">
        <v>390</v>
      </c>
      <c r="J159" s="22">
        <v>357</v>
      </c>
      <c r="K159" s="21">
        <v>841</v>
      </c>
      <c r="L159" s="22">
        <v>851</v>
      </c>
      <c r="M159" s="21">
        <v>852</v>
      </c>
      <c r="N159" s="22">
        <v>772</v>
      </c>
      <c r="O159" s="21">
        <v>924</v>
      </c>
      <c r="P159" s="22">
        <v>869</v>
      </c>
      <c r="Q159" s="21">
        <v>864</v>
      </c>
      <c r="R159" s="22">
        <v>786</v>
      </c>
      <c r="S159" s="21">
        <v>681</v>
      </c>
      <c r="T159" s="22">
        <v>607</v>
      </c>
      <c r="U159" s="123">
        <f t="shared" si="120"/>
        <v>80.16358228684733</v>
      </c>
      <c r="V159" s="13">
        <f t="shared" ref="V159:V165" si="130">W159+X159+Y159+Z159+AA159+AB159+AC159+AD159+AE159+AF159+AG159+AH159+AI159+AJ159</f>
        <v>1615</v>
      </c>
      <c r="W159" s="21">
        <v>20</v>
      </c>
      <c r="X159" s="22">
        <v>11</v>
      </c>
      <c r="Y159" s="21">
        <v>43</v>
      </c>
      <c r="Z159" s="22">
        <v>19</v>
      </c>
      <c r="AA159" s="21">
        <v>144</v>
      </c>
      <c r="AB159" s="22">
        <v>97</v>
      </c>
      <c r="AC159" s="21">
        <v>148</v>
      </c>
      <c r="AD159" s="22">
        <v>120</v>
      </c>
      <c r="AE159" s="21">
        <v>166</v>
      </c>
      <c r="AF159" s="22">
        <v>152</v>
      </c>
      <c r="AG159" s="21">
        <v>181</v>
      </c>
      <c r="AH159" s="22">
        <v>154</v>
      </c>
      <c r="AI159" s="21">
        <v>190</v>
      </c>
      <c r="AJ159" s="22">
        <v>170</v>
      </c>
      <c r="AK159" s="123">
        <f t="shared" si="122"/>
        <v>13.342696629213483</v>
      </c>
      <c r="AL159" s="13">
        <f t="shared" ref="AL159:AL165" si="131">AM159+AN159+AO159+AP159+AQ159+AR159+AS159+AT159+AU159+AV159+AW159+AX159+AY159+AZ159</f>
        <v>519</v>
      </c>
      <c r="AM159" s="21">
        <v>3</v>
      </c>
      <c r="AN159" s="22">
        <v>7</v>
      </c>
      <c r="AO159" s="21">
        <v>22</v>
      </c>
      <c r="AP159" s="22">
        <v>8</v>
      </c>
      <c r="AQ159" s="21">
        <v>47</v>
      </c>
      <c r="AR159" s="22">
        <v>36</v>
      </c>
      <c r="AS159" s="21">
        <v>40</v>
      </c>
      <c r="AT159" s="22">
        <v>48</v>
      </c>
      <c r="AU159" s="21">
        <v>51</v>
      </c>
      <c r="AV159" s="22">
        <v>47</v>
      </c>
      <c r="AW159" s="21">
        <v>51</v>
      </c>
      <c r="AX159" s="22">
        <v>58</v>
      </c>
      <c r="AY159" s="21">
        <v>57</v>
      </c>
      <c r="AZ159" s="22">
        <v>44</v>
      </c>
      <c r="BA159" s="123">
        <f t="shared" si="124"/>
        <v>4.2878387309980166</v>
      </c>
      <c r="BB159" s="15">
        <f t="shared" si="125"/>
        <v>2134</v>
      </c>
      <c r="BC159" s="123">
        <f>BB159/D159*100</f>
        <v>17.6305353602115</v>
      </c>
      <c r="BD159" s="13">
        <f t="shared" ref="BD159:BD165" si="132">SUM(BE159:BR159)</f>
        <v>267</v>
      </c>
      <c r="BE159" s="21">
        <v>38</v>
      </c>
      <c r="BF159" s="22">
        <v>55</v>
      </c>
      <c r="BG159" s="21">
        <v>8</v>
      </c>
      <c r="BH159" s="22">
        <v>16</v>
      </c>
      <c r="BI159" s="21">
        <v>23</v>
      </c>
      <c r="BJ159" s="22">
        <v>31</v>
      </c>
      <c r="BK159" s="21">
        <v>16</v>
      </c>
      <c r="BL159" s="22">
        <v>15</v>
      </c>
      <c r="BM159" s="21">
        <v>14</v>
      </c>
      <c r="BN159" s="22">
        <v>14</v>
      </c>
      <c r="BO159" s="21">
        <v>13</v>
      </c>
      <c r="BP159" s="22">
        <v>6</v>
      </c>
      <c r="BQ159" s="21">
        <v>12</v>
      </c>
      <c r="BR159" s="22">
        <v>6</v>
      </c>
      <c r="BS159" s="123">
        <f t="shared" si="127"/>
        <v>2.2058823529411766</v>
      </c>
      <c r="BT159" s="4"/>
      <c r="BU159" s="4">
        <f t="shared" ref="BU159:BU165" si="133">SUM(BV159:CG159)</f>
        <v>0</v>
      </c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4">
        <f t="shared" ref="CH159:CH165" si="134">BU159/D159*100</f>
        <v>0</v>
      </c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</row>
    <row r="160" spans="2:102" ht="15.6" x14ac:dyDescent="0.3">
      <c r="B160" s="56" t="s">
        <v>213</v>
      </c>
      <c r="C160" s="70">
        <v>11465</v>
      </c>
      <c r="D160" s="12">
        <f t="shared" si="128"/>
        <v>4764</v>
      </c>
      <c r="E160" s="20">
        <f t="shared" si="129"/>
        <v>41.552551242913218</v>
      </c>
      <c r="F160" s="13">
        <f t="shared" ref="F160:F165" si="135">G160+H160+I160+J160+K160+L160+M160+N160+O160+P160+Q160+R160+S160+T160</f>
        <v>4172</v>
      </c>
      <c r="G160" s="21">
        <v>134</v>
      </c>
      <c r="H160" s="22">
        <v>145</v>
      </c>
      <c r="I160" s="21">
        <v>143</v>
      </c>
      <c r="J160" s="22">
        <v>180</v>
      </c>
      <c r="K160" s="21">
        <v>382</v>
      </c>
      <c r="L160" s="22">
        <v>359</v>
      </c>
      <c r="M160" s="21">
        <v>367</v>
      </c>
      <c r="N160" s="22">
        <v>381</v>
      </c>
      <c r="O160" s="21">
        <v>373</v>
      </c>
      <c r="P160" s="22">
        <v>331</v>
      </c>
      <c r="Q160" s="21">
        <v>385</v>
      </c>
      <c r="R160" s="22">
        <v>343</v>
      </c>
      <c r="S160" s="21">
        <v>313</v>
      </c>
      <c r="T160" s="22">
        <v>336</v>
      </c>
      <c r="U160" s="123">
        <f t="shared" si="120"/>
        <v>87.573467674223338</v>
      </c>
      <c r="V160" s="13">
        <f t="shared" si="130"/>
        <v>417</v>
      </c>
      <c r="W160" s="21">
        <v>10</v>
      </c>
      <c r="X160" s="22">
        <v>3</v>
      </c>
      <c r="Y160" s="21">
        <v>9</v>
      </c>
      <c r="Z160" s="22">
        <v>4</v>
      </c>
      <c r="AA160" s="21">
        <v>133</v>
      </c>
      <c r="AB160" s="22">
        <v>16</v>
      </c>
      <c r="AC160" s="21">
        <v>25</v>
      </c>
      <c r="AD160" s="22">
        <v>26</v>
      </c>
      <c r="AE160" s="21">
        <v>22</v>
      </c>
      <c r="AF160" s="22">
        <v>31</v>
      </c>
      <c r="AG160" s="21">
        <v>34</v>
      </c>
      <c r="AH160" s="22">
        <v>30</v>
      </c>
      <c r="AI160" s="21">
        <v>46</v>
      </c>
      <c r="AJ160" s="22">
        <v>28</v>
      </c>
      <c r="AK160" s="123">
        <f t="shared" si="122"/>
        <v>8.7531486146095716</v>
      </c>
      <c r="AL160" s="13">
        <f t="shared" si="131"/>
        <v>75</v>
      </c>
      <c r="AM160" s="21">
        <v>3</v>
      </c>
      <c r="AN160" s="22">
        <v>0</v>
      </c>
      <c r="AO160" s="21">
        <v>5</v>
      </c>
      <c r="AP160" s="22">
        <v>5</v>
      </c>
      <c r="AQ160" s="21">
        <v>7</v>
      </c>
      <c r="AR160" s="22">
        <v>5</v>
      </c>
      <c r="AS160" s="21">
        <v>7</v>
      </c>
      <c r="AT160" s="22">
        <v>3</v>
      </c>
      <c r="AU160" s="21">
        <v>10</v>
      </c>
      <c r="AV160" s="22">
        <v>10</v>
      </c>
      <c r="AW160" s="21">
        <v>5</v>
      </c>
      <c r="AX160" s="22">
        <v>4</v>
      </c>
      <c r="AY160" s="21">
        <v>4</v>
      </c>
      <c r="AZ160" s="22">
        <v>7</v>
      </c>
      <c r="BA160" s="123">
        <f t="shared" si="124"/>
        <v>1.5743073047858942</v>
      </c>
      <c r="BB160" s="15">
        <f t="shared" si="125"/>
        <v>492</v>
      </c>
      <c r="BC160" s="123">
        <f>BB160/D160*100</f>
        <v>10.327455919395465</v>
      </c>
      <c r="BD160" s="13">
        <f t="shared" si="132"/>
        <v>100</v>
      </c>
      <c r="BE160" s="21">
        <v>13</v>
      </c>
      <c r="BF160" s="22">
        <v>8</v>
      </c>
      <c r="BG160" s="21">
        <v>5</v>
      </c>
      <c r="BH160" s="22">
        <v>3</v>
      </c>
      <c r="BI160" s="21">
        <v>12</v>
      </c>
      <c r="BJ160" s="22">
        <v>8</v>
      </c>
      <c r="BK160" s="21">
        <v>7</v>
      </c>
      <c r="BL160" s="22">
        <v>10</v>
      </c>
      <c r="BM160" s="21">
        <v>12</v>
      </c>
      <c r="BN160" s="22">
        <v>5</v>
      </c>
      <c r="BO160" s="21">
        <v>4</v>
      </c>
      <c r="BP160" s="22">
        <v>4</v>
      </c>
      <c r="BQ160" s="21">
        <v>5</v>
      </c>
      <c r="BR160" s="22">
        <v>4</v>
      </c>
      <c r="BS160" s="123">
        <f t="shared" si="127"/>
        <v>2.0990764063811924</v>
      </c>
      <c r="BT160" s="4"/>
      <c r="BU160" s="4">
        <f t="shared" si="133"/>
        <v>0</v>
      </c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4">
        <f t="shared" si="134"/>
        <v>0</v>
      </c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</row>
    <row r="161" spans="2:103" ht="15.6" x14ac:dyDescent="0.3">
      <c r="B161" s="56" t="s">
        <v>214</v>
      </c>
      <c r="C161" s="70">
        <v>30808.350000000002</v>
      </c>
      <c r="D161" s="12">
        <f t="shared" si="128"/>
        <v>19419</v>
      </c>
      <c r="E161" s="20">
        <f t="shared" si="129"/>
        <v>63.031613182789727</v>
      </c>
      <c r="F161" s="13">
        <f t="shared" si="135"/>
        <v>16914</v>
      </c>
      <c r="G161" s="95">
        <v>713</v>
      </c>
      <c r="H161" s="96">
        <v>648</v>
      </c>
      <c r="I161" s="95">
        <v>731</v>
      </c>
      <c r="J161" s="96">
        <v>695</v>
      </c>
      <c r="K161" s="95">
        <v>1568</v>
      </c>
      <c r="L161" s="96">
        <v>1400</v>
      </c>
      <c r="M161" s="95">
        <v>1500</v>
      </c>
      <c r="N161" s="96">
        <v>1401</v>
      </c>
      <c r="O161" s="21">
        <v>1443</v>
      </c>
      <c r="P161" s="22">
        <v>1363</v>
      </c>
      <c r="Q161" s="21">
        <v>1489</v>
      </c>
      <c r="R161" s="22">
        <v>1435</v>
      </c>
      <c r="S161" s="21">
        <v>1327</v>
      </c>
      <c r="T161" s="22">
        <v>1201</v>
      </c>
      <c r="U161" s="123">
        <f t="shared" si="120"/>
        <v>87.100262629383593</v>
      </c>
      <c r="V161" s="13">
        <f t="shared" si="130"/>
        <v>1557</v>
      </c>
      <c r="W161" s="21">
        <v>32</v>
      </c>
      <c r="X161" s="22">
        <v>16</v>
      </c>
      <c r="Y161" s="21">
        <v>47</v>
      </c>
      <c r="Z161" s="22">
        <v>37</v>
      </c>
      <c r="AA161" s="21">
        <v>103</v>
      </c>
      <c r="AB161" s="22">
        <v>97</v>
      </c>
      <c r="AC161" s="21">
        <v>154</v>
      </c>
      <c r="AD161" s="22">
        <v>125</v>
      </c>
      <c r="AE161" s="21">
        <v>154</v>
      </c>
      <c r="AF161" s="22">
        <v>127</v>
      </c>
      <c r="AG161" s="21">
        <v>174</v>
      </c>
      <c r="AH161" s="22">
        <v>135</v>
      </c>
      <c r="AI161" s="21">
        <v>177</v>
      </c>
      <c r="AJ161" s="22">
        <v>179</v>
      </c>
      <c r="AK161" s="123">
        <f t="shared" si="122"/>
        <v>8.0179205932334305</v>
      </c>
      <c r="AL161" s="13">
        <f t="shared" si="131"/>
        <v>770</v>
      </c>
      <c r="AM161" s="21">
        <v>25</v>
      </c>
      <c r="AN161" s="22">
        <v>18</v>
      </c>
      <c r="AO161" s="21">
        <v>23</v>
      </c>
      <c r="AP161" s="22">
        <v>18</v>
      </c>
      <c r="AQ161" s="21">
        <v>59</v>
      </c>
      <c r="AR161" s="22">
        <v>46</v>
      </c>
      <c r="AS161" s="21">
        <v>45</v>
      </c>
      <c r="AT161" s="22">
        <v>70</v>
      </c>
      <c r="AU161" s="21">
        <v>73</v>
      </c>
      <c r="AV161" s="22">
        <v>74</v>
      </c>
      <c r="AW161" s="21">
        <v>85</v>
      </c>
      <c r="AX161" s="22">
        <v>82</v>
      </c>
      <c r="AY161" s="21">
        <v>76</v>
      </c>
      <c r="AZ161" s="22">
        <v>76</v>
      </c>
      <c r="BA161" s="123">
        <f t="shared" si="124"/>
        <v>3.9651887326844841</v>
      </c>
      <c r="BB161" s="15">
        <f t="shared" si="125"/>
        <v>2327</v>
      </c>
      <c r="BC161" s="123">
        <f>BB161/D161*100</f>
        <v>11.983109325917916</v>
      </c>
      <c r="BD161" s="13">
        <f t="shared" si="132"/>
        <v>178</v>
      </c>
      <c r="BE161" s="21">
        <v>11</v>
      </c>
      <c r="BF161" s="22">
        <v>17</v>
      </c>
      <c r="BG161" s="21">
        <v>7</v>
      </c>
      <c r="BH161" s="22">
        <v>17</v>
      </c>
      <c r="BI161" s="21">
        <v>28</v>
      </c>
      <c r="BJ161" s="22">
        <v>7</v>
      </c>
      <c r="BK161" s="21">
        <v>22</v>
      </c>
      <c r="BL161" s="22">
        <v>12</v>
      </c>
      <c r="BM161" s="21">
        <v>16</v>
      </c>
      <c r="BN161" s="22">
        <v>7</v>
      </c>
      <c r="BO161" s="21">
        <v>11</v>
      </c>
      <c r="BP161" s="22">
        <v>4</v>
      </c>
      <c r="BQ161" s="21">
        <v>14</v>
      </c>
      <c r="BR161" s="22">
        <v>5</v>
      </c>
      <c r="BS161" s="123">
        <f t="shared" si="127"/>
        <v>0.91662804469849113</v>
      </c>
      <c r="BT161" s="4"/>
      <c r="BU161" s="4">
        <f t="shared" si="133"/>
        <v>0</v>
      </c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4">
        <f t="shared" si="134"/>
        <v>0</v>
      </c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</row>
    <row r="162" spans="2:103" ht="15.6" x14ac:dyDescent="0.3">
      <c r="B162" s="56" t="s">
        <v>215</v>
      </c>
      <c r="C162" s="70">
        <v>16341</v>
      </c>
      <c r="D162" s="12">
        <f t="shared" si="128"/>
        <v>0</v>
      </c>
      <c r="E162" s="20">
        <f t="shared" si="129"/>
        <v>0</v>
      </c>
      <c r="F162" s="13">
        <f t="shared" si="135"/>
        <v>0</v>
      </c>
      <c r="G162" s="21"/>
      <c r="H162" s="22"/>
      <c r="I162" s="21"/>
      <c r="J162" s="22"/>
      <c r="K162" s="21"/>
      <c r="L162" s="22"/>
      <c r="M162" s="21"/>
      <c r="N162" s="22"/>
      <c r="O162" s="21"/>
      <c r="P162" s="22"/>
      <c r="Q162" s="21"/>
      <c r="R162" s="22"/>
      <c r="S162" s="21"/>
      <c r="T162" s="22"/>
      <c r="U162" s="123" t="e">
        <f t="shared" si="120"/>
        <v>#DIV/0!</v>
      </c>
      <c r="V162" s="13">
        <f t="shared" si="130"/>
        <v>0</v>
      </c>
      <c r="W162" s="21"/>
      <c r="X162" s="22"/>
      <c r="Y162" s="21"/>
      <c r="Z162" s="22"/>
      <c r="AA162" s="21"/>
      <c r="AB162" s="22"/>
      <c r="AC162" s="21"/>
      <c r="AD162" s="22"/>
      <c r="AE162" s="21"/>
      <c r="AF162" s="22"/>
      <c r="AG162" s="21"/>
      <c r="AH162" s="22"/>
      <c r="AI162" s="21"/>
      <c r="AJ162" s="22"/>
      <c r="AK162" s="123" t="e">
        <f t="shared" si="122"/>
        <v>#DIV/0!</v>
      </c>
      <c r="AL162" s="13">
        <f t="shared" si="131"/>
        <v>0</v>
      </c>
      <c r="AM162" s="21"/>
      <c r="AN162" s="22"/>
      <c r="AO162" s="21"/>
      <c r="AP162" s="22"/>
      <c r="AQ162" s="21"/>
      <c r="AR162" s="22"/>
      <c r="AS162" s="21"/>
      <c r="AT162" s="22"/>
      <c r="AU162" s="21"/>
      <c r="AV162" s="22"/>
      <c r="AW162" s="21"/>
      <c r="AX162" s="22"/>
      <c r="AY162" s="21"/>
      <c r="AZ162" s="22"/>
      <c r="BA162" s="123" t="e">
        <f t="shared" si="124"/>
        <v>#DIV/0!</v>
      </c>
      <c r="BB162" s="15">
        <f t="shared" si="125"/>
        <v>0</v>
      </c>
      <c r="BC162" s="123"/>
      <c r="BD162" s="13">
        <f t="shared" si="132"/>
        <v>0</v>
      </c>
      <c r="BE162" s="21"/>
      <c r="BF162" s="22"/>
      <c r="BG162" s="21"/>
      <c r="BH162" s="22"/>
      <c r="BI162" s="21"/>
      <c r="BJ162" s="22"/>
      <c r="BK162" s="21"/>
      <c r="BL162" s="22"/>
      <c r="BM162" s="21"/>
      <c r="BN162" s="22"/>
      <c r="BO162" s="21"/>
      <c r="BP162" s="22"/>
      <c r="BQ162" s="21"/>
      <c r="BR162" s="22"/>
      <c r="BS162" s="123" t="e">
        <f t="shared" si="127"/>
        <v>#DIV/0!</v>
      </c>
      <c r="BT162" s="4"/>
      <c r="BU162" s="4">
        <f t="shared" si="133"/>
        <v>0</v>
      </c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4" t="e">
        <f t="shared" si="134"/>
        <v>#DIV/0!</v>
      </c>
      <c r="CI162" s="4"/>
      <c r="CJ162" s="4"/>
      <c r="CK162" s="4"/>
      <c r="CL162" s="4"/>
      <c r="CM162" s="4"/>
      <c r="CN162" s="4"/>
    </row>
    <row r="163" spans="2:103" ht="15.6" x14ac:dyDescent="0.3">
      <c r="B163" s="56" t="s">
        <v>216</v>
      </c>
      <c r="C163" s="70">
        <v>14247.738000000001</v>
      </c>
      <c r="D163" s="12">
        <f t="shared" si="128"/>
        <v>8369</v>
      </c>
      <c r="E163" s="20">
        <f t="shared" si="129"/>
        <v>58.739148628364724</v>
      </c>
      <c r="F163" s="13">
        <f t="shared" si="135"/>
        <v>8038</v>
      </c>
      <c r="G163" s="21">
        <v>368</v>
      </c>
      <c r="H163" s="22">
        <v>325</v>
      </c>
      <c r="I163" s="21">
        <v>290</v>
      </c>
      <c r="J163" s="22">
        <v>276</v>
      </c>
      <c r="K163" s="21">
        <v>674</v>
      </c>
      <c r="L163" s="22">
        <v>646</v>
      </c>
      <c r="M163" s="21">
        <v>691</v>
      </c>
      <c r="N163" s="22">
        <v>658</v>
      </c>
      <c r="O163" s="21">
        <v>761</v>
      </c>
      <c r="P163" s="22">
        <v>656</v>
      </c>
      <c r="Q163" s="21">
        <v>690</v>
      </c>
      <c r="R163" s="22">
        <v>649</v>
      </c>
      <c r="S163" s="21">
        <v>708</v>
      </c>
      <c r="T163" s="22">
        <v>646</v>
      </c>
      <c r="U163" s="14">
        <f t="shared" si="120"/>
        <v>96.044927709403751</v>
      </c>
      <c r="V163" s="13">
        <f t="shared" si="130"/>
        <v>252</v>
      </c>
      <c r="W163" s="21">
        <v>1</v>
      </c>
      <c r="X163" s="22">
        <v>2</v>
      </c>
      <c r="Y163" s="21">
        <v>3</v>
      </c>
      <c r="Z163" s="22">
        <v>6</v>
      </c>
      <c r="AA163" s="21">
        <v>20</v>
      </c>
      <c r="AB163" s="22">
        <v>14</v>
      </c>
      <c r="AC163" s="21">
        <v>22</v>
      </c>
      <c r="AD163" s="22">
        <v>29</v>
      </c>
      <c r="AE163" s="21">
        <v>22</v>
      </c>
      <c r="AF163" s="22">
        <v>30</v>
      </c>
      <c r="AG163" s="21">
        <v>33</v>
      </c>
      <c r="AH163" s="22">
        <v>26</v>
      </c>
      <c r="AI163" s="21">
        <v>21</v>
      </c>
      <c r="AJ163" s="22">
        <v>23</v>
      </c>
      <c r="AK163" s="123">
        <f t="shared" si="122"/>
        <v>3.0111124387620984</v>
      </c>
      <c r="AL163" s="13">
        <f t="shared" si="131"/>
        <v>23</v>
      </c>
      <c r="AM163" s="21">
        <v>0</v>
      </c>
      <c r="AN163" s="22">
        <v>0</v>
      </c>
      <c r="AO163" s="21">
        <v>3</v>
      </c>
      <c r="AP163" s="22">
        <v>1</v>
      </c>
      <c r="AQ163" s="21">
        <v>0</v>
      </c>
      <c r="AR163" s="22">
        <v>1</v>
      </c>
      <c r="AS163" s="21">
        <v>2</v>
      </c>
      <c r="AT163" s="22">
        <v>5</v>
      </c>
      <c r="AU163" s="21">
        <v>5</v>
      </c>
      <c r="AV163" s="22">
        <v>1</v>
      </c>
      <c r="AW163" s="21">
        <v>1</v>
      </c>
      <c r="AX163" s="22">
        <v>2</v>
      </c>
      <c r="AY163" s="21">
        <v>0</v>
      </c>
      <c r="AZ163" s="22">
        <v>2</v>
      </c>
      <c r="BA163" s="123">
        <f t="shared" si="124"/>
        <v>0.27482375433146133</v>
      </c>
      <c r="BB163" s="15">
        <f t="shared" si="125"/>
        <v>275</v>
      </c>
      <c r="BC163" s="123">
        <f>BB163/D163*100</f>
        <v>3.2859361930935598</v>
      </c>
      <c r="BD163" s="13">
        <f t="shared" si="132"/>
        <v>56</v>
      </c>
      <c r="BE163" s="21">
        <v>2</v>
      </c>
      <c r="BF163" s="22">
        <v>2</v>
      </c>
      <c r="BG163" s="21">
        <v>1</v>
      </c>
      <c r="BH163" s="22">
        <v>2</v>
      </c>
      <c r="BI163" s="21">
        <v>1</v>
      </c>
      <c r="BJ163" s="22">
        <v>1</v>
      </c>
      <c r="BK163" s="21">
        <v>8</v>
      </c>
      <c r="BL163" s="22">
        <v>3</v>
      </c>
      <c r="BM163" s="21">
        <v>5</v>
      </c>
      <c r="BN163" s="22">
        <v>4</v>
      </c>
      <c r="BO163" s="21">
        <v>7</v>
      </c>
      <c r="BP163" s="22">
        <v>3</v>
      </c>
      <c r="BQ163" s="21">
        <v>10</v>
      </c>
      <c r="BR163" s="22">
        <v>7</v>
      </c>
      <c r="BS163" s="123">
        <f t="shared" si="127"/>
        <v>0.66913609750268854</v>
      </c>
      <c r="BT163" s="4"/>
      <c r="BU163" s="4">
        <f t="shared" si="133"/>
        <v>0</v>
      </c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4">
        <f t="shared" si="134"/>
        <v>0</v>
      </c>
      <c r="CI163" s="4"/>
      <c r="CJ163" s="4"/>
      <c r="CK163" s="4"/>
      <c r="CL163" s="4"/>
      <c r="CM163" s="4"/>
      <c r="CN163" s="4"/>
    </row>
    <row r="164" spans="2:103" ht="15.6" x14ac:dyDescent="0.3">
      <c r="B164" s="56" t="s">
        <v>217</v>
      </c>
      <c r="C164" s="70">
        <v>35189.802000000003</v>
      </c>
      <c r="D164" s="12">
        <f t="shared" si="128"/>
        <v>29203</v>
      </c>
      <c r="E164" s="20">
        <f t="shared" si="129"/>
        <v>82.987110868086148</v>
      </c>
      <c r="F164" s="13">
        <f t="shared" si="135"/>
        <v>25914</v>
      </c>
      <c r="G164" s="21">
        <v>1454</v>
      </c>
      <c r="H164" s="22">
        <v>1403</v>
      </c>
      <c r="I164" s="21">
        <v>1011</v>
      </c>
      <c r="J164" s="22">
        <v>911</v>
      </c>
      <c r="K164" s="21">
        <v>2337</v>
      </c>
      <c r="L164" s="22">
        <v>2162</v>
      </c>
      <c r="M164" s="21">
        <v>2105</v>
      </c>
      <c r="N164" s="22">
        <v>2054</v>
      </c>
      <c r="O164" s="21">
        <v>2252</v>
      </c>
      <c r="P164" s="22">
        <v>2045</v>
      </c>
      <c r="Q164" s="21">
        <v>2164</v>
      </c>
      <c r="R164" s="22">
        <v>2010</v>
      </c>
      <c r="S164" s="21">
        <v>2088</v>
      </c>
      <c r="T164" s="22">
        <v>1918</v>
      </c>
      <c r="U164" s="123">
        <f t="shared" si="120"/>
        <v>88.737458480293114</v>
      </c>
      <c r="V164" s="13">
        <f t="shared" si="130"/>
        <v>2372</v>
      </c>
      <c r="W164" s="21">
        <v>38</v>
      </c>
      <c r="X164" s="22">
        <v>22</v>
      </c>
      <c r="Y164" s="21">
        <v>50</v>
      </c>
      <c r="Z164" s="22">
        <v>33</v>
      </c>
      <c r="AA164" s="21">
        <v>174</v>
      </c>
      <c r="AB164" s="22">
        <v>139</v>
      </c>
      <c r="AC164" s="21">
        <v>218</v>
      </c>
      <c r="AD164" s="22">
        <v>176</v>
      </c>
      <c r="AE164" s="21">
        <v>260</v>
      </c>
      <c r="AF164" s="22">
        <v>252</v>
      </c>
      <c r="AG164" s="21">
        <v>242</v>
      </c>
      <c r="AH164" s="22">
        <v>236</v>
      </c>
      <c r="AI164" s="21">
        <v>294</v>
      </c>
      <c r="AJ164" s="22">
        <v>238</v>
      </c>
      <c r="AK164" s="123">
        <f t="shared" si="122"/>
        <v>8.1224531726192506</v>
      </c>
      <c r="AL164" s="13">
        <f t="shared" si="131"/>
        <v>509</v>
      </c>
      <c r="AM164" s="21">
        <v>16</v>
      </c>
      <c r="AN164" s="22">
        <v>14</v>
      </c>
      <c r="AO164" s="21">
        <v>17</v>
      </c>
      <c r="AP164" s="22">
        <v>6</v>
      </c>
      <c r="AQ164" s="21">
        <v>52</v>
      </c>
      <c r="AR164" s="22">
        <v>31</v>
      </c>
      <c r="AS164" s="21">
        <v>35</v>
      </c>
      <c r="AT164" s="22">
        <v>45</v>
      </c>
      <c r="AU164" s="21">
        <v>56</v>
      </c>
      <c r="AV164" s="22">
        <v>42</v>
      </c>
      <c r="AW164" s="21">
        <v>47</v>
      </c>
      <c r="AX164" s="22">
        <v>35</v>
      </c>
      <c r="AY164" s="21">
        <v>60</v>
      </c>
      <c r="AZ164" s="22">
        <v>53</v>
      </c>
      <c r="BA164" s="123">
        <f t="shared" si="124"/>
        <v>1.7429716125055643</v>
      </c>
      <c r="BB164" s="15">
        <f t="shared" si="125"/>
        <v>2881</v>
      </c>
      <c r="BC164" s="123">
        <f>BB164/D164*100</f>
        <v>9.8654247851248158</v>
      </c>
      <c r="BD164" s="13">
        <f t="shared" si="132"/>
        <v>408</v>
      </c>
      <c r="BE164" s="21">
        <v>81</v>
      </c>
      <c r="BF164" s="22">
        <v>81</v>
      </c>
      <c r="BG164" s="21">
        <v>14</v>
      </c>
      <c r="BH164" s="22">
        <v>10</v>
      </c>
      <c r="BI164" s="21">
        <v>26</v>
      </c>
      <c r="BJ164" s="22">
        <v>32</v>
      </c>
      <c r="BK164" s="21">
        <v>25</v>
      </c>
      <c r="BL164" s="22">
        <v>20</v>
      </c>
      <c r="BM164" s="21">
        <v>22</v>
      </c>
      <c r="BN164" s="22">
        <v>18</v>
      </c>
      <c r="BO164" s="21">
        <v>32</v>
      </c>
      <c r="BP164" s="22">
        <v>11</v>
      </c>
      <c r="BQ164" s="21">
        <v>24</v>
      </c>
      <c r="BR164" s="22">
        <v>12</v>
      </c>
      <c r="BS164" s="123">
        <f t="shared" si="127"/>
        <v>1.3971167345820636</v>
      </c>
      <c r="BT164" s="4"/>
      <c r="BU164" s="4">
        <f t="shared" si="133"/>
        <v>0</v>
      </c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4">
        <f t="shared" si="134"/>
        <v>0</v>
      </c>
      <c r="CI164" s="4"/>
      <c r="CJ164" s="4"/>
      <c r="CK164" s="4"/>
      <c r="CL164" s="4"/>
      <c r="CM164" s="4"/>
      <c r="CN164" s="4"/>
    </row>
    <row r="165" spans="2:103" ht="15.6" x14ac:dyDescent="0.3">
      <c r="B165" s="56" t="s">
        <v>218</v>
      </c>
      <c r="C165" s="70">
        <v>40783.662000000004</v>
      </c>
      <c r="D165" s="12">
        <f t="shared" si="128"/>
        <v>15603</v>
      </c>
      <c r="E165" s="20">
        <f t="shared" si="129"/>
        <v>38.257967124188106</v>
      </c>
      <c r="F165" s="13">
        <f t="shared" si="135"/>
        <v>14630</v>
      </c>
      <c r="G165" s="21">
        <v>482</v>
      </c>
      <c r="H165" s="22">
        <v>470</v>
      </c>
      <c r="I165" s="21">
        <v>588</v>
      </c>
      <c r="J165" s="22">
        <v>595</v>
      </c>
      <c r="K165" s="21">
        <v>1288</v>
      </c>
      <c r="L165" s="22">
        <v>1188</v>
      </c>
      <c r="M165" s="21">
        <v>1250</v>
      </c>
      <c r="N165" s="22">
        <v>1292</v>
      </c>
      <c r="O165" s="21">
        <v>1411</v>
      </c>
      <c r="P165" s="22">
        <v>1209</v>
      </c>
      <c r="Q165" s="21">
        <v>1351</v>
      </c>
      <c r="R165" s="22">
        <v>1200</v>
      </c>
      <c r="S165" s="21">
        <v>1205</v>
      </c>
      <c r="T165" s="22">
        <v>1101</v>
      </c>
      <c r="U165" s="14">
        <f t="shared" si="120"/>
        <v>93.764019739793625</v>
      </c>
      <c r="V165" s="13">
        <f t="shared" si="130"/>
        <v>739</v>
      </c>
      <c r="W165" s="21">
        <v>5</v>
      </c>
      <c r="X165" s="22">
        <v>5</v>
      </c>
      <c r="Y165" s="21">
        <v>20</v>
      </c>
      <c r="Z165" s="22">
        <v>13</v>
      </c>
      <c r="AA165" s="21">
        <v>65</v>
      </c>
      <c r="AB165" s="22">
        <v>58</v>
      </c>
      <c r="AC165" s="21">
        <v>82</v>
      </c>
      <c r="AD165" s="22">
        <v>74</v>
      </c>
      <c r="AE165" s="21">
        <v>69</v>
      </c>
      <c r="AF165" s="22">
        <v>56</v>
      </c>
      <c r="AG165" s="21">
        <v>77</v>
      </c>
      <c r="AH165" s="22">
        <v>80</v>
      </c>
      <c r="AI165" s="21">
        <v>71</v>
      </c>
      <c r="AJ165" s="22">
        <v>64</v>
      </c>
      <c r="AK165" s="123">
        <f t="shared" si="122"/>
        <v>4.7362686662821254</v>
      </c>
      <c r="AL165" s="13">
        <f t="shared" si="131"/>
        <v>83</v>
      </c>
      <c r="AM165" s="21">
        <v>0</v>
      </c>
      <c r="AN165" s="22">
        <v>1</v>
      </c>
      <c r="AO165" s="21">
        <v>3</v>
      </c>
      <c r="AP165" s="22">
        <v>1</v>
      </c>
      <c r="AQ165" s="21">
        <v>9</v>
      </c>
      <c r="AR165" s="22">
        <v>3</v>
      </c>
      <c r="AS165" s="21">
        <v>11</v>
      </c>
      <c r="AT165" s="22">
        <v>7</v>
      </c>
      <c r="AU165" s="21">
        <v>10</v>
      </c>
      <c r="AV165" s="22">
        <v>5</v>
      </c>
      <c r="AW165" s="21">
        <v>7</v>
      </c>
      <c r="AX165" s="22">
        <v>8</v>
      </c>
      <c r="AY165" s="21">
        <v>11</v>
      </c>
      <c r="AZ165" s="22">
        <v>7</v>
      </c>
      <c r="BA165" s="123">
        <f t="shared" si="124"/>
        <v>0.53194898416971093</v>
      </c>
      <c r="BB165" s="15">
        <f t="shared" si="125"/>
        <v>822</v>
      </c>
      <c r="BC165" s="123">
        <f>BB165/D165*100</f>
        <v>5.2682176504518363</v>
      </c>
      <c r="BD165" s="13">
        <f t="shared" si="132"/>
        <v>151</v>
      </c>
      <c r="BE165" s="21">
        <v>12</v>
      </c>
      <c r="BF165" s="22">
        <v>8</v>
      </c>
      <c r="BG165" s="21">
        <v>11</v>
      </c>
      <c r="BH165" s="22">
        <v>10</v>
      </c>
      <c r="BI165" s="21">
        <v>21</v>
      </c>
      <c r="BJ165" s="22">
        <v>23</v>
      </c>
      <c r="BK165" s="21">
        <v>6</v>
      </c>
      <c r="BL165" s="22">
        <v>17</v>
      </c>
      <c r="BM165" s="21">
        <v>9</v>
      </c>
      <c r="BN165" s="22">
        <v>6</v>
      </c>
      <c r="BO165" s="21">
        <v>6</v>
      </c>
      <c r="BP165" s="22">
        <v>7</v>
      </c>
      <c r="BQ165" s="21">
        <v>9</v>
      </c>
      <c r="BR165" s="22">
        <v>6</v>
      </c>
      <c r="BS165" s="14">
        <f t="shared" si="127"/>
        <v>0.96776260975453432</v>
      </c>
      <c r="BT165" s="4"/>
      <c r="BU165" s="4">
        <f t="shared" si="133"/>
        <v>0</v>
      </c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4">
        <f t="shared" si="134"/>
        <v>0</v>
      </c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</row>
    <row r="166" spans="2:103" s="4" customFormat="1" x14ac:dyDescent="0.25">
      <c r="B166" s="60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4">
        <f>BU158/D158*100</f>
        <v>0</v>
      </c>
    </row>
    <row r="167" spans="2:103" s="77" customFormat="1" ht="15.6" x14ac:dyDescent="0.3">
      <c r="B167" s="66" t="s">
        <v>219</v>
      </c>
      <c r="C167" s="159">
        <f>C10+C20+C44+C86+C112+C138+C158</f>
        <v>717714.05</v>
      </c>
      <c r="D167" s="12">
        <f>F167+V167+AL167+BD167</f>
        <v>417524</v>
      </c>
      <c r="E167" s="109">
        <f>D167/C167*100</f>
        <v>58.174143309581297</v>
      </c>
      <c r="F167" s="110">
        <f t="shared" ref="F167:T167" si="136">F10+F20+F44+F86+F112+F138+F159+F160+F161+F162+F163+F164+F165</f>
        <v>365356</v>
      </c>
      <c r="G167" s="110">
        <f t="shared" si="136"/>
        <v>14502</v>
      </c>
      <c r="H167" s="110">
        <f t="shared" si="136"/>
        <v>14102</v>
      </c>
      <c r="I167" s="110">
        <f t="shared" si="136"/>
        <v>14861</v>
      </c>
      <c r="J167" s="110">
        <f t="shared" si="136"/>
        <v>14025</v>
      </c>
      <c r="K167" s="110">
        <f t="shared" si="136"/>
        <v>31118</v>
      </c>
      <c r="L167" s="110">
        <f t="shared" si="136"/>
        <v>29509</v>
      </c>
      <c r="M167" s="110">
        <f t="shared" si="136"/>
        <v>32089</v>
      </c>
      <c r="N167" s="110">
        <f t="shared" si="136"/>
        <v>30167</v>
      </c>
      <c r="O167" s="110">
        <f t="shared" si="136"/>
        <v>32633</v>
      </c>
      <c r="P167" s="110">
        <f t="shared" si="136"/>
        <v>30013</v>
      </c>
      <c r="Q167" s="110">
        <f t="shared" si="136"/>
        <v>33271</v>
      </c>
      <c r="R167" s="110">
        <f t="shared" si="136"/>
        <v>30983</v>
      </c>
      <c r="S167" s="110">
        <f t="shared" si="136"/>
        <v>29681</v>
      </c>
      <c r="T167" s="110">
        <f t="shared" si="136"/>
        <v>28402</v>
      </c>
      <c r="U167" s="111">
        <f>F167/D167*100</f>
        <v>87.505388911775128</v>
      </c>
      <c r="V167" s="110">
        <f t="shared" ref="V167:AJ167" si="137">V10+V20+V44+V86+V112+V138+V158</f>
        <v>35324</v>
      </c>
      <c r="W167" s="110">
        <f t="shared" si="137"/>
        <v>503</v>
      </c>
      <c r="X167" s="110">
        <f t="shared" si="137"/>
        <v>317</v>
      </c>
      <c r="Y167" s="110">
        <f t="shared" si="137"/>
        <v>935</v>
      </c>
      <c r="Z167" s="110">
        <f t="shared" si="137"/>
        <v>630</v>
      </c>
      <c r="AA167" s="110">
        <f t="shared" si="137"/>
        <v>2900</v>
      </c>
      <c r="AB167" s="110">
        <f t="shared" si="137"/>
        <v>2194</v>
      </c>
      <c r="AC167" s="110">
        <f t="shared" si="137"/>
        <v>3342</v>
      </c>
      <c r="AD167" s="110">
        <f t="shared" si="137"/>
        <v>2893</v>
      </c>
      <c r="AE167" s="110">
        <f t="shared" si="137"/>
        <v>3467</v>
      </c>
      <c r="AF167" s="110">
        <f t="shared" si="137"/>
        <v>3457</v>
      </c>
      <c r="AG167" s="110">
        <f t="shared" si="137"/>
        <v>3722</v>
      </c>
      <c r="AH167" s="110">
        <f t="shared" si="137"/>
        <v>3577</v>
      </c>
      <c r="AI167" s="110">
        <f t="shared" si="137"/>
        <v>3954</v>
      </c>
      <c r="AJ167" s="110">
        <f t="shared" si="137"/>
        <v>3433</v>
      </c>
      <c r="AK167" s="111">
        <f>V167/D167*100</f>
        <v>8.4603519797664326</v>
      </c>
      <c r="AL167" s="110">
        <f>AL10+AL20+AL44+AL86+AL112+AL138+AL158</f>
        <v>11445</v>
      </c>
      <c r="AM167" s="110">
        <f t="shared" ref="AM167:AZ167" si="138">AM10+AM20+AM44+AM86+AM112+AM138+AM158</f>
        <v>263</v>
      </c>
      <c r="AN167" s="110">
        <f t="shared" si="138"/>
        <v>197</v>
      </c>
      <c r="AO167" s="110">
        <f t="shared" si="138"/>
        <v>429</v>
      </c>
      <c r="AP167" s="110">
        <f t="shared" si="138"/>
        <v>226</v>
      </c>
      <c r="AQ167" s="110">
        <f t="shared" si="138"/>
        <v>1112</v>
      </c>
      <c r="AR167" s="110">
        <f t="shared" si="138"/>
        <v>802</v>
      </c>
      <c r="AS167" s="110">
        <f t="shared" si="138"/>
        <v>1025</v>
      </c>
      <c r="AT167" s="110">
        <f t="shared" si="138"/>
        <v>1037</v>
      </c>
      <c r="AU167" s="110">
        <f t="shared" si="138"/>
        <v>1060</v>
      </c>
      <c r="AV167" s="110">
        <f t="shared" si="138"/>
        <v>1014</v>
      </c>
      <c r="AW167" s="110">
        <f t="shared" si="138"/>
        <v>1098</v>
      </c>
      <c r="AX167" s="110">
        <f t="shared" si="138"/>
        <v>1066</v>
      </c>
      <c r="AY167" s="110">
        <f t="shared" si="138"/>
        <v>1093</v>
      </c>
      <c r="AZ167" s="110">
        <f t="shared" si="138"/>
        <v>1023</v>
      </c>
      <c r="BA167" s="111">
        <f>AL167/D167*100</f>
        <v>2.7411597896168844</v>
      </c>
      <c r="BB167" s="112">
        <f>AL167+V167</f>
        <v>46769</v>
      </c>
      <c r="BC167" s="123">
        <f>BB167/D167*100</f>
        <v>11.201511769383316</v>
      </c>
      <c r="BD167" s="13">
        <f>BD10+BD20+BD44+BD86+BD112+BD138+BD158</f>
        <v>5399</v>
      </c>
      <c r="BE167" s="13">
        <f t="shared" ref="BE167:BR167" si="139">BE10+BE20+BE44+BE86+BE112+BE138+BE158</f>
        <v>754</v>
      </c>
      <c r="BF167" s="13">
        <f t="shared" si="139"/>
        <v>686</v>
      </c>
      <c r="BG167" s="13">
        <f t="shared" si="139"/>
        <v>291</v>
      </c>
      <c r="BH167" s="13">
        <f t="shared" si="139"/>
        <v>271</v>
      </c>
      <c r="BI167" s="13">
        <f t="shared" si="139"/>
        <v>557</v>
      </c>
      <c r="BJ167" s="13">
        <f t="shared" si="139"/>
        <v>470</v>
      </c>
      <c r="BK167" s="13">
        <f t="shared" si="139"/>
        <v>427</v>
      </c>
      <c r="BL167" s="13">
        <f t="shared" si="139"/>
        <v>342</v>
      </c>
      <c r="BM167" s="13">
        <f t="shared" si="139"/>
        <v>344</v>
      </c>
      <c r="BN167" s="13">
        <f t="shared" si="139"/>
        <v>250</v>
      </c>
      <c r="BO167" s="13">
        <f t="shared" si="139"/>
        <v>336</v>
      </c>
      <c r="BP167" s="13">
        <f t="shared" si="139"/>
        <v>197</v>
      </c>
      <c r="BQ167" s="13">
        <f t="shared" si="139"/>
        <v>284</v>
      </c>
      <c r="BR167" s="13">
        <f t="shared" si="139"/>
        <v>190</v>
      </c>
      <c r="BS167" s="111">
        <f>BD16</f>
        <v>27</v>
      </c>
      <c r="BT167" s="4"/>
      <c r="BU167" s="4">
        <f>SUM(BV167:CG167)</f>
        <v>0</v>
      </c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4">
        <f>BU167/D167*100</f>
        <v>0</v>
      </c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</row>
    <row r="168" spans="2:103" ht="15.6" x14ac:dyDescent="0.3">
      <c r="B168" s="60"/>
      <c r="C168" s="74"/>
      <c r="D168" s="83"/>
      <c r="E168" s="20"/>
      <c r="F168" s="83"/>
      <c r="G168" s="131"/>
      <c r="H168" s="131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14"/>
      <c r="V168" s="83"/>
      <c r="W168" s="131"/>
      <c r="X168" s="131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14"/>
      <c r="AL168" s="13"/>
      <c r="AM168" s="131"/>
      <c r="AN168" s="131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14"/>
      <c r="BB168" s="15"/>
      <c r="BC168" s="14"/>
      <c r="BD168" s="83"/>
      <c r="BE168" s="126"/>
      <c r="BF168" s="126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14"/>
      <c r="BT168" s="4"/>
      <c r="BU168" s="4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</row>
    <row r="169" spans="2:103" ht="15.6" x14ac:dyDescent="0.3">
      <c r="B169" s="60"/>
      <c r="C169" s="74"/>
      <c r="D169" s="83"/>
      <c r="E169" s="20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14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78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14"/>
      <c r="BB169" s="15"/>
      <c r="BC169" s="14"/>
      <c r="BD169" s="83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14"/>
      <c r="BT169" s="4"/>
      <c r="BU169" s="4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</row>
    <row r="170" spans="2:103" ht="15.6" x14ac:dyDescent="0.3">
      <c r="B170" s="60"/>
      <c r="C170" s="74"/>
      <c r="D170" s="83"/>
      <c r="E170" s="20"/>
      <c r="F170" s="83"/>
      <c r="G170" s="131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14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78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14"/>
      <c r="BB170" s="15"/>
      <c r="BC170" s="14"/>
      <c r="BD170" s="83"/>
      <c r="BE170" s="126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14"/>
      <c r="BT170" s="4"/>
      <c r="BU170" s="4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</row>
    <row r="171" spans="2:103" ht="15.6" x14ac:dyDescent="0.3">
      <c r="B171" s="60"/>
      <c r="C171" s="74"/>
      <c r="D171" s="83"/>
      <c r="E171" s="20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14"/>
      <c r="V171" s="83"/>
      <c r="W171" s="126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78"/>
      <c r="AM171" s="131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14"/>
      <c r="BB171" s="15"/>
      <c r="BC171" s="14"/>
      <c r="BD171" s="83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14"/>
      <c r="BT171" s="4"/>
      <c r="BU171" s="4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4"/>
      <c r="CI171" s="4"/>
      <c r="CJ171" s="4"/>
      <c r="CK171" s="4"/>
      <c r="CL171" s="4"/>
      <c r="CM171" s="4"/>
      <c r="CN171" s="4"/>
    </row>
    <row r="172" spans="2:103" ht="15.6" x14ac:dyDescent="0.3">
      <c r="B172" s="60"/>
      <c r="C172" s="74"/>
      <c r="D172" s="83"/>
      <c r="E172" s="20"/>
      <c r="F172" s="83"/>
      <c r="G172" s="126"/>
      <c r="H172" s="12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14"/>
      <c r="V172" s="83"/>
      <c r="W172" s="126"/>
      <c r="X172" s="126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78"/>
      <c r="AM172" s="126"/>
      <c r="AN172" s="126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14"/>
      <c r="BB172" s="15"/>
      <c r="BC172" s="14"/>
      <c r="BD172" s="83"/>
      <c r="BE172" s="126"/>
      <c r="BF172" s="126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14"/>
      <c r="BT172" s="4"/>
      <c r="BU172" s="4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4"/>
      <c r="CI172" s="4"/>
      <c r="CJ172" s="4"/>
      <c r="CK172" s="4"/>
      <c r="CL172" s="4"/>
      <c r="CM172" s="4"/>
      <c r="CN172" s="4"/>
    </row>
    <row r="173" spans="2:103" ht="15.6" x14ac:dyDescent="0.3">
      <c r="B173" s="60"/>
      <c r="C173" s="74"/>
      <c r="D173" s="83"/>
      <c r="E173" s="20"/>
      <c r="F173" s="8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14"/>
      <c r="V173" s="8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78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14"/>
      <c r="BB173" s="15"/>
      <c r="BC173" s="14"/>
      <c r="BD173" s="83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14"/>
      <c r="BT173" s="4"/>
      <c r="BU173" s="4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4"/>
      <c r="CI173" s="4"/>
      <c r="CJ173" s="4"/>
      <c r="CK173" s="4"/>
      <c r="CL173" s="4"/>
      <c r="CM173" s="4"/>
      <c r="CN173" s="4"/>
    </row>
    <row r="174" spans="2:103" ht="15.6" x14ac:dyDescent="0.3">
      <c r="B174" s="60"/>
      <c r="C174" s="74"/>
      <c r="D174" s="83"/>
      <c r="E174" s="20"/>
      <c r="F174" s="83"/>
      <c r="G174" s="12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14"/>
      <c r="V174" s="83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78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14"/>
      <c r="BB174" s="15"/>
      <c r="BC174" s="14"/>
      <c r="BD174" s="83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14"/>
      <c r="BT174" s="4"/>
      <c r="BU174" s="4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4"/>
      <c r="CI174" s="4"/>
      <c r="CJ174" s="4"/>
      <c r="CK174" s="4"/>
      <c r="CL174" s="4"/>
      <c r="CM174" s="4"/>
      <c r="CN174" s="4"/>
    </row>
    <row r="175" spans="2:103" ht="15.6" x14ac:dyDescent="0.3">
      <c r="B175" s="60"/>
      <c r="C175" s="74"/>
      <c r="D175" s="83"/>
      <c r="E175" s="20"/>
      <c r="F175" s="8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14"/>
      <c r="V175" s="83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78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14"/>
      <c r="BB175" s="15"/>
      <c r="BC175" s="14"/>
      <c r="BD175" s="83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14"/>
      <c r="BT175" s="4"/>
      <c r="BU175" s="4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4"/>
      <c r="CI175" s="4"/>
      <c r="CJ175" s="4"/>
      <c r="CK175" s="4"/>
      <c r="CL175" s="4"/>
      <c r="CM175" s="4"/>
      <c r="CN175" s="4"/>
    </row>
    <row r="176" spans="2:103" ht="15.6" x14ac:dyDescent="0.3">
      <c r="B176" s="60"/>
      <c r="C176" s="74"/>
      <c r="D176" s="83"/>
      <c r="E176" s="20"/>
      <c r="F176" s="8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14"/>
      <c r="V176" s="83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78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14"/>
      <c r="BB176" s="15"/>
      <c r="BC176" s="14"/>
      <c r="BD176" s="83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14"/>
      <c r="BT176" s="4"/>
      <c r="BU176" s="4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4"/>
      <c r="CI176" s="4"/>
      <c r="CJ176" s="4"/>
      <c r="CK176" s="4"/>
      <c r="CL176" s="4"/>
      <c r="CM176" s="4"/>
      <c r="CN176" s="4"/>
    </row>
    <row r="177" spans="2:92" ht="15.6" x14ac:dyDescent="0.3">
      <c r="B177" s="60"/>
      <c r="C177" s="74"/>
      <c r="D177" s="83"/>
      <c r="E177" s="20"/>
      <c r="F177" s="8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14"/>
      <c r="V177" s="83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78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14"/>
      <c r="BB177" s="15"/>
      <c r="BC177" s="14"/>
      <c r="BD177" s="83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14"/>
      <c r="BT177" s="4"/>
      <c r="BU177" s="4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4"/>
      <c r="CI177" s="4"/>
      <c r="CJ177" s="4"/>
      <c r="CK177" s="4"/>
      <c r="CL177" s="4"/>
      <c r="CM177" s="4"/>
      <c r="CN177" s="4"/>
    </row>
    <row r="178" spans="2:92" ht="15.6" x14ac:dyDescent="0.3">
      <c r="B178" s="60"/>
      <c r="C178" s="74"/>
      <c r="D178" s="83"/>
      <c r="E178" s="20"/>
      <c r="F178" s="8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14"/>
      <c r="V178" s="83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78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14"/>
      <c r="BB178" s="15"/>
      <c r="BC178" s="14"/>
      <c r="BD178" s="83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14"/>
      <c r="BT178" s="4"/>
      <c r="BU178" s="4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4"/>
      <c r="CI178" s="4"/>
      <c r="CJ178" s="4"/>
      <c r="CK178" s="4"/>
      <c r="CL178" s="4"/>
      <c r="CM178" s="4"/>
      <c r="CN178" s="4"/>
    </row>
    <row r="179" spans="2:92" ht="15.6" x14ac:dyDescent="0.3">
      <c r="B179" s="60"/>
      <c r="C179" s="74"/>
      <c r="D179" s="83"/>
      <c r="E179" s="20"/>
      <c r="F179" s="8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14"/>
      <c r="V179" s="83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78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14"/>
      <c r="BB179" s="15"/>
      <c r="BC179" s="14"/>
      <c r="BD179" s="83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14"/>
      <c r="BT179" s="4"/>
      <c r="BU179" s="4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4"/>
      <c r="CI179" s="4"/>
      <c r="CJ179" s="4"/>
      <c r="CK179" s="4"/>
      <c r="CL179" s="4"/>
      <c r="CM179" s="4"/>
      <c r="CN179" s="4"/>
    </row>
    <row r="180" spans="2:92" ht="15.6" x14ac:dyDescent="0.3">
      <c r="B180" s="60"/>
      <c r="C180" s="74"/>
      <c r="D180" s="83"/>
      <c r="E180" s="20"/>
      <c r="F180" s="8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14"/>
      <c r="V180" s="83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78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14"/>
      <c r="BB180" s="15"/>
      <c r="BC180" s="14"/>
      <c r="BD180" s="83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14"/>
      <c r="BT180" s="4"/>
      <c r="BU180" s="4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4"/>
      <c r="CI180" s="4"/>
      <c r="CJ180" s="4"/>
      <c r="CK180" s="4"/>
      <c r="CL180" s="4"/>
      <c r="CM180" s="4"/>
      <c r="CN180" s="4"/>
    </row>
    <row r="181" spans="2:92" ht="15.6" x14ac:dyDescent="0.3">
      <c r="B181" s="60"/>
      <c r="C181" s="74"/>
      <c r="D181" s="83"/>
      <c r="E181" s="20"/>
      <c r="F181" s="8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14"/>
      <c r="V181" s="83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78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14"/>
      <c r="BB181" s="15"/>
      <c r="BC181" s="14"/>
      <c r="BD181" s="83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14"/>
      <c r="BT181" s="4"/>
      <c r="BU181" s="4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4"/>
      <c r="CI181" s="4"/>
      <c r="CJ181" s="4"/>
      <c r="CK181" s="4"/>
      <c r="CL181" s="4"/>
      <c r="CM181" s="4"/>
      <c r="CN181" s="4"/>
    </row>
    <row r="182" spans="2:92" ht="15.6" x14ac:dyDescent="0.3">
      <c r="B182" s="60"/>
      <c r="C182" s="74"/>
      <c r="D182" s="83"/>
      <c r="E182" s="20"/>
      <c r="F182" s="8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14"/>
      <c r="V182" s="83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78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14"/>
      <c r="BB182" s="15"/>
      <c r="BC182" s="14"/>
      <c r="BD182" s="83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14"/>
      <c r="BT182" s="4"/>
      <c r="BU182" s="4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4"/>
      <c r="CI182" s="4"/>
      <c r="CJ182" s="4"/>
      <c r="CK182" s="4"/>
      <c r="CL182" s="4"/>
      <c r="CM182" s="4"/>
      <c r="CN182" s="4"/>
    </row>
    <row r="183" spans="2:92" ht="15.6" x14ac:dyDescent="0.3">
      <c r="B183" s="60"/>
      <c r="C183" s="74"/>
      <c r="D183" s="83"/>
      <c r="E183" s="20"/>
      <c r="F183" s="8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14"/>
      <c r="V183" s="83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78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14"/>
      <c r="BB183" s="15"/>
      <c r="BC183" s="14"/>
      <c r="BD183" s="83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14"/>
      <c r="BT183" s="4"/>
      <c r="BU183" s="4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4"/>
      <c r="CI183" s="4"/>
      <c r="CJ183" s="4"/>
      <c r="CK183" s="4"/>
      <c r="CL183" s="4"/>
      <c r="CM183" s="4"/>
      <c r="CN183" s="4"/>
    </row>
    <row r="184" spans="2:92" ht="15.6" x14ac:dyDescent="0.3">
      <c r="B184" s="60"/>
      <c r="C184" s="74"/>
      <c r="D184" s="83"/>
      <c r="E184" s="20"/>
      <c r="F184" s="8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14"/>
      <c r="V184" s="83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78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14"/>
      <c r="BB184" s="15"/>
      <c r="BC184" s="14"/>
      <c r="BD184" s="83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14"/>
      <c r="BT184" s="4"/>
      <c r="BU184" s="4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4"/>
      <c r="CI184" s="4"/>
      <c r="CJ184" s="4"/>
      <c r="CK184" s="4"/>
      <c r="CL184" s="4"/>
      <c r="CM184" s="4"/>
      <c r="CN184" s="4"/>
    </row>
    <row r="185" spans="2:92" ht="15.6" x14ac:dyDescent="0.3">
      <c r="B185" s="56"/>
      <c r="C185" s="74"/>
      <c r="D185" s="83"/>
      <c r="E185" s="20"/>
      <c r="F185" s="8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14"/>
      <c r="V185" s="83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78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14"/>
      <c r="BB185" s="15"/>
      <c r="BC185" s="14"/>
      <c r="BD185" s="83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14"/>
      <c r="BT185" s="4"/>
      <c r="BU185" s="4">
        <f t="shared" ref="BU185:BU207" si="140">SUM(BV185:CG185)</f>
        <v>0</v>
      </c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4" t="e">
        <f t="shared" ref="CH185:CH207" si="141">BU185/D185*100</f>
        <v>#DIV/0!</v>
      </c>
      <c r="CI185" s="4"/>
      <c r="CJ185" s="4"/>
      <c r="CK185" s="4"/>
      <c r="CL185" s="4"/>
      <c r="CM185" s="4"/>
      <c r="CN185" s="4"/>
    </row>
    <row r="186" spans="2:92" ht="15.6" x14ac:dyDescent="0.3">
      <c r="B186" s="56"/>
      <c r="C186" s="74"/>
      <c r="D186" s="83"/>
      <c r="E186" s="20"/>
      <c r="F186" s="8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14"/>
      <c r="V186" s="83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78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14"/>
      <c r="BB186" s="15"/>
      <c r="BC186" s="14"/>
      <c r="BD186" s="83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14"/>
      <c r="BT186" s="4"/>
      <c r="BU186" s="4">
        <f t="shared" si="140"/>
        <v>0</v>
      </c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4" t="e">
        <f t="shared" si="141"/>
        <v>#DIV/0!</v>
      </c>
      <c r="CI186" s="4"/>
      <c r="CJ186" s="4"/>
      <c r="CK186" s="4"/>
      <c r="CL186" s="4"/>
      <c r="CM186" s="4"/>
      <c r="CN186" s="4"/>
    </row>
    <row r="187" spans="2:92" ht="15.6" x14ac:dyDescent="0.3">
      <c r="B187" s="56"/>
      <c r="C187" s="74"/>
      <c r="D187" s="83"/>
      <c r="E187" s="20"/>
      <c r="F187" s="8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14"/>
      <c r="V187" s="83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78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14"/>
      <c r="BB187" s="15"/>
      <c r="BC187" s="14"/>
      <c r="BD187" s="83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14"/>
      <c r="BT187" s="4"/>
      <c r="BU187" s="4">
        <f t="shared" si="140"/>
        <v>0</v>
      </c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4" t="e">
        <f t="shared" si="141"/>
        <v>#DIV/0!</v>
      </c>
      <c r="CI187" s="4"/>
      <c r="CJ187" s="4"/>
      <c r="CK187" s="4"/>
      <c r="CL187" s="4"/>
      <c r="CM187" s="4"/>
      <c r="CN187" s="4"/>
    </row>
    <row r="188" spans="2:92" ht="15.6" x14ac:dyDescent="0.3">
      <c r="B188" s="56"/>
      <c r="C188" s="74"/>
      <c r="D188" s="83"/>
      <c r="E188" s="20"/>
      <c r="F188" s="8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14"/>
      <c r="V188" s="83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78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14"/>
      <c r="BB188" s="15"/>
      <c r="BC188" s="14"/>
      <c r="BD188" s="83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14"/>
      <c r="BT188" s="4"/>
      <c r="BU188" s="4">
        <f t="shared" si="140"/>
        <v>0</v>
      </c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4" t="e">
        <f t="shared" si="141"/>
        <v>#DIV/0!</v>
      </c>
      <c r="CI188" s="4"/>
      <c r="CJ188" s="4"/>
      <c r="CK188" s="4"/>
      <c r="CL188" s="4"/>
      <c r="CM188" s="4"/>
      <c r="CN188" s="4"/>
    </row>
    <row r="189" spans="2:92" ht="15.6" x14ac:dyDescent="0.3">
      <c r="B189" s="56"/>
      <c r="C189" s="74"/>
      <c r="D189" s="83"/>
      <c r="E189" s="20"/>
      <c r="F189" s="8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14"/>
      <c r="V189" s="83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78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14"/>
      <c r="BB189" s="15"/>
      <c r="BC189" s="14"/>
      <c r="BD189" s="83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14"/>
      <c r="BT189" s="4"/>
      <c r="BU189" s="4">
        <f t="shared" si="140"/>
        <v>0</v>
      </c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4" t="e">
        <f t="shared" si="141"/>
        <v>#DIV/0!</v>
      </c>
      <c r="CI189" s="4"/>
      <c r="CJ189" s="4"/>
      <c r="CK189" s="4"/>
      <c r="CL189" s="4"/>
      <c r="CM189" s="4"/>
      <c r="CN189" s="4"/>
    </row>
    <row r="190" spans="2:92" ht="15.6" x14ac:dyDescent="0.3">
      <c r="B190" s="56"/>
      <c r="C190" s="74"/>
      <c r="D190" s="83"/>
      <c r="E190" s="20"/>
      <c r="F190" s="8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14"/>
      <c r="V190" s="83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78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14"/>
      <c r="BB190" s="15"/>
      <c r="BC190" s="14"/>
      <c r="BD190" s="83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14"/>
      <c r="BT190" s="4"/>
      <c r="BU190" s="4">
        <f t="shared" si="140"/>
        <v>0</v>
      </c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4" t="e">
        <f t="shared" si="141"/>
        <v>#DIV/0!</v>
      </c>
      <c r="CI190" s="4"/>
      <c r="CJ190" s="4"/>
      <c r="CK190" s="4"/>
      <c r="CL190" s="4"/>
      <c r="CM190" s="4"/>
      <c r="CN190" s="4"/>
    </row>
    <row r="191" spans="2:92" ht="15.6" x14ac:dyDescent="0.3">
      <c r="B191" s="56"/>
      <c r="C191" s="74"/>
      <c r="D191" s="83"/>
      <c r="E191" s="20"/>
      <c r="F191" s="8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14"/>
      <c r="V191" s="83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78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14"/>
      <c r="BB191" s="15"/>
      <c r="BC191" s="14"/>
      <c r="BD191" s="83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14"/>
      <c r="BT191" s="4"/>
      <c r="BU191" s="4">
        <f t="shared" si="140"/>
        <v>0</v>
      </c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4" t="e">
        <f t="shared" si="141"/>
        <v>#DIV/0!</v>
      </c>
      <c r="CI191" s="4"/>
      <c r="CJ191" s="4"/>
      <c r="CK191" s="4"/>
      <c r="CL191" s="4"/>
      <c r="CM191" s="4"/>
      <c r="CN191" s="4"/>
    </row>
    <row r="192" spans="2:92" ht="15.6" x14ac:dyDescent="0.3">
      <c r="B192" s="56"/>
      <c r="C192" s="74"/>
      <c r="D192" s="83"/>
      <c r="E192" s="20"/>
      <c r="F192" s="8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14"/>
      <c r="V192" s="83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78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14"/>
      <c r="BB192" s="15"/>
      <c r="BC192" s="14"/>
      <c r="BD192" s="83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14"/>
      <c r="BT192" s="4"/>
      <c r="BU192" s="4">
        <f t="shared" si="140"/>
        <v>0</v>
      </c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4" t="e">
        <f t="shared" si="141"/>
        <v>#DIV/0!</v>
      </c>
      <c r="CI192" s="4"/>
      <c r="CJ192" s="4"/>
      <c r="CK192" s="4"/>
      <c r="CL192" s="4"/>
      <c r="CM192" s="4"/>
      <c r="CN192" s="4"/>
    </row>
    <row r="193" spans="2:92" ht="15.6" x14ac:dyDescent="0.3">
      <c r="B193" s="56"/>
      <c r="C193" s="74"/>
      <c r="D193" s="83"/>
      <c r="E193" s="20"/>
      <c r="F193" s="8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14"/>
      <c r="V193" s="83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78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14"/>
      <c r="BB193" s="15"/>
      <c r="BC193" s="14"/>
      <c r="BD193" s="83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14"/>
      <c r="BT193" s="4"/>
      <c r="BU193" s="4">
        <f t="shared" si="140"/>
        <v>0</v>
      </c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4" t="e">
        <f t="shared" si="141"/>
        <v>#DIV/0!</v>
      </c>
      <c r="CI193" s="4"/>
      <c r="CJ193" s="4"/>
      <c r="CK193" s="4"/>
      <c r="CL193" s="4"/>
      <c r="CM193" s="4"/>
      <c r="CN193" s="4"/>
    </row>
    <row r="194" spans="2:92" ht="15.6" x14ac:dyDescent="0.3">
      <c r="B194" s="56"/>
      <c r="C194" s="74"/>
      <c r="D194" s="83"/>
      <c r="E194" s="20"/>
      <c r="F194" s="8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14"/>
      <c r="V194" s="83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78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14"/>
      <c r="BB194" s="15"/>
      <c r="BC194" s="14"/>
      <c r="BD194" s="83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14"/>
      <c r="BT194" s="4"/>
      <c r="BU194" s="4">
        <f t="shared" si="140"/>
        <v>0</v>
      </c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4" t="e">
        <f t="shared" si="141"/>
        <v>#DIV/0!</v>
      </c>
      <c r="CI194" s="4"/>
      <c r="CJ194" s="4"/>
      <c r="CK194" s="4"/>
      <c r="CL194" s="4"/>
      <c r="CM194" s="4"/>
      <c r="CN194" s="4"/>
    </row>
    <row r="195" spans="2:92" ht="15.6" x14ac:dyDescent="0.3">
      <c r="B195" s="56"/>
      <c r="C195" s="74"/>
      <c r="D195" s="83"/>
      <c r="E195" s="20"/>
      <c r="F195" s="8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14"/>
      <c r="V195" s="83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78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14"/>
      <c r="BB195" s="15"/>
      <c r="BC195" s="14"/>
      <c r="BD195" s="83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14"/>
      <c r="BT195" s="4"/>
      <c r="BU195" s="4">
        <f t="shared" si="140"/>
        <v>0</v>
      </c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4" t="e">
        <f t="shared" si="141"/>
        <v>#DIV/0!</v>
      </c>
      <c r="CI195" s="4"/>
      <c r="CJ195" s="4"/>
      <c r="CK195" s="4"/>
      <c r="CL195" s="4"/>
      <c r="CM195" s="4"/>
      <c r="CN195" s="4"/>
    </row>
    <row r="196" spans="2:92" ht="15.6" x14ac:dyDescent="0.3">
      <c r="B196" s="56"/>
      <c r="C196" s="74"/>
      <c r="D196" s="83"/>
      <c r="E196" s="20"/>
      <c r="F196" s="8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14"/>
      <c r="V196" s="83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78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14"/>
      <c r="BB196" s="15"/>
      <c r="BC196" s="14"/>
      <c r="BD196" s="83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14"/>
      <c r="BT196" s="4"/>
      <c r="BU196" s="4">
        <f t="shared" si="140"/>
        <v>0</v>
      </c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4" t="e">
        <f t="shared" si="141"/>
        <v>#DIV/0!</v>
      </c>
      <c r="CI196" s="4"/>
      <c r="CJ196" s="4"/>
      <c r="CK196" s="4"/>
      <c r="CL196" s="4"/>
      <c r="CM196" s="4"/>
      <c r="CN196" s="4"/>
    </row>
    <row r="197" spans="2:92" ht="15.6" x14ac:dyDescent="0.3">
      <c r="B197" s="56"/>
      <c r="C197" s="74"/>
      <c r="D197" s="83"/>
      <c r="E197" s="20"/>
      <c r="F197" s="8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14"/>
      <c r="V197" s="83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78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14"/>
      <c r="BB197" s="15"/>
      <c r="BC197" s="14"/>
      <c r="BD197" s="83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14"/>
      <c r="BT197" s="4"/>
      <c r="BU197" s="4">
        <f t="shared" si="140"/>
        <v>0</v>
      </c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4" t="e">
        <f t="shared" si="141"/>
        <v>#DIV/0!</v>
      </c>
      <c r="CI197" s="4"/>
      <c r="CJ197" s="4"/>
      <c r="CK197" s="4"/>
      <c r="CL197" s="4"/>
      <c r="CM197" s="4"/>
      <c r="CN197" s="4"/>
    </row>
    <row r="198" spans="2:92" ht="15.6" x14ac:dyDescent="0.3">
      <c r="B198" s="56"/>
      <c r="C198" s="74"/>
      <c r="D198" s="83"/>
      <c r="E198" s="57"/>
      <c r="F198" s="8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14"/>
      <c r="V198" s="83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78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14"/>
      <c r="BB198" s="15"/>
      <c r="BC198" s="14"/>
      <c r="BD198" s="83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78"/>
      <c r="BT198" s="4"/>
      <c r="BU198" s="4">
        <f t="shared" si="140"/>
        <v>0</v>
      </c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4" t="e">
        <f t="shared" si="141"/>
        <v>#DIV/0!</v>
      </c>
      <c r="CI198" s="4"/>
      <c r="CJ198" s="4"/>
      <c r="CK198" s="4"/>
      <c r="CL198" s="4"/>
      <c r="CM198" s="4"/>
      <c r="CN198" s="4"/>
    </row>
    <row r="199" spans="2:92" ht="15.6" x14ac:dyDescent="0.3">
      <c r="B199" s="56"/>
      <c r="C199" s="74"/>
      <c r="D199" s="83"/>
      <c r="E199" s="57"/>
      <c r="F199" s="8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14"/>
      <c r="V199" s="83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78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14"/>
      <c r="BB199" s="15"/>
      <c r="BC199" s="14"/>
      <c r="BD199" s="83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78"/>
      <c r="BT199" s="4"/>
      <c r="BU199" s="4">
        <f t="shared" si="140"/>
        <v>0</v>
      </c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4" t="e">
        <f t="shared" si="141"/>
        <v>#DIV/0!</v>
      </c>
      <c r="CI199" s="4"/>
      <c r="CJ199" s="4"/>
      <c r="CK199" s="4"/>
      <c r="CL199" s="4"/>
      <c r="CM199" s="4"/>
      <c r="CN199" s="4"/>
    </row>
    <row r="200" spans="2:92" ht="15.6" x14ac:dyDescent="0.3">
      <c r="B200" s="56"/>
      <c r="C200" s="74"/>
      <c r="D200" s="83"/>
      <c r="E200" s="57"/>
      <c r="F200" s="8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14"/>
      <c r="V200" s="83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78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14"/>
      <c r="BB200" s="15"/>
      <c r="BC200" s="14"/>
      <c r="BD200" s="83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78"/>
      <c r="BT200" s="4"/>
      <c r="BU200" s="4">
        <f t="shared" si="140"/>
        <v>0</v>
      </c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4" t="e">
        <f t="shared" si="141"/>
        <v>#DIV/0!</v>
      </c>
      <c r="CI200" s="4"/>
      <c r="CJ200" s="4"/>
      <c r="CK200" s="4"/>
      <c r="CL200" s="4"/>
      <c r="CM200" s="4"/>
      <c r="CN200" s="4"/>
    </row>
    <row r="201" spans="2:92" ht="15.6" x14ac:dyDescent="0.3">
      <c r="B201" s="56"/>
      <c r="C201" s="74"/>
      <c r="D201" s="83"/>
      <c r="E201" s="57"/>
      <c r="F201" s="8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14"/>
      <c r="V201" s="8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78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14"/>
      <c r="BB201" s="15"/>
      <c r="BC201" s="14"/>
      <c r="BD201" s="83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78"/>
      <c r="BT201" s="4"/>
      <c r="BU201" s="4">
        <f t="shared" si="140"/>
        <v>0</v>
      </c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4" t="e">
        <f t="shared" si="141"/>
        <v>#DIV/0!</v>
      </c>
      <c r="CI201" s="4"/>
      <c r="CJ201" s="4"/>
      <c r="CK201" s="4"/>
      <c r="CL201" s="4"/>
      <c r="CM201" s="4"/>
      <c r="CN201" s="4"/>
    </row>
    <row r="202" spans="2:92" ht="15.6" x14ac:dyDescent="0.3">
      <c r="B202" s="56"/>
      <c r="C202" s="74"/>
      <c r="D202" s="83"/>
      <c r="E202" s="57"/>
      <c r="F202" s="8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14"/>
      <c r="V202" s="83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78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14"/>
      <c r="BB202" s="15"/>
      <c r="BC202" s="14"/>
      <c r="BD202" s="83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78"/>
      <c r="BT202" s="4"/>
      <c r="BU202" s="4">
        <f t="shared" si="140"/>
        <v>0</v>
      </c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4" t="e">
        <f t="shared" si="141"/>
        <v>#DIV/0!</v>
      </c>
      <c r="CI202" s="4"/>
      <c r="CJ202" s="4"/>
      <c r="CK202" s="4"/>
      <c r="CL202" s="4"/>
      <c r="CM202" s="4"/>
      <c r="CN202" s="4"/>
    </row>
    <row r="203" spans="2:92" ht="15.6" x14ac:dyDescent="0.3">
      <c r="B203" s="56"/>
      <c r="C203" s="74"/>
      <c r="D203" s="83"/>
      <c r="E203" s="57"/>
      <c r="F203" s="8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14"/>
      <c r="V203" s="83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78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14"/>
      <c r="BB203" s="15"/>
      <c r="BC203" s="14"/>
      <c r="BD203" s="83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78"/>
      <c r="BT203" s="4"/>
      <c r="BU203" s="4">
        <f t="shared" si="140"/>
        <v>0</v>
      </c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4" t="e">
        <f t="shared" si="141"/>
        <v>#DIV/0!</v>
      </c>
      <c r="CI203" s="4"/>
      <c r="CJ203" s="4"/>
      <c r="CK203" s="4"/>
      <c r="CL203" s="4"/>
      <c r="CM203" s="4"/>
      <c r="CN203" s="4"/>
    </row>
    <row r="204" spans="2:92" ht="15.6" x14ac:dyDescent="0.3">
      <c r="B204" s="56"/>
      <c r="C204" s="74"/>
      <c r="D204" s="83"/>
      <c r="E204" s="57"/>
      <c r="F204" s="8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14"/>
      <c r="V204" s="83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78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78"/>
      <c r="BB204" s="79"/>
      <c r="BC204" s="78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78"/>
      <c r="BT204" s="4"/>
      <c r="BU204" s="4">
        <f t="shared" si="140"/>
        <v>0</v>
      </c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4" t="e">
        <f t="shared" si="141"/>
        <v>#DIV/0!</v>
      </c>
      <c r="CI204" s="4"/>
      <c r="CJ204" s="4"/>
      <c r="CK204" s="4"/>
      <c r="CL204" s="4"/>
      <c r="CM204" s="4"/>
      <c r="CN204" s="4"/>
    </row>
    <row r="205" spans="2:92" ht="15.6" x14ac:dyDescent="0.3">
      <c r="B205" s="56"/>
      <c r="C205" s="74"/>
      <c r="D205" s="83"/>
      <c r="E205" s="57"/>
      <c r="F205" s="8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14"/>
      <c r="V205" s="8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78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78"/>
      <c r="BB205" s="79"/>
      <c r="BC205" s="78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78"/>
      <c r="BT205" s="4"/>
      <c r="BU205" s="4">
        <f t="shared" si="140"/>
        <v>0</v>
      </c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4" t="e">
        <f t="shared" si="141"/>
        <v>#DIV/0!</v>
      </c>
      <c r="CI205" s="4"/>
      <c r="CJ205" s="4"/>
      <c r="CK205" s="4"/>
      <c r="CL205" s="4"/>
      <c r="CM205" s="4"/>
      <c r="CN205" s="4"/>
    </row>
    <row r="206" spans="2:92" ht="15.6" x14ac:dyDescent="0.3">
      <c r="B206" s="56"/>
      <c r="C206" s="74"/>
      <c r="D206" s="83"/>
      <c r="E206" s="57"/>
      <c r="F206" s="8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14"/>
      <c r="V206" s="83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78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78"/>
      <c r="BB206" s="79"/>
      <c r="BC206" s="78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78"/>
      <c r="BT206" s="4"/>
      <c r="BU206" s="4">
        <f t="shared" si="140"/>
        <v>0</v>
      </c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4" t="e">
        <f t="shared" si="141"/>
        <v>#DIV/0!</v>
      </c>
      <c r="CI206" s="4"/>
      <c r="CJ206" s="4"/>
      <c r="CK206" s="4"/>
      <c r="CL206" s="4"/>
      <c r="CM206" s="4"/>
      <c r="CN206" s="4"/>
    </row>
    <row r="207" spans="2:92" ht="15.6" x14ac:dyDescent="0.3">
      <c r="B207" s="56"/>
      <c r="C207" s="74"/>
      <c r="D207" s="83"/>
      <c r="E207" s="57"/>
      <c r="F207" s="8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14"/>
      <c r="V207" s="83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78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78"/>
      <c r="BB207" s="79"/>
      <c r="BC207" s="78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78"/>
      <c r="BT207" s="4"/>
      <c r="BU207" s="4">
        <f t="shared" si="140"/>
        <v>0</v>
      </c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4" t="e">
        <f t="shared" si="141"/>
        <v>#DIV/0!</v>
      </c>
      <c r="CI207" s="4"/>
      <c r="CJ207" s="4"/>
      <c r="CK207" s="4"/>
      <c r="CL207" s="4"/>
      <c r="CM207" s="4"/>
      <c r="CN207" s="4"/>
    </row>
    <row r="208" spans="2:92" x14ac:dyDescent="0.25">
      <c r="C208" s="83"/>
      <c r="D208" s="83"/>
      <c r="E208" s="83"/>
      <c r="F208" s="8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83"/>
      <c r="V208" s="83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</row>
    <row r="209" spans="3:92" x14ac:dyDescent="0.25">
      <c r="C209" s="83"/>
      <c r="D209" s="83"/>
      <c r="E209" s="83"/>
      <c r="F209" s="8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83"/>
      <c r="V209" s="83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</row>
    <row r="210" spans="3:92" x14ac:dyDescent="0.25">
      <c r="C210" s="83"/>
      <c r="D210" s="83"/>
      <c r="E210" s="83"/>
      <c r="F210" s="8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</row>
    <row r="211" spans="3:92" x14ac:dyDescent="0.25">
      <c r="C211" s="83"/>
      <c r="D211" s="83"/>
      <c r="E211" s="83"/>
      <c r="F211" s="8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</row>
    <row r="212" spans="3:92" x14ac:dyDescent="0.25">
      <c r="C212" s="83"/>
      <c r="D212" s="83"/>
      <c r="E212" s="83"/>
      <c r="F212" s="8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</row>
    <row r="213" spans="3:92" x14ac:dyDescent="0.25">
      <c r="C213" s="83"/>
      <c r="D213" s="83"/>
      <c r="E213" s="83"/>
      <c r="F213" s="8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</row>
    <row r="214" spans="3:92" x14ac:dyDescent="0.25">
      <c r="C214" s="83"/>
      <c r="D214" s="83"/>
      <c r="E214" s="83"/>
      <c r="F214" s="8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</row>
    <row r="215" spans="3:92" x14ac:dyDescent="0.25">
      <c r="C215" s="83"/>
      <c r="D215" s="83"/>
      <c r="E215" s="83"/>
      <c r="F215" s="8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</row>
    <row r="216" spans="3:92" x14ac:dyDescent="0.25">
      <c r="C216" s="83"/>
      <c r="D216" s="83"/>
      <c r="E216" s="83"/>
      <c r="F216" s="8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3:92" x14ac:dyDescent="0.25">
      <c r="C217" s="83"/>
      <c r="D217" s="83"/>
      <c r="E217" s="83"/>
      <c r="F217" s="8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3:92" x14ac:dyDescent="0.25">
      <c r="C218" s="83"/>
      <c r="D218" s="83"/>
      <c r="E218" s="83"/>
      <c r="F218" s="8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3:92" x14ac:dyDescent="0.25">
      <c r="C219" s="83"/>
      <c r="D219" s="83"/>
      <c r="E219" s="83"/>
      <c r="F219" s="8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3:92" x14ac:dyDescent="0.25">
      <c r="C220" s="83"/>
      <c r="D220" s="83"/>
      <c r="E220" s="83"/>
      <c r="F220" s="8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3:92" x14ac:dyDescent="0.25">
      <c r="C221" s="83"/>
      <c r="D221" s="83"/>
      <c r="E221" s="83"/>
      <c r="F221" s="8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3:92" x14ac:dyDescent="0.25">
      <c r="C222" s="83"/>
      <c r="D222" s="83"/>
      <c r="E222" s="83"/>
      <c r="F222" s="8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3:92" x14ac:dyDescent="0.25">
      <c r="C223" s="83"/>
      <c r="D223" s="83"/>
      <c r="E223" s="83"/>
      <c r="F223" s="8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3:92" x14ac:dyDescent="0.25">
      <c r="C224" s="83"/>
      <c r="D224" s="83"/>
      <c r="E224" s="83"/>
      <c r="F224" s="8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3:70" x14ac:dyDescent="0.25">
      <c r="C225" s="83"/>
      <c r="D225" s="83"/>
      <c r="E225" s="83"/>
      <c r="F225" s="8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3:70" x14ac:dyDescent="0.25">
      <c r="C226" s="83"/>
      <c r="D226" s="83"/>
      <c r="E226" s="83"/>
      <c r="F226" s="8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3:70" x14ac:dyDescent="0.25">
      <c r="C227" s="83"/>
      <c r="D227" s="83"/>
      <c r="E227" s="83"/>
      <c r="F227" s="8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3:70" x14ac:dyDescent="0.25">
      <c r="C228" s="83"/>
      <c r="D228" s="83"/>
      <c r="E228" s="83"/>
      <c r="F228" s="8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3:70" x14ac:dyDescent="0.25">
      <c r="C229" s="83"/>
      <c r="D229" s="83"/>
      <c r="E229" s="83"/>
      <c r="F229" s="8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3:70" x14ac:dyDescent="0.25">
      <c r="C230" s="83"/>
      <c r="D230" s="83"/>
      <c r="E230" s="83"/>
      <c r="F230" s="8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3:70" x14ac:dyDescent="0.25">
      <c r="C231" s="83"/>
      <c r="D231" s="83"/>
      <c r="E231" s="83"/>
      <c r="F231" s="8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3:70" x14ac:dyDescent="0.25">
      <c r="C232" s="83"/>
      <c r="D232" s="83"/>
      <c r="E232" s="83"/>
      <c r="F232" s="8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3:70" x14ac:dyDescent="0.25">
      <c r="C233" s="83"/>
      <c r="D233" s="83"/>
      <c r="E233" s="83"/>
      <c r="F233" s="8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3:70" x14ac:dyDescent="0.25">
      <c r="C234" s="83"/>
      <c r="D234" s="83"/>
      <c r="E234" s="83"/>
      <c r="F234" s="8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3:70" x14ac:dyDescent="0.25">
      <c r="C235" s="83"/>
      <c r="D235" s="83"/>
      <c r="E235" s="83"/>
      <c r="F235" s="8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3:70" x14ac:dyDescent="0.25">
      <c r="C236" s="83"/>
      <c r="D236" s="83"/>
      <c r="E236" s="83"/>
      <c r="F236" s="8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3:70" x14ac:dyDescent="0.25">
      <c r="C237" s="83"/>
      <c r="D237" s="83"/>
      <c r="E237" s="83"/>
      <c r="F237" s="8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3:70" x14ac:dyDescent="0.25">
      <c r="C238" s="83"/>
      <c r="D238" s="83"/>
      <c r="E238" s="83"/>
      <c r="F238" s="8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3:70" x14ac:dyDescent="0.25">
      <c r="C239" s="83"/>
      <c r="D239" s="83"/>
      <c r="E239" s="83"/>
      <c r="F239" s="8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3:70" x14ac:dyDescent="0.25">
      <c r="C240" s="83"/>
      <c r="D240" s="83"/>
      <c r="E240" s="83"/>
      <c r="F240" s="8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3:70" x14ac:dyDescent="0.25">
      <c r="C241" s="83"/>
      <c r="D241" s="83"/>
      <c r="E241" s="83"/>
      <c r="F241" s="8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3:70" x14ac:dyDescent="0.25">
      <c r="C242" s="83"/>
      <c r="D242" s="83"/>
      <c r="E242" s="83"/>
      <c r="F242" s="8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3:70" x14ac:dyDescent="0.25">
      <c r="C243" s="83"/>
      <c r="D243" s="83"/>
      <c r="E243" s="83"/>
      <c r="F243" s="8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3:70" x14ac:dyDescent="0.25">
      <c r="C244" s="83"/>
      <c r="D244" s="83"/>
      <c r="E244" s="83"/>
      <c r="F244" s="8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3:70" x14ac:dyDescent="0.25">
      <c r="C245" s="83"/>
      <c r="D245" s="83"/>
      <c r="E245" s="83"/>
      <c r="F245" s="8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3:70" x14ac:dyDescent="0.25">
      <c r="C246" s="83"/>
      <c r="D246" s="83"/>
      <c r="E246" s="83"/>
      <c r="F246" s="8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3:70" x14ac:dyDescent="0.25">
      <c r="C247" s="83"/>
      <c r="D247" s="83"/>
      <c r="E247" s="83"/>
      <c r="F247" s="8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3:70" x14ac:dyDescent="0.25">
      <c r="C248" s="83"/>
      <c r="D248" s="83"/>
      <c r="E248" s="83"/>
      <c r="F248" s="8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3:70" x14ac:dyDescent="0.25">
      <c r="C249" s="83"/>
      <c r="D249" s="83"/>
      <c r="E249" s="83"/>
      <c r="F249" s="8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3:70" x14ac:dyDescent="0.25">
      <c r="C250" s="83"/>
      <c r="D250" s="83"/>
      <c r="E250" s="83"/>
      <c r="F250" s="8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3:70" x14ac:dyDescent="0.25">
      <c r="C251" s="83"/>
      <c r="D251" s="83"/>
      <c r="E251" s="83"/>
      <c r="F251" s="8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3:70" x14ac:dyDescent="0.25">
      <c r="C252" s="83"/>
      <c r="D252" s="83"/>
      <c r="E252" s="83"/>
      <c r="F252" s="8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3:70" x14ac:dyDescent="0.25">
      <c r="C253" s="83"/>
      <c r="D253" s="83"/>
      <c r="E253" s="83"/>
      <c r="F253" s="8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3:70" x14ac:dyDescent="0.25">
      <c r="C254" s="83"/>
      <c r="D254" s="83"/>
      <c r="E254" s="83"/>
      <c r="F254" s="8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3:70" x14ac:dyDescent="0.25">
      <c r="C255" s="83"/>
      <c r="D255" s="83"/>
      <c r="E255" s="83"/>
      <c r="F255" s="8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3:70" x14ac:dyDescent="0.25">
      <c r="C256" s="83"/>
      <c r="D256" s="83"/>
      <c r="E256" s="83"/>
      <c r="F256" s="8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3:70" x14ac:dyDescent="0.25">
      <c r="C257" s="83"/>
      <c r="D257" s="83"/>
      <c r="E257" s="83"/>
      <c r="F257" s="8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3:70" x14ac:dyDescent="0.25">
      <c r="C258" s="83"/>
      <c r="D258" s="83"/>
      <c r="E258" s="83"/>
      <c r="F258" s="8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3:70" x14ac:dyDescent="0.25">
      <c r="C259" s="83"/>
      <c r="D259" s="83"/>
      <c r="E259" s="83"/>
      <c r="F259" s="8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3:70" x14ac:dyDescent="0.25">
      <c r="C260" s="83"/>
      <c r="D260" s="83"/>
      <c r="E260" s="83"/>
      <c r="F260" s="8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3:70" x14ac:dyDescent="0.25">
      <c r="C261" s="83"/>
      <c r="D261" s="83"/>
      <c r="E261" s="83"/>
      <c r="F261" s="8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3:70" x14ac:dyDescent="0.25">
      <c r="C262" s="83"/>
      <c r="D262" s="83"/>
      <c r="E262" s="83"/>
      <c r="F262" s="8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3:70" x14ac:dyDescent="0.25">
      <c r="C263" s="83"/>
      <c r="D263" s="83"/>
      <c r="E263" s="83"/>
      <c r="F263" s="8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3:70" x14ac:dyDescent="0.25">
      <c r="C264" s="83"/>
      <c r="D264" s="83"/>
      <c r="E264" s="83"/>
      <c r="F264" s="8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3:70" x14ac:dyDescent="0.25">
      <c r="C265" s="83"/>
      <c r="D265" s="83"/>
      <c r="E265" s="83"/>
      <c r="F265" s="8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3:70" x14ac:dyDescent="0.25">
      <c r="C266" s="83"/>
      <c r="D266" s="83"/>
      <c r="E266" s="83"/>
      <c r="F266" s="8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3:70" x14ac:dyDescent="0.25">
      <c r="C267" s="83"/>
      <c r="D267" s="83"/>
      <c r="E267" s="83"/>
      <c r="F267" s="8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3:70" x14ac:dyDescent="0.25">
      <c r="C268" s="83"/>
      <c r="D268" s="83"/>
      <c r="E268" s="83"/>
      <c r="F268" s="8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3:70" x14ac:dyDescent="0.25">
      <c r="C269" s="83"/>
      <c r="D269" s="83"/>
      <c r="E269" s="83"/>
      <c r="F269" s="8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3:70" x14ac:dyDescent="0.25">
      <c r="C270" s="83"/>
      <c r="D270" s="83"/>
      <c r="E270" s="83"/>
      <c r="F270" s="8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3:70" x14ac:dyDescent="0.25">
      <c r="C271" s="83"/>
      <c r="D271" s="83"/>
      <c r="E271" s="83"/>
      <c r="F271" s="8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3:70" x14ac:dyDescent="0.25">
      <c r="C272" s="83"/>
      <c r="D272" s="83"/>
      <c r="E272" s="83"/>
      <c r="F272" s="8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3:70" x14ac:dyDescent="0.25">
      <c r="C273" s="83"/>
      <c r="D273" s="83"/>
      <c r="E273" s="83"/>
      <c r="F273" s="8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3:70" x14ac:dyDescent="0.25">
      <c r="C274" s="83"/>
      <c r="D274" s="83"/>
      <c r="E274" s="83"/>
      <c r="F274" s="8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3:70" x14ac:dyDescent="0.25">
      <c r="C275" s="83"/>
      <c r="D275" s="83"/>
      <c r="E275" s="83"/>
      <c r="F275" s="8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3:70" x14ac:dyDescent="0.25">
      <c r="C276" s="83"/>
      <c r="D276" s="83"/>
      <c r="E276" s="83"/>
      <c r="F276" s="8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3:70" x14ac:dyDescent="0.25">
      <c r="C277" s="83"/>
      <c r="D277" s="83"/>
      <c r="E277" s="83"/>
      <c r="F277" s="8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3:70" x14ac:dyDescent="0.25">
      <c r="C278" s="83"/>
      <c r="D278" s="83"/>
      <c r="E278" s="83"/>
      <c r="F278" s="8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3:70" x14ac:dyDescent="0.25">
      <c r="C279" s="83"/>
      <c r="D279" s="83"/>
      <c r="E279" s="83"/>
      <c r="F279" s="8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3:70" x14ac:dyDescent="0.25">
      <c r="C280" s="83"/>
      <c r="D280" s="83"/>
      <c r="E280" s="83"/>
      <c r="F280" s="8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3:70" x14ac:dyDescent="0.25">
      <c r="C281" s="83"/>
      <c r="D281" s="83"/>
      <c r="E281" s="83"/>
      <c r="F281" s="8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3:70" x14ac:dyDescent="0.25">
      <c r="C282" s="83"/>
      <c r="D282" s="83"/>
      <c r="E282" s="83"/>
      <c r="F282" s="8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3:70" x14ac:dyDescent="0.25">
      <c r="C283" s="83"/>
      <c r="D283" s="83"/>
      <c r="E283" s="83"/>
      <c r="F283" s="8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3:70" x14ac:dyDescent="0.25">
      <c r="C284" s="83"/>
      <c r="D284" s="83"/>
      <c r="E284" s="83"/>
      <c r="F284" s="8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3:70" x14ac:dyDescent="0.25">
      <c r="C285" s="83"/>
      <c r="D285" s="83"/>
      <c r="E285" s="83"/>
      <c r="F285" s="8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3:70" x14ac:dyDescent="0.25">
      <c r="C286" s="83"/>
      <c r="D286" s="83"/>
      <c r="E286" s="83"/>
      <c r="F286" s="8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3:70" x14ac:dyDescent="0.25">
      <c r="C287" s="83"/>
      <c r="D287" s="83"/>
      <c r="E287" s="83"/>
      <c r="F287" s="8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3:70" x14ac:dyDescent="0.25">
      <c r="C288" s="83"/>
      <c r="D288" s="83"/>
      <c r="E288" s="83"/>
      <c r="F288" s="8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3:70" x14ac:dyDescent="0.25">
      <c r="C289" s="83"/>
      <c r="D289" s="83"/>
      <c r="E289" s="83"/>
      <c r="F289" s="8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3:70" x14ac:dyDescent="0.25">
      <c r="C290" s="83"/>
      <c r="D290" s="83"/>
      <c r="E290" s="83"/>
      <c r="F290" s="8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3:70" x14ac:dyDescent="0.25">
      <c r="C291" s="83"/>
      <c r="D291" s="83"/>
      <c r="E291" s="83"/>
      <c r="F291" s="8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3:70" x14ac:dyDescent="0.25">
      <c r="C292" s="83"/>
      <c r="D292" s="83"/>
      <c r="E292" s="83"/>
      <c r="F292" s="8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3:70" x14ac:dyDescent="0.25">
      <c r="C293" s="83"/>
      <c r="D293" s="83"/>
      <c r="E293" s="83"/>
      <c r="F293" s="8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3:70" x14ac:dyDescent="0.25">
      <c r="C294" s="83"/>
      <c r="D294" s="83"/>
      <c r="E294" s="83"/>
      <c r="F294" s="8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3:70" x14ac:dyDescent="0.25">
      <c r="C295" s="83"/>
      <c r="D295" s="83"/>
      <c r="E295" s="83"/>
      <c r="F295" s="8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3:70" x14ac:dyDescent="0.25">
      <c r="C296" s="83"/>
      <c r="D296" s="83"/>
      <c r="E296" s="83"/>
      <c r="F296" s="8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3:70" x14ac:dyDescent="0.25">
      <c r="C297" s="83"/>
      <c r="D297" s="83"/>
      <c r="E297" s="83"/>
      <c r="F297" s="8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3:70" x14ac:dyDescent="0.25">
      <c r="C298" s="83"/>
      <c r="D298" s="83"/>
      <c r="E298" s="83"/>
      <c r="F298" s="8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3:70" x14ac:dyDescent="0.25">
      <c r="C299" s="83"/>
      <c r="D299" s="83"/>
      <c r="E299" s="83"/>
      <c r="F299" s="8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3:70" x14ac:dyDescent="0.25">
      <c r="C300" s="83"/>
      <c r="D300" s="83"/>
      <c r="E300" s="83"/>
      <c r="F300" s="8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3:70" x14ac:dyDescent="0.25">
      <c r="C301" s="83"/>
      <c r="D301" s="83"/>
      <c r="E301" s="83"/>
      <c r="F301" s="8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3:70" x14ac:dyDescent="0.25"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3:70" x14ac:dyDescent="0.25"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3:70" x14ac:dyDescent="0.25"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7:70" x14ac:dyDescent="0.25"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7:70" x14ac:dyDescent="0.25"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7:70" x14ac:dyDescent="0.25"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7:70" x14ac:dyDescent="0.25"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7:70" x14ac:dyDescent="0.25"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7:70" x14ac:dyDescent="0.25"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7:70" x14ac:dyDescent="0.25"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7:70" x14ac:dyDescent="0.25"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7:70" x14ac:dyDescent="0.25"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7:70" x14ac:dyDescent="0.25"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7:70" x14ac:dyDescent="0.25"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7:70" x14ac:dyDescent="0.25"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7:70" x14ac:dyDescent="0.25"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7:70" x14ac:dyDescent="0.25"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7:70" x14ac:dyDescent="0.25"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7:70" x14ac:dyDescent="0.25"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7:70" x14ac:dyDescent="0.25"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7:70" x14ac:dyDescent="0.25"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7:70" x14ac:dyDescent="0.25"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7:70" x14ac:dyDescent="0.25"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7:70" x14ac:dyDescent="0.25"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7:70" x14ac:dyDescent="0.25"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7:70" x14ac:dyDescent="0.25"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7:70" x14ac:dyDescent="0.25"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7:70" x14ac:dyDescent="0.25"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7:70" x14ac:dyDescent="0.25"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7:70" x14ac:dyDescent="0.25"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7:70" x14ac:dyDescent="0.25"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7:70" x14ac:dyDescent="0.25"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7:70" x14ac:dyDescent="0.25"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7:70" x14ac:dyDescent="0.25"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7:70" x14ac:dyDescent="0.25"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7:70" x14ac:dyDescent="0.25"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7:70" x14ac:dyDescent="0.25"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7:70" x14ac:dyDescent="0.25"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7:70" x14ac:dyDescent="0.25"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7:70" x14ac:dyDescent="0.25"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7:70" x14ac:dyDescent="0.25"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7:70" x14ac:dyDescent="0.25"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7:70" x14ac:dyDescent="0.25"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7:70" x14ac:dyDescent="0.25"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7:70" x14ac:dyDescent="0.25"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7:70" x14ac:dyDescent="0.25"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7:70" x14ac:dyDescent="0.25"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7:70" x14ac:dyDescent="0.25"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7:70" x14ac:dyDescent="0.25"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7:70" x14ac:dyDescent="0.25"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7:70" x14ac:dyDescent="0.25"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7:70" x14ac:dyDescent="0.25"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7:70" x14ac:dyDescent="0.25"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7:70" x14ac:dyDescent="0.25"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7:70" x14ac:dyDescent="0.25"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7:70" x14ac:dyDescent="0.25"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7:70" x14ac:dyDescent="0.25"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7:70" x14ac:dyDescent="0.25"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7:70" x14ac:dyDescent="0.25"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7:70" x14ac:dyDescent="0.25"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7:70" x14ac:dyDescent="0.25"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7:70" x14ac:dyDescent="0.25"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7:70" x14ac:dyDescent="0.25"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7:70" x14ac:dyDescent="0.25"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7:70" x14ac:dyDescent="0.25"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7:70" x14ac:dyDescent="0.25"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7:70" x14ac:dyDescent="0.25"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7:70" x14ac:dyDescent="0.25"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7:70" x14ac:dyDescent="0.25"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7:70" x14ac:dyDescent="0.25"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7:70" x14ac:dyDescent="0.25"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7:70" x14ac:dyDescent="0.25"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7:70" x14ac:dyDescent="0.25"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7:70" x14ac:dyDescent="0.25"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7:70" x14ac:dyDescent="0.25"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7:70" x14ac:dyDescent="0.25"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7:70" x14ac:dyDescent="0.25"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7:70" x14ac:dyDescent="0.25"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7:70" x14ac:dyDescent="0.25"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7:70" x14ac:dyDescent="0.25"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7:70" x14ac:dyDescent="0.25"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7:70" x14ac:dyDescent="0.25"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7:70" x14ac:dyDescent="0.25"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7:70" x14ac:dyDescent="0.25"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7:70" x14ac:dyDescent="0.25"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7:70" x14ac:dyDescent="0.25"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7:70" x14ac:dyDescent="0.25"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7:70" x14ac:dyDescent="0.25"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7:70" x14ac:dyDescent="0.25"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7:70" x14ac:dyDescent="0.25"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7:70" x14ac:dyDescent="0.25"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7:70" x14ac:dyDescent="0.25"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7:70" x14ac:dyDescent="0.25"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7:70" x14ac:dyDescent="0.25"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7:70" x14ac:dyDescent="0.25"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7:70" x14ac:dyDescent="0.25"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7:70" x14ac:dyDescent="0.25"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7:70" x14ac:dyDescent="0.25"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7:70" x14ac:dyDescent="0.25"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7:70" x14ac:dyDescent="0.25"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7:70" x14ac:dyDescent="0.25"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7:70" x14ac:dyDescent="0.25"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7:70" x14ac:dyDescent="0.25"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7:70" x14ac:dyDescent="0.25"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7:70" x14ac:dyDescent="0.25"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7:70" x14ac:dyDescent="0.25"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7:70" x14ac:dyDescent="0.25"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7:70" x14ac:dyDescent="0.25"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7:70" x14ac:dyDescent="0.25"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7:70" x14ac:dyDescent="0.25"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7:70" x14ac:dyDescent="0.25"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7:70" x14ac:dyDescent="0.25"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7:70" x14ac:dyDescent="0.25"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7:70" x14ac:dyDescent="0.25"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7:70" x14ac:dyDescent="0.25"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7:70" x14ac:dyDescent="0.25"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7:70" x14ac:dyDescent="0.25"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7:70" x14ac:dyDescent="0.25"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7:70" x14ac:dyDescent="0.25"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7:70" x14ac:dyDescent="0.25"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7:70" x14ac:dyDescent="0.25"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7:70" x14ac:dyDescent="0.25"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7:70" x14ac:dyDescent="0.25"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7:70" x14ac:dyDescent="0.25"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7:70" x14ac:dyDescent="0.25"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7:70" x14ac:dyDescent="0.25"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7:70" x14ac:dyDescent="0.25"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7:70" x14ac:dyDescent="0.25"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7:70" x14ac:dyDescent="0.25"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7:70" x14ac:dyDescent="0.25"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  <row r="432" spans="7:70" x14ac:dyDescent="0.25"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</row>
    <row r="433" spans="7:70" x14ac:dyDescent="0.25"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</row>
    <row r="434" spans="7:70" x14ac:dyDescent="0.25"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</row>
    <row r="435" spans="7:70" x14ac:dyDescent="0.25"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</row>
    <row r="436" spans="7:70" x14ac:dyDescent="0.25"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</row>
    <row r="437" spans="7:70" x14ac:dyDescent="0.25"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</row>
    <row r="438" spans="7:70" x14ac:dyDescent="0.25"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</row>
    <row r="439" spans="7:70" x14ac:dyDescent="0.25"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</row>
    <row r="440" spans="7:70" x14ac:dyDescent="0.25"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</row>
    <row r="441" spans="7:70" x14ac:dyDescent="0.25"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</row>
    <row r="442" spans="7:70" x14ac:dyDescent="0.25"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</row>
    <row r="443" spans="7:70" x14ac:dyDescent="0.25"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</row>
    <row r="444" spans="7:70" x14ac:dyDescent="0.25"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</row>
    <row r="445" spans="7:70" x14ac:dyDescent="0.25"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</row>
    <row r="446" spans="7:70" x14ac:dyDescent="0.25"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</row>
    <row r="447" spans="7:70" x14ac:dyDescent="0.25"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</row>
    <row r="448" spans="7:70" x14ac:dyDescent="0.25"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</row>
    <row r="449" spans="7:70" x14ac:dyDescent="0.25"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</row>
    <row r="450" spans="7:70" x14ac:dyDescent="0.25"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</row>
    <row r="451" spans="7:70" x14ac:dyDescent="0.25"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</row>
    <row r="452" spans="7:70" x14ac:dyDescent="0.25"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</row>
    <row r="453" spans="7:70" x14ac:dyDescent="0.25"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</row>
    <row r="454" spans="7:70" x14ac:dyDescent="0.25"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</row>
    <row r="455" spans="7:70" x14ac:dyDescent="0.25"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</row>
    <row r="456" spans="7:70" x14ac:dyDescent="0.25"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</row>
    <row r="457" spans="7:70" x14ac:dyDescent="0.25"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</row>
    <row r="458" spans="7:70" x14ac:dyDescent="0.25"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</row>
    <row r="459" spans="7:70" x14ac:dyDescent="0.25"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</row>
    <row r="460" spans="7:70" x14ac:dyDescent="0.25"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</row>
    <row r="461" spans="7:70" x14ac:dyDescent="0.25"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</row>
    <row r="462" spans="7:70" x14ac:dyDescent="0.25"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</row>
    <row r="463" spans="7:70" x14ac:dyDescent="0.25"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</row>
    <row r="464" spans="7:70" x14ac:dyDescent="0.25"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</row>
    <row r="465" spans="7:70" x14ac:dyDescent="0.25"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</row>
    <row r="466" spans="7:70" x14ac:dyDescent="0.25"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</row>
    <row r="467" spans="7:70" x14ac:dyDescent="0.25"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</row>
    <row r="468" spans="7:70" x14ac:dyDescent="0.25"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</row>
    <row r="469" spans="7:70" x14ac:dyDescent="0.25"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</row>
    <row r="470" spans="7:70" x14ac:dyDescent="0.25"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</row>
    <row r="471" spans="7:70" x14ac:dyDescent="0.25"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</row>
    <row r="472" spans="7:70" x14ac:dyDescent="0.25"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</row>
    <row r="473" spans="7:70" x14ac:dyDescent="0.25"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</row>
    <row r="474" spans="7:70" x14ac:dyDescent="0.25"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</row>
    <row r="475" spans="7:70" x14ac:dyDescent="0.25"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</row>
    <row r="476" spans="7:70" x14ac:dyDescent="0.25"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</row>
    <row r="477" spans="7:70" x14ac:dyDescent="0.25"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</row>
    <row r="478" spans="7:70" x14ac:dyDescent="0.25"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</row>
    <row r="479" spans="7:70" x14ac:dyDescent="0.25"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</row>
    <row r="480" spans="7:70" x14ac:dyDescent="0.25"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</row>
    <row r="481" spans="7:70" x14ac:dyDescent="0.25"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</row>
    <row r="482" spans="7:70" x14ac:dyDescent="0.25"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</row>
    <row r="483" spans="7:70" x14ac:dyDescent="0.25"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</row>
    <row r="484" spans="7:70" x14ac:dyDescent="0.25"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</row>
    <row r="485" spans="7:70" x14ac:dyDescent="0.25"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</row>
    <row r="486" spans="7:70" x14ac:dyDescent="0.25"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</row>
    <row r="487" spans="7:70" x14ac:dyDescent="0.25"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</row>
    <row r="488" spans="7:70" x14ac:dyDescent="0.25"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</row>
    <row r="489" spans="7:70" x14ac:dyDescent="0.25"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</row>
    <row r="490" spans="7:70" x14ac:dyDescent="0.25"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</row>
    <row r="491" spans="7:70" x14ac:dyDescent="0.25"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</row>
    <row r="492" spans="7:70" x14ac:dyDescent="0.25"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</row>
    <row r="493" spans="7:70" x14ac:dyDescent="0.25"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</row>
    <row r="494" spans="7:70" x14ac:dyDescent="0.25"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</row>
    <row r="495" spans="7:70" x14ac:dyDescent="0.25"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</row>
    <row r="496" spans="7:70" x14ac:dyDescent="0.25"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</row>
    <row r="497" spans="7:70" x14ac:dyDescent="0.25"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</row>
    <row r="498" spans="7:70" x14ac:dyDescent="0.25"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</row>
    <row r="499" spans="7:70" x14ac:dyDescent="0.25"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</row>
    <row r="500" spans="7:70" x14ac:dyDescent="0.25"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</row>
    <row r="501" spans="7:70" x14ac:dyDescent="0.25"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</row>
    <row r="502" spans="7:70" x14ac:dyDescent="0.25"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</row>
    <row r="503" spans="7:70" x14ac:dyDescent="0.25"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</row>
    <row r="504" spans="7:70" x14ac:dyDescent="0.25"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</row>
    <row r="505" spans="7:70" x14ac:dyDescent="0.25"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</row>
    <row r="506" spans="7:70" x14ac:dyDescent="0.25"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</row>
    <row r="507" spans="7:70" x14ac:dyDescent="0.25"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</row>
    <row r="508" spans="7:70" x14ac:dyDescent="0.25"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</row>
    <row r="509" spans="7:70" x14ac:dyDescent="0.25"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</row>
    <row r="510" spans="7:70" x14ac:dyDescent="0.25"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</row>
    <row r="511" spans="7:70" x14ac:dyDescent="0.25"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</row>
    <row r="512" spans="7:70" x14ac:dyDescent="0.25"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</row>
    <row r="513" spans="7:70" x14ac:dyDescent="0.25"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</row>
    <row r="514" spans="7:70" x14ac:dyDescent="0.25"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</row>
    <row r="515" spans="7:70" x14ac:dyDescent="0.25"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</row>
    <row r="516" spans="7:70" x14ac:dyDescent="0.25"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</row>
    <row r="517" spans="7:70" x14ac:dyDescent="0.25"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</row>
    <row r="518" spans="7:70" x14ac:dyDescent="0.25"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</row>
    <row r="519" spans="7:70" x14ac:dyDescent="0.25"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</row>
    <row r="520" spans="7:70" x14ac:dyDescent="0.25"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</row>
    <row r="521" spans="7:70" x14ac:dyDescent="0.25"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</row>
    <row r="522" spans="7:70" x14ac:dyDescent="0.25"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</row>
    <row r="523" spans="7:70" x14ac:dyDescent="0.25"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</row>
    <row r="524" spans="7:70" x14ac:dyDescent="0.25"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</row>
    <row r="525" spans="7:70" x14ac:dyDescent="0.25"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</row>
    <row r="526" spans="7:70" x14ac:dyDescent="0.25"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</row>
    <row r="527" spans="7:70" x14ac:dyDescent="0.25"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</row>
    <row r="528" spans="7:70" x14ac:dyDescent="0.25"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</row>
    <row r="529" spans="7:70" x14ac:dyDescent="0.25"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</row>
    <row r="530" spans="7:70" x14ac:dyDescent="0.25"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</row>
    <row r="531" spans="7:70" x14ac:dyDescent="0.25"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</row>
    <row r="532" spans="7:70" x14ac:dyDescent="0.25"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</row>
    <row r="533" spans="7:70" x14ac:dyDescent="0.25"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</row>
    <row r="534" spans="7:70" x14ac:dyDescent="0.25"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</row>
    <row r="535" spans="7:70" x14ac:dyDescent="0.25"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</row>
    <row r="536" spans="7:70" x14ac:dyDescent="0.25"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</row>
    <row r="537" spans="7:70" x14ac:dyDescent="0.25"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</row>
    <row r="538" spans="7:70" x14ac:dyDescent="0.25"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</row>
    <row r="539" spans="7:70" x14ac:dyDescent="0.25"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</row>
    <row r="540" spans="7:70" x14ac:dyDescent="0.25"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</row>
    <row r="541" spans="7:70" x14ac:dyDescent="0.25"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</row>
    <row r="542" spans="7:70" x14ac:dyDescent="0.25"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</row>
    <row r="543" spans="7:70" x14ac:dyDescent="0.25"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</row>
    <row r="544" spans="7:70" x14ac:dyDescent="0.25"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</row>
    <row r="545" spans="7:70" x14ac:dyDescent="0.25"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</row>
    <row r="546" spans="7:70" x14ac:dyDescent="0.25"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</row>
    <row r="547" spans="7:70" x14ac:dyDescent="0.25"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</row>
    <row r="548" spans="7:70" x14ac:dyDescent="0.25"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</row>
    <row r="549" spans="7:70" x14ac:dyDescent="0.25"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</row>
    <row r="550" spans="7:70" x14ac:dyDescent="0.25"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</row>
    <row r="551" spans="7:70" x14ac:dyDescent="0.25"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</row>
    <row r="552" spans="7:70" x14ac:dyDescent="0.25"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</row>
    <row r="553" spans="7:70" x14ac:dyDescent="0.25"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</row>
    <row r="554" spans="7:70" x14ac:dyDescent="0.25"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</row>
    <row r="555" spans="7:70" x14ac:dyDescent="0.25"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</row>
    <row r="556" spans="7:70" x14ac:dyDescent="0.25"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</row>
    <row r="557" spans="7:70" x14ac:dyDescent="0.25"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</row>
    <row r="558" spans="7:70" x14ac:dyDescent="0.25"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</row>
    <row r="559" spans="7:70" x14ac:dyDescent="0.25"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</row>
    <row r="560" spans="7:70" x14ac:dyDescent="0.25"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</row>
    <row r="561" spans="7:70" x14ac:dyDescent="0.25"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</row>
    <row r="562" spans="7:70" x14ac:dyDescent="0.25"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</row>
    <row r="563" spans="7:70" x14ac:dyDescent="0.25"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</row>
    <row r="564" spans="7:70" x14ac:dyDescent="0.25"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</row>
    <row r="565" spans="7:70" x14ac:dyDescent="0.25"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</row>
    <row r="566" spans="7:70" x14ac:dyDescent="0.25"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</row>
    <row r="567" spans="7:70" x14ac:dyDescent="0.25"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</row>
    <row r="568" spans="7:70" x14ac:dyDescent="0.25"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</row>
    <row r="569" spans="7:70" x14ac:dyDescent="0.25"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</row>
    <row r="570" spans="7:70" x14ac:dyDescent="0.25"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</row>
    <row r="571" spans="7:70" x14ac:dyDescent="0.25"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</row>
    <row r="572" spans="7:70" x14ac:dyDescent="0.25"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</row>
    <row r="573" spans="7:70" x14ac:dyDescent="0.25"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</row>
    <row r="574" spans="7:70" x14ac:dyDescent="0.25"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</row>
    <row r="575" spans="7:70" x14ac:dyDescent="0.25"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</row>
    <row r="576" spans="7:70" x14ac:dyDescent="0.25"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</row>
    <row r="577" spans="7:70" x14ac:dyDescent="0.25"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</row>
    <row r="578" spans="7:70" x14ac:dyDescent="0.25"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</row>
    <row r="579" spans="7:70" x14ac:dyDescent="0.25"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</row>
    <row r="580" spans="7:70" x14ac:dyDescent="0.25"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</row>
    <row r="581" spans="7:70" x14ac:dyDescent="0.25"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</row>
    <row r="582" spans="7:70" x14ac:dyDescent="0.25"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</row>
    <row r="583" spans="7:70" x14ac:dyDescent="0.25"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</row>
    <row r="584" spans="7:70" x14ac:dyDescent="0.25"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</row>
    <row r="585" spans="7:70" x14ac:dyDescent="0.25"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</row>
    <row r="586" spans="7:70" x14ac:dyDescent="0.25"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</row>
    <row r="587" spans="7:70" x14ac:dyDescent="0.25"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</row>
    <row r="588" spans="7:70" x14ac:dyDescent="0.25"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</row>
    <row r="589" spans="7:70" x14ac:dyDescent="0.25"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</row>
    <row r="590" spans="7:70" x14ac:dyDescent="0.25"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</row>
    <row r="591" spans="7:70" x14ac:dyDescent="0.25"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</row>
    <row r="592" spans="7:70" x14ac:dyDescent="0.25"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</row>
    <row r="593" spans="7:70" x14ac:dyDescent="0.25"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</row>
    <row r="594" spans="7:70" x14ac:dyDescent="0.25"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</row>
    <row r="595" spans="7:70" x14ac:dyDescent="0.25"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</row>
    <row r="596" spans="7:70" x14ac:dyDescent="0.25"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</row>
    <row r="597" spans="7:70" x14ac:dyDescent="0.25"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</row>
    <row r="598" spans="7:70" x14ac:dyDescent="0.25"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</row>
    <row r="599" spans="7:70" x14ac:dyDescent="0.25"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</row>
    <row r="600" spans="7:70" x14ac:dyDescent="0.25"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</row>
    <row r="601" spans="7:70" x14ac:dyDescent="0.25"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</row>
    <row r="602" spans="7:70" x14ac:dyDescent="0.25"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</row>
    <row r="603" spans="7:70" x14ac:dyDescent="0.25"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</row>
    <row r="604" spans="7:70" x14ac:dyDescent="0.25"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</row>
    <row r="605" spans="7:70" x14ac:dyDescent="0.25"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</row>
    <row r="606" spans="7:70" x14ac:dyDescent="0.25"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</row>
    <row r="607" spans="7:70" x14ac:dyDescent="0.25"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</row>
    <row r="608" spans="7:70" x14ac:dyDescent="0.25"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</row>
    <row r="609" spans="7:70" x14ac:dyDescent="0.25"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</row>
    <row r="610" spans="7:70" x14ac:dyDescent="0.25"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</row>
    <row r="611" spans="7:70" x14ac:dyDescent="0.25"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</row>
    <row r="612" spans="7:70" x14ac:dyDescent="0.25"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</row>
    <row r="613" spans="7:70" x14ac:dyDescent="0.25"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</row>
    <row r="614" spans="7:70" x14ac:dyDescent="0.25"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</row>
    <row r="615" spans="7:70" x14ac:dyDescent="0.25"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</row>
    <row r="616" spans="7:70" x14ac:dyDescent="0.25"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</row>
    <row r="617" spans="7:70" x14ac:dyDescent="0.25"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</row>
    <row r="618" spans="7:70" x14ac:dyDescent="0.25"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</row>
    <row r="619" spans="7:70" x14ac:dyDescent="0.25"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</row>
    <row r="620" spans="7:70" x14ac:dyDescent="0.25"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</row>
    <row r="621" spans="7:70" x14ac:dyDescent="0.25"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</row>
    <row r="622" spans="7:70" x14ac:dyDescent="0.25"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</row>
    <row r="623" spans="7:70" x14ac:dyDescent="0.25"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</row>
    <row r="624" spans="7:70" x14ac:dyDescent="0.25"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</row>
    <row r="625" spans="7:70" x14ac:dyDescent="0.25"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</row>
    <row r="626" spans="7:70" x14ac:dyDescent="0.25"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</row>
    <row r="627" spans="7:70" x14ac:dyDescent="0.25"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</row>
    <row r="628" spans="7:70" x14ac:dyDescent="0.25"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</row>
    <row r="629" spans="7:70" x14ac:dyDescent="0.25"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</row>
    <row r="630" spans="7:70" x14ac:dyDescent="0.25"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</row>
    <row r="631" spans="7:70" x14ac:dyDescent="0.25"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</row>
    <row r="632" spans="7:70" x14ac:dyDescent="0.25"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</row>
    <row r="633" spans="7:70" x14ac:dyDescent="0.25"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</row>
    <row r="634" spans="7:70" x14ac:dyDescent="0.25"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</row>
    <row r="635" spans="7:70" x14ac:dyDescent="0.25"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</row>
    <row r="636" spans="7:70" x14ac:dyDescent="0.25"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</row>
    <row r="637" spans="7:70" x14ac:dyDescent="0.25"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</row>
    <row r="638" spans="7:70" x14ac:dyDescent="0.25"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</row>
    <row r="639" spans="7:70" x14ac:dyDescent="0.25"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</row>
    <row r="640" spans="7:70" x14ac:dyDescent="0.25"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</row>
    <row r="641" spans="7:70" x14ac:dyDescent="0.25"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</row>
    <row r="642" spans="7:70" x14ac:dyDescent="0.25"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</row>
    <row r="643" spans="7:70" x14ac:dyDescent="0.25"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</row>
    <row r="644" spans="7:70" x14ac:dyDescent="0.25"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</row>
    <row r="645" spans="7:70" x14ac:dyDescent="0.25"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</row>
    <row r="646" spans="7:70" x14ac:dyDescent="0.25"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</row>
    <row r="647" spans="7:70" x14ac:dyDescent="0.25"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</row>
    <row r="648" spans="7:70" x14ac:dyDescent="0.25"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</row>
    <row r="649" spans="7:70" x14ac:dyDescent="0.25"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</row>
    <row r="650" spans="7:70" x14ac:dyDescent="0.25"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</row>
    <row r="651" spans="7:70" x14ac:dyDescent="0.25"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</row>
    <row r="652" spans="7:70" x14ac:dyDescent="0.25"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</row>
    <row r="653" spans="7:70" x14ac:dyDescent="0.25"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</row>
    <row r="654" spans="7:70" x14ac:dyDescent="0.25"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</row>
    <row r="655" spans="7:70" x14ac:dyDescent="0.25"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</row>
    <row r="656" spans="7:70" x14ac:dyDescent="0.25"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</row>
    <row r="657" spans="7:70" x14ac:dyDescent="0.25"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</row>
    <row r="658" spans="7:70" x14ac:dyDescent="0.25"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</row>
    <row r="659" spans="7:70" x14ac:dyDescent="0.25"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</row>
    <row r="660" spans="7:70" x14ac:dyDescent="0.25"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</row>
    <row r="661" spans="7:70" x14ac:dyDescent="0.25"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</row>
    <row r="662" spans="7:70" x14ac:dyDescent="0.25"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</row>
    <row r="663" spans="7:70" x14ac:dyDescent="0.25"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</row>
    <row r="664" spans="7:70" x14ac:dyDescent="0.25"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</row>
    <row r="665" spans="7:70" x14ac:dyDescent="0.25"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</row>
    <row r="666" spans="7:70" x14ac:dyDescent="0.25"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</row>
    <row r="667" spans="7:70" x14ac:dyDescent="0.25"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</row>
    <row r="668" spans="7:70" x14ac:dyDescent="0.25"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</row>
    <row r="669" spans="7:70" x14ac:dyDescent="0.25"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</row>
    <row r="670" spans="7:70" x14ac:dyDescent="0.25"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</row>
    <row r="671" spans="7:70" x14ac:dyDescent="0.25"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</row>
    <row r="672" spans="7:70" x14ac:dyDescent="0.25"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</row>
    <row r="673" spans="7:70" x14ac:dyDescent="0.25"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</row>
    <row r="674" spans="7:70" x14ac:dyDescent="0.25"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</row>
    <row r="675" spans="7:70" x14ac:dyDescent="0.25"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</row>
    <row r="676" spans="7:70" x14ac:dyDescent="0.25"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</row>
    <row r="677" spans="7:70" x14ac:dyDescent="0.25"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</row>
    <row r="678" spans="7:70" x14ac:dyDescent="0.25"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</row>
    <row r="679" spans="7:70" x14ac:dyDescent="0.25"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</row>
    <row r="680" spans="7:70" x14ac:dyDescent="0.25"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</row>
    <row r="681" spans="7:70" x14ac:dyDescent="0.25"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</row>
    <row r="682" spans="7:70" x14ac:dyDescent="0.25"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</row>
    <row r="683" spans="7:70" x14ac:dyDescent="0.25"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</row>
    <row r="684" spans="7:70" x14ac:dyDescent="0.25"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</row>
    <row r="685" spans="7:70" x14ac:dyDescent="0.25"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</row>
    <row r="686" spans="7:70" x14ac:dyDescent="0.25"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</row>
    <row r="687" spans="7:70" x14ac:dyDescent="0.25"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</row>
    <row r="688" spans="7:70" x14ac:dyDescent="0.25"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</row>
    <row r="689" spans="7:70" x14ac:dyDescent="0.25"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</row>
    <row r="690" spans="7:70" x14ac:dyDescent="0.25"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</row>
    <row r="691" spans="7:70" x14ac:dyDescent="0.25"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</row>
    <row r="692" spans="7:70" x14ac:dyDescent="0.25"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</row>
    <row r="693" spans="7:70" x14ac:dyDescent="0.25"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</row>
    <row r="694" spans="7:70" x14ac:dyDescent="0.25"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</row>
    <row r="695" spans="7:70" x14ac:dyDescent="0.25"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</row>
    <row r="696" spans="7:70" x14ac:dyDescent="0.25"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</row>
    <row r="697" spans="7:70" x14ac:dyDescent="0.25"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</row>
    <row r="698" spans="7:70" x14ac:dyDescent="0.25"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</row>
    <row r="699" spans="7:70" x14ac:dyDescent="0.25"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</row>
    <row r="700" spans="7:70" x14ac:dyDescent="0.25"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</row>
    <row r="701" spans="7:70" x14ac:dyDescent="0.25"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</row>
    <row r="702" spans="7:70" x14ac:dyDescent="0.25"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</row>
    <row r="703" spans="7:70" x14ac:dyDescent="0.25"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</row>
    <row r="704" spans="7:70" x14ac:dyDescent="0.25"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</row>
    <row r="705" spans="7:70" x14ac:dyDescent="0.25"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</row>
    <row r="706" spans="7:70" x14ac:dyDescent="0.25"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</row>
    <row r="707" spans="7:70" x14ac:dyDescent="0.25"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</row>
    <row r="708" spans="7:70" x14ac:dyDescent="0.25"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</row>
    <row r="709" spans="7:70" x14ac:dyDescent="0.25"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</row>
    <row r="710" spans="7:70" x14ac:dyDescent="0.25"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</row>
    <row r="711" spans="7:70" x14ac:dyDescent="0.25"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</row>
    <row r="712" spans="7:70" x14ac:dyDescent="0.25"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</row>
    <row r="713" spans="7:70" x14ac:dyDescent="0.25"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</row>
    <row r="714" spans="7:70" x14ac:dyDescent="0.25"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</row>
    <row r="715" spans="7:70" x14ac:dyDescent="0.25"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</row>
    <row r="716" spans="7:70" x14ac:dyDescent="0.25"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</row>
    <row r="717" spans="7:70" x14ac:dyDescent="0.25"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</row>
    <row r="718" spans="7:70" x14ac:dyDescent="0.25"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</row>
    <row r="719" spans="7:70" x14ac:dyDescent="0.25"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</row>
    <row r="720" spans="7:70" x14ac:dyDescent="0.25"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</row>
    <row r="721" spans="7:70" x14ac:dyDescent="0.25"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</row>
    <row r="722" spans="7:70" x14ac:dyDescent="0.25"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</row>
    <row r="723" spans="7:70" x14ac:dyDescent="0.25"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</row>
    <row r="724" spans="7:70" x14ac:dyDescent="0.25"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</row>
    <row r="725" spans="7:70" x14ac:dyDescent="0.25"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</row>
    <row r="726" spans="7:70" x14ac:dyDescent="0.25"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</row>
    <row r="727" spans="7:70" x14ac:dyDescent="0.25"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</row>
    <row r="728" spans="7:70" x14ac:dyDescent="0.25"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</row>
    <row r="729" spans="7:70" x14ac:dyDescent="0.25"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</row>
    <row r="730" spans="7:70" x14ac:dyDescent="0.25"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</row>
    <row r="731" spans="7:70" x14ac:dyDescent="0.25"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</row>
    <row r="732" spans="7:70" x14ac:dyDescent="0.25"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</row>
    <row r="733" spans="7:70" x14ac:dyDescent="0.25"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</row>
    <row r="734" spans="7:70" x14ac:dyDescent="0.25"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</row>
    <row r="735" spans="7:70" x14ac:dyDescent="0.25"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</row>
    <row r="736" spans="7:70" x14ac:dyDescent="0.25"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</row>
    <row r="737" spans="7:70" x14ac:dyDescent="0.25"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</row>
    <row r="738" spans="7:70" x14ac:dyDescent="0.25"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</row>
    <row r="739" spans="7:70" x14ac:dyDescent="0.25"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</row>
    <row r="740" spans="7:70" x14ac:dyDescent="0.25"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</row>
    <row r="741" spans="7:70" x14ac:dyDescent="0.25"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</row>
    <row r="742" spans="7:70" x14ac:dyDescent="0.25"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</row>
    <row r="743" spans="7:70" x14ac:dyDescent="0.25"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</row>
    <row r="744" spans="7:70" x14ac:dyDescent="0.25"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</row>
    <row r="745" spans="7:70" x14ac:dyDescent="0.25"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</row>
    <row r="746" spans="7:70" x14ac:dyDescent="0.25"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</row>
    <row r="747" spans="7:70" x14ac:dyDescent="0.25"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</row>
    <row r="748" spans="7:70" x14ac:dyDescent="0.25"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</row>
    <row r="749" spans="7:70" x14ac:dyDescent="0.25"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</row>
    <row r="750" spans="7:70" x14ac:dyDescent="0.25"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</row>
    <row r="751" spans="7:70" x14ac:dyDescent="0.25"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</row>
    <row r="752" spans="7:70" x14ac:dyDescent="0.25"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</row>
    <row r="753" spans="7:70" x14ac:dyDescent="0.25"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</row>
    <row r="754" spans="7:70" x14ac:dyDescent="0.25"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</row>
    <row r="755" spans="7:70" x14ac:dyDescent="0.25"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</row>
    <row r="756" spans="7:70" x14ac:dyDescent="0.25"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</row>
    <row r="757" spans="7:70" x14ac:dyDescent="0.25"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</row>
    <row r="758" spans="7:70" x14ac:dyDescent="0.25"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</row>
    <row r="759" spans="7:70" x14ac:dyDescent="0.25"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</row>
    <row r="760" spans="7:70" x14ac:dyDescent="0.25"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</row>
    <row r="761" spans="7:70" x14ac:dyDescent="0.25"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</row>
    <row r="762" spans="7:70" x14ac:dyDescent="0.25"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</row>
    <row r="763" spans="7:70" x14ac:dyDescent="0.25"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</row>
    <row r="764" spans="7:70" x14ac:dyDescent="0.25"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</row>
    <row r="765" spans="7:70" x14ac:dyDescent="0.25"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</row>
    <row r="766" spans="7:70" x14ac:dyDescent="0.25"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</row>
    <row r="767" spans="7:70" x14ac:dyDescent="0.25"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</row>
    <row r="768" spans="7:70" x14ac:dyDescent="0.25"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</row>
    <row r="769" spans="7:70" x14ac:dyDescent="0.25"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</row>
    <row r="770" spans="7:70" x14ac:dyDescent="0.25"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</row>
    <row r="771" spans="7:70" x14ac:dyDescent="0.25"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</row>
    <row r="772" spans="7:70" x14ac:dyDescent="0.25"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</row>
    <row r="773" spans="7:70" x14ac:dyDescent="0.25"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</row>
    <row r="774" spans="7:70" x14ac:dyDescent="0.25"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</row>
    <row r="775" spans="7:70" x14ac:dyDescent="0.25"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</row>
    <row r="776" spans="7:70" x14ac:dyDescent="0.25"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</row>
    <row r="777" spans="7:70" x14ac:dyDescent="0.25"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</row>
    <row r="778" spans="7:70" x14ac:dyDescent="0.25"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</row>
    <row r="779" spans="7:70" x14ac:dyDescent="0.25"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</row>
    <row r="780" spans="7:70" x14ac:dyDescent="0.25"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</row>
    <row r="781" spans="7:70" x14ac:dyDescent="0.25"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</row>
    <row r="782" spans="7:70" x14ac:dyDescent="0.25"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</row>
    <row r="783" spans="7:70" x14ac:dyDescent="0.25"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</row>
    <row r="784" spans="7:70" x14ac:dyDescent="0.25"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</row>
    <row r="785" spans="7:70" x14ac:dyDescent="0.25"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</row>
    <row r="786" spans="7:70" x14ac:dyDescent="0.25"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</row>
    <row r="787" spans="7:70" x14ac:dyDescent="0.25"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</row>
    <row r="788" spans="7:70" x14ac:dyDescent="0.25"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</row>
    <row r="789" spans="7:70" x14ac:dyDescent="0.25"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</row>
    <row r="790" spans="7:70" x14ac:dyDescent="0.25"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</row>
    <row r="791" spans="7:70" x14ac:dyDescent="0.25"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</row>
    <row r="792" spans="7:70" x14ac:dyDescent="0.25"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</row>
    <row r="793" spans="7:70" x14ac:dyDescent="0.25"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</row>
    <row r="794" spans="7:70" x14ac:dyDescent="0.25"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</row>
    <row r="795" spans="7:70" x14ac:dyDescent="0.25"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</row>
    <row r="796" spans="7:70" x14ac:dyDescent="0.25"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</row>
    <row r="797" spans="7:70" x14ac:dyDescent="0.25"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</row>
    <row r="798" spans="7:70" x14ac:dyDescent="0.25"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</row>
    <row r="799" spans="7:70" x14ac:dyDescent="0.25"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</row>
    <row r="800" spans="7:70" x14ac:dyDescent="0.25"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</row>
    <row r="801" spans="7:70" x14ac:dyDescent="0.25"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</row>
    <row r="802" spans="7:70" x14ac:dyDescent="0.25"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</row>
    <row r="803" spans="7:70" x14ac:dyDescent="0.25"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</row>
    <row r="804" spans="7:70" x14ac:dyDescent="0.25"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</row>
    <row r="805" spans="7:70" x14ac:dyDescent="0.25"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</row>
    <row r="806" spans="7:70" x14ac:dyDescent="0.25"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</row>
    <row r="807" spans="7:70" x14ac:dyDescent="0.25"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</row>
    <row r="808" spans="7:70" x14ac:dyDescent="0.25"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</row>
    <row r="809" spans="7:70" x14ac:dyDescent="0.25"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</row>
    <row r="810" spans="7:70" x14ac:dyDescent="0.25"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</row>
    <row r="811" spans="7:70" x14ac:dyDescent="0.25"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</row>
    <row r="812" spans="7:70" x14ac:dyDescent="0.25"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</row>
    <row r="813" spans="7:70" x14ac:dyDescent="0.25"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</row>
    <row r="814" spans="7:70" x14ac:dyDescent="0.25"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</row>
    <row r="815" spans="7:70" x14ac:dyDescent="0.25"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</row>
    <row r="816" spans="7:70" x14ac:dyDescent="0.25"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</row>
    <row r="817" spans="7:70" x14ac:dyDescent="0.25"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</row>
    <row r="818" spans="7:70" x14ac:dyDescent="0.25"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</row>
    <row r="819" spans="7:70" x14ac:dyDescent="0.25"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</row>
    <row r="820" spans="7:70" x14ac:dyDescent="0.25"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</row>
    <row r="821" spans="7:70" x14ac:dyDescent="0.25"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</row>
    <row r="822" spans="7:70" x14ac:dyDescent="0.25"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</row>
    <row r="823" spans="7:70" x14ac:dyDescent="0.25"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</row>
    <row r="824" spans="7:70" x14ac:dyDescent="0.25"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</row>
    <row r="825" spans="7:70" x14ac:dyDescent="0.25"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</row>
    <row r="826" spans="7:70" x14ac:dyDescent="0.25"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</row>
    <row r="827" spans="7:70" x14ac:dyDescent="0.25"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</row>
    <row r="828" spans="7:70" x14ac:dyDescent="0.25"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</row>
    <row r="829" spans="7:70" x14ac:dyDescent="0.25"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</row>
    <row r="830" spans="7:70" x14ac:dyDescent="0.25"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</row>
    <row r="831" spans="7:70" x14ac:dyDescent="0.25"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</row>
    <row r="832" spans="7:70" x14ac:dyDescent="0.25"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</row>
    <row r="833" spans="7:70" x14ac:dyDescent="0.25"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</row>
    <row r="834" spans="7:70" x14ac:dyDescent="0.25"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</row>
    <row r="835" spans="7:70" x14ac:dyDescent="0.25"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</row>
    <row r="836" spans="7:70" x14ac:dyDescent="0.25"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</row>
    <row r="837" spans="7:70" x14ac:dyDescent="0.25"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</row>
    <row r="838" spans="7:70" x14ac:dyDescent="0.25"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</row>
    <row r="839" spans="7:70" x14ac:dyDescent="0.25"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</row>
    <row r="840" spans="7:70" x14ac:dyDescent="0.25"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</row>
    <row r="841" spans="7:70" x14ac:dyDescent="0.25"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</row>
    <row r="842" spans="7:70" x14ac:dyDescent="0.25"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</row>
    <row r="843" spans="7:70" x14ac:dyDescent="0.25"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</row>
    <row r="844" spans="7:70" x14ac:dyDescent="0.25"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</row>
    <row r="845" spans="7:70" x14ac:dyDescent="0.25"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</row>
    <row r="846" spans="7:70" x14ac:dyDescent="0.25"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</row>
    <row r="847" spans="7:70" x14ac:dyDescent="0.25"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</row>
    <row r="848" spans="7:70" x14ac:dyDescent="0.25"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</row>
    <row r="849" spans="7:70" x14ac:dyDescent="0.25"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</row>
    <row r="850" spans="7:70" x14ac:dyDescent="0.25"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</row>
    <row r="851" spans="7:70" x14ac:dyDescent="0.25"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</row>
    <row r="852" spans="7:70" x14ac:dyDescent="0.25"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</row>
    <row r="853" spans="7:70" x14ac:dyDescent="0.25"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</row>
    <row r="854" spans="7:70" x14ac:dyDescent="0.25"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</row>
    <row r="855" spans="7:70" x14ac:dyDescent="0.25"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</row>
    <row r="856" spans="7:70" x14ac:dyDescent="0.25"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</row>
    <row r="857" spans="7:70" x14ac:dyDescent="0.25"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</row>
    <row r="858" spans="7:70" x14ac:dyDescent="0.25"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</row>
    <row r="859" spans="7:70" x14ac:dyDescent="0.25"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</row>
    <row r="860" spans="7:70" x14ac:dyDescent="0.25"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</row>
    <row r="861" spans="7:70" x14ac:dyDescent="0.25"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</row>
    <row r="862" spans="7:70" x14ac:dyDescent="0.25"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</row>
    <row r="863" spans="7:70" x14ac:dyDescent="0.25"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</row>
    <row r="864" spans="7:70" x14ac:dyDescent="0.25"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</row>
    <row r="865" spans="7:70" x14ac:dyDescent="0.25"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</row>
    <row r="866" spans="7:70" x14ac:dyDescent="0.25"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</row>
    <row r="867" spans="7:70" x14ac:dyDescent="0.25"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</row>
    <row r="868" spans="7:70" x14ac:dyDescent="0.25"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</row>
    <row r="869" spans="7:70" x14ac:dyDescent="0.25"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</row>
    <row r="870" spans="7:70" x14ac:dyDescent="0.25"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</row>
    <row r="871" spans="7:70" x14ac:dyDescent="0.25"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</row>
    <row r="872" spans="7:70" x14ac:dyDescent="0.25"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</row>
    <row r="873" spans="7:70" x14ac:dyDescent="0.25"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</row>
    <row r="874" spans="7:70" x14ac:dyDescent="0.25"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</row>
    <row r="875" spans="7:70" x14ac:dyDescent="0.25"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</row>
    <row r="876" spans="7:70" x14ac:dyDescent="0.25"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</row>
    <row r="877" spans="7:70" x14ac:dyDescent="0.25"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</row>
    <row r="878" spans="7:70" x14ac:dyDescent="0.25"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</row>
    <row r="879" spans="7:70" x14ac:dyDescent="0.25"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</row>
    <row r="880" spans="7:70" x14ac:dyDescent="0.25"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</row>
    <row r="881" spans="7:70" x14ac:dyDescent="0.25"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</row>
    <row r="882" spans="7:70" x14ac:dyDescent="0.25"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</row>
    <row r="883" spans="7:70" x14ac:dyDescent="0.25"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</row>
    <row r="884" spans="7:70" x14ac:dyDescent="0.25"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</row>
    <row r="885" spans="7:70" x14ac:dyDescent="0.25"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</row>
    <row r="886" spans="7:70" x14ac:dyDescent="0.25"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</row>
    <row r="887" spans="7:70" x14ac:dyDescent="0.25"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</row>
    <row r="888" spans="7:70" x14ac:dyDescent="0.25"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</row>
    <row r="889" spans="7:70" x14ac:dyDescent="0.25"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</row>
    <row r="890" spans="7:70" x14ac:dyDescent="0.25"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</row>
    <row r="891" spans="7:70" x14ac:dyDescent="0.25"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</row>
    <row r="892" spans="7:70" x14ac:dyDescent="0.25"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</row>
    <row r="893" spans="7:70" x14ac:dyDescent="0.25"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</row>
    <row r="894" spans="7:70" x14ac:dyDescent="0.25"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</row>
    <row r="895" spans="7:70" x14ac:dyDescent="0.25"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</row>
    <row r="896" spans="7:70" x14ac:dyDescent="0.25"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</row>
    <row r="897" spans="7:70" x14ac:dyDescent="0.25"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</row>
    <row r="898" spans="7:70" x14ac:dyDescent="0.25"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</row>
    <row r="899" spans="7:70" x14ac:dyDescent="0.25"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</row>
    <row r="900" spans="7:70" x14ac:dyDescent="0.25"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</row>
    <row r="901" spans="7:70" x14ac:dyDescent="0.25"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</row>
    <row r="902" spans="7:70" x14ac:dyDescent="0.25"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</row>
    <row r="903" spans="7:70" x14ac:dyDescent="0.25"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</row>
    <row r="904" spans="7:70" x14ac:dyDescent="0.25"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</row>
    <row r="905" spans="7:70" x14ac:dyDescent="0.25"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</row>
    <row r="906" spans="7:70" x14ac:dyDescent="0.25"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</row>
    <row r="907" spans="7:70" x14ac:dyDescent="0.25"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</row>
    <row r="908" spans="7:70" x14ac:dyDescent="0.25"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</row>
    <row r="909" spans="7:70" x14ac:dyDescent="0.25"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</row>
    <row r="910" spans="7:70" x14ac:dyDescent="0.25"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</row>
    <row r="911" spans="7:70" x14ac:dyDescent="0.25"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</row>
    <row r="912" spans="7:70" x14ac:dyDescent="0.25"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</row>
    <row r="913" spans="7:70" x14ac:dyDescent="0.25"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</row>
    <row r="914" spans="7:70" x14ac:dyDescent="0.25"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</row>
    <row r="915" spans="7:70" x14ac:dyDescent="0.25"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</row>
    <row r="916" spans="7:70" x14ac:dyDescent="0.25"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</row>
    <row r="917" spans="7:70" x14ac:dyDescent="0.25"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</row>
    <row r="918" spans="7:70" x14ac:dyDescent="0.25"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</row>
    <row r="919" spans="7:70" x14ac:dyDescent="0.25"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</row>
    <row r="920" spans="7:70" x14ac:dyDescent="0.25"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</row>
    <row r="921" spans="7:70" x14ac:dyDescent="0.25"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</row>
    <row r="922" spans="7:70" x14ac:dyDescent="0.25"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</row>
    <row r="923" spans="7:70" x14ac:dyDescent="0.25"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</row>
    <row r="924" spans="7:70" x14ac:dyDescent="0.25"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</row>
    <row r="925" spans="7:70" x14ac:dyDescent="0.25"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</row>
    <row r="926" spans="7:70" x14ac:dyDescent="0.25"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</row>
    <row r="927" spans="7:70" x14ac:dyDescent="0.25"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</row>
    <row r="928" spans="7:70" x14ac:dyDescent="0.25"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</row>
    <row r="929" spans="7:70" x14ac:dyDescent="0.25"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</row>
    <row r="930" spans="7:70" x14ac:dyDescent="0.25"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</row>
    <row r="931" spans="7:70" x14ac:dyDescent="0.25"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</row>
    <row r="932" spans="7:70" x14ac:dyDescent="0.25"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</row>
    <row r="933" spans="7:70" x14ac:dyDescent="0.25"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</row>
    <row r="934" spans="7:70" x14ac:dyDescent="0.25"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</row>
    <row r="935" spans="7:70" x14ac:dyDescent="0.25"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</row>
    <row r="936" spans="7:70" x14ac:dyDescent="0.25"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</row>
    <row r="937" spans="7:70" x14ac:dyDescent="0.25"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</row>
    <row r="938" spans="7:70" x14ac:dyDescent="0.25"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</row>
    <row r="939" spans="7:70" x14ac:dyDescent="0.25"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</row>
    <row r="940" spans="7:70" x14ac:dyDescent="0.25"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</row>
    <row r="941" spans="7:70" x14ac:dyDescent="0.25"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</row>
    <row r="942" spans="7:70" x14ac:dyDescent="0.25"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</row>
    <row r="943" spans="7:70" x14ac:dyDescent="0.25"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</row>
    <row r="944" spans="7:70" x14ac:dyDescent="0.25"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</row>
    <row r="945" spans="7:70" x14ac:dyDescent="0.25"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</row>
    <row r="946" spans="7:70" x14ac:dyDescent="0.25"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</row>
    <row r="947" spans="7:70" x14ac:dyDescent="0.25"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</row>
    <row r="948" spans="7:70" x14ac:dyDescent="0.25"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</row>
    <row r="949" spans="7:70" x14ac:dyDescent="0.25"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</row>
    <row r="950" spans="7:70" x14ac:dyDescent="0.25"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</row>
    <row r="951" spans="7:70" x14ac:dyDescent="0.25"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</row>
    <row r="952" spans="7:70" x14ac:dyDescent="0.25"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</row>
    <row r="953" spans="7:70" x14ac:dyDescent="0.25"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</row>
    <row r="954" spans="7:70" x14ac:dyDescent="0.25"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</row>
    <row r="955" spans="7:70" x14ac:dyDescent="0.25"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</row>
    <row r="956" spans="7:70" x14ac:dyDescent="0.25"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</row>
    <row r="957" spans="7:70" x14ac:dyDescent="0.25"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</row>
    <row r="958" spans="7:70" x14ac:dyDescent="0.25"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</row>
    <row r="959" spans="7:70" x14ac:dyDescent="0.25"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</row>
    <row r="960" spans="7:70" x14ac:dyDescent="0.25"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</row>
    <row r="961" spans="7:70" x14ac:dyDescent="0.25"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</row>
    <row r="962" spans="7:70" x14ac:dyDescent="0.25"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</row>
    <row r="963" spans="7:70" x14ac:dyDescent="0.25"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</row>
    <row r="964" spans="7:70" x14ac:dyDescent="0.25"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</row>
    <row r="965" spans="7:70" x14ac:dyDescent="0.25"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</row>
    <row r="966" spans="7:70" x14ac:dyDescent="0.25"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</row>
    <row r="967" spans="7:70" x14ac:dyDescent="0.25"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</row>
    <row r="968" spans="7:70" x14ac:dyDescent="0.25"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</row>
    <row r="969" spans="7:70" x14ac:dyDescent="0.25"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</row>
    <row r="970" spans="7:70" x14ac:dyDescent="0.25"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</row>
    <row r="971" spans="7:70" x14ac:dyDescent="0.25"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</row>
    <row r="972" spans="7:70" x14ac:dyDescent="0.25"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</row>
    <row r="973" spans="7:70" x14ac:dyDescent="0.25"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</row>
    <row r="974" spans="7:70" x14ac:dyDescent="0.25"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</row>
    <row r="975" spans="7:70" x14ac:dyDescent="0.25"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</row>
    <row r="976" spans="7:70" x14ac:dyDescent="0.25"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</row>
    <row r="977" spans="7:70" x14ac:dyDescent="0.25"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</row>
    <row r="978" spans="7:70" x14ac:dyDescent="0.25"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</row>
    <row r="979" spans="7:70" x14ac:dyDescent="0.25"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</row>
    <row r="980" spans="7:70" x14ac:dyDescent="0.25"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</row>
    <row r="981" spans="7:70" x14ac:dyDescent="0.25"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</row>
    <row r="982" spans="7:70" x14ac:dyDescent="0.25"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</row>
    <row r="983" spans="7:70" x14ac:dyDescent="0.25"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</row>
    <row r="984" spans="7:70" x14ac:dyDescent="0.25"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</row>
    <row r="985" spans="7:70" x14ac:dyDescent="0.25"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</row>
    <row r="986" spans="7:70" x14ac:dyDescent="0.25"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</row>
    <row r="987" spans="7:70" x14ac:dyDescent="0.25"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</row>
    <row r="988" spans="7:70" x14ac:dyDescent="0.25"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</row>
    <row r="989" spans="7:70" x14ac:dyDescent="0.25"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</row>
    <row r="990" spans="7:70" x14ac:dyDescent="0.25"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</row>
    <row r="991" spans="7:70" x14ac:dyDescent="0.25"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</row>
    <row r="992" spans="7:70" x14ac:dyDescent="0.25"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</row>
    <row r="993" spans="7:70" x14ac:dyDescent="0.25"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</row>
    <row r="994" spans="7:70" x14ac:dyDescent="0.25"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</row>
    <row r="995" spans="7:70" x14ac:dyDescent="0.25"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</row>
    <row r="996" spans="7:70" x14ac:dyDescent="0.25"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</row>
    <row r="997" spans="7:70" x14ac:dyDescent="0.25"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</row>
    <row r="998" spans="7:70" x14ac:dyDescent="0.25"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</row>
    <row r="999" spans="7:70" x14ac:dyDescent="0.25"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</row>
    <row r="1000" spans="7:70" x14ac:dyDescent="0.25"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</row>
    <row r="1001" spans="7:70" x14ac:dyDescent="0.25"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</row>
    <row r="1002" spans="7:70" x14ac:dyDescent="0.25"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</row>
    <row r="1003" spans="7:70" x14ac:dyDescent="0.25"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</row>
    <row r="1004" spans="7:70" x14ac:dyDescent="0.25"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</row>
    <row r="1005" spans="7:70" x14ac:dyDescent="0.25"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</row>
    <row r="1006" spans="7:70" x14ac:dyDescent="0.25"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</row>
    <row r="1007" spans="7:70" x14ac:dyDescent="0.25"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</row>
    <row r="1008" spans="7:70" x14ac:dyDescent="0.25"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</row>
    <row r="1009" spans="7:70" x14ac:dyDescent="0.25"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</row>
    <row r="1010" spans="7:70" x14ac:dyDescent="0.25"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</row>
    <row r="1011" spans="7:70" x14ac:dyDescent="0.25"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</row>
    <row r="1012" spans="7:70" x14ac:dyDescent="0.25"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</row>
    <row r="1013" spans="7:70" x14ac:dyDescent="0.25"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</row>
    <row r="1014" spans="7:70" x14ac:dyDescent="0.25"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</row>
    <row r="1015" spans="7:70" x14ac:dyDescent="0.25"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</row>
    <row r="1016" spans="7:70" x14ac:dyDescent="0.25"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</row>
    <row r="1017" spans="7:70" x14ac:dyDescent="0.25"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</row>
    <row r="1018" spans="7:70" x14ac:dyDescent="0.25"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</row>
    <row r="1019" spans="7:70" x14ac:dyDescent="0.25"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</row>
    <row r="1020" spans="7:70" x14ac:dyDescent="0.25"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</row>
    <row r="1021" spans="7:70" x14ac:dyDescent="0.25"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</row>
    <row r="1022" spans="7:70" x14ac:dyDescent="0.25"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</row>
    <row r="1023" spans="7:70" x14ac:dyDescent="0.25"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</row>
    <row r="1024" spans="7:70" x14ac:dyDescent="0.25"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</row>
    <row r="1025" spans="7:70" x14ac:dyDescent="0.25"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</row>
    <row r="1026" spans="7:70" x14ac:dyDescent="0.25"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</row>
    <row r="1027" spans="7:70" x14ac:dyDescent="0.25"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</row>
    <row r="1028" spans="7:70" x14ac:dyDescent="0.25"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</row>
    <row r="1029" spans="7:70" x14ac:dyDescent="0.25"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</row>
    <row r="1030" spans="7:70" x14ac:dyDescent="0.25"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</row>
    <row r="1031" spans="7:70" x14ac:dyDescent="0.25"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</row>
    <row r="1032" spans="7:70" x14ac:dyDescent="0.25"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</row>
    <row r="1033" spans="7:70" x14ac:dyDescent="0.25"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</row>
    <row r="1034" spans="7:70" x14ac:dyDescent="0.25"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</row>
    <row r="1035" spans="7:70" x14ac:dyDescent="0.25"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</row>
    <row r="1036" spans="7:70" x14ac:dyDescent="0.25"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</row>
    <row r="1037" spans="7:70" x14ac:dyDescent="0.25"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</row>
    <row r="1038" spans="7:70" x14ac:dyDescent="0.25"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</row>
    <row r="1039" spans="7:70" x14ac:dyDescent="0.25"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</row>
    <row r="1040" spans="7:70" x14ac:dyDescent="0.25"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</row>
    <row r="1041" spans="7:70" x14ac:dyDescent="0.25"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</row>
    <row r="1042" spans="7:70" x14ac:dyDescent="0.25"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</row>
    <row r="1043" spans="7:70" x14ac:dyDescent="0.25"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</row>
    <row r="1044" spans="7:70" x14ac:dyDescent="0.25"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</row>
    <row r="1045" spans="7:70" x14ac:dyDescent="0.25"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</row>
    <row r="1046" spans="7:70" x14ac:dyDescent="0.25"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</row>
    <row r="1047" spans="7:70" x14ac:dyDescent="0.25"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</row>
    <row r="1048" spans="7:70" x14ac:dyDescent="0.25"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</row>
    <row r="1049" spans="7:70" x14ac:dyDescent="0.25"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</row>
    <row r="1050" spans="7:70" x14ac:dyDescent="0.25"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</row>
    <row r="1051" spans="7:70" x14ac:dyDescent="0.25"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</row>
    <row r="1052" spans="7:70" x14ac:dyDescent="0.25"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</row>
    <row r="1053" spans="7:70" x14ac:dyDescent="0.25"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</row>
    <row r="1054" spans="7:70" x14ac:dyDescent="0.25"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</row>
    <row r="1055" spans="7:70" x14ac:dyDescent="0.25"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</row>
    <row r="1056" spans="7:70" x14ac:dyDescent="0.25"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</row>
    <row r="1057" spans="7:70" x14ac:dyDescent="0.25"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</row>
    <row r="1058" spans="7:70" x14ac:dyDescent="0.25"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</row>
    <row r="1059" spans="7:70" x14ac:dyDescent="0.25"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</row>
    <row r="1060" spans="7:70" x14ac:dyDescent="0.25"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</row>
    <row r="1061" spans="7:70" x14ac:dyDescent="0.25"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</row>
    <row r="1062" spans="7:70" x14ac:dyDescent="0.25"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</row>
    <row r="1063" spans="7:70" x14ac:dyDescent="0.25"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</row>
    <row r="1064" spans="7:70" x14ac:dyDescent="0.25"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</row>
    <row r="1065" spans="7:70" x14ac:dyDescent="0.25"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</row>
    <row r="1066" spans="7:70" x14ac:dyDescent="0.25"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</row>
    <row r="1067" spans="7:70" x14ac:dyDescent="0.25"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</row>
    <row r="1068" spans="7:70" x14ac:dyDescent="0.25"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</row>
    <row r="1069" spans="7:70" x14ac:dyDescent="0.25"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</row>
    <row r="1070" spans="7:70" x14ac:dyDescent="0.25"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</row>
    <row r="1071" spans="7:70" x14ac:dyDescent="0.25"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</row>
    <row r="1072" spans="7:70" x14ac:dyDescent="0.25"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</row>
    <row r="1073" spans="7:70" x14ac:dyDescent="0.25"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</row>
    <row r="1074" spans="7:70" x14ac:dyDescent="0.25"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</row>
    <row r="1075" spans="7:70" x14ac:dyDescent="0.25"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</row>
    <row r="1076" spans="7:70" x14ac:dyDescent="0.25"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</row>
    <row r="1077" spans="7:70" x14ac:dyDescent="0.25"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</row>
    <row r="1078" spans="7:70" x14ac:dyDescent="0.25"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</row>
    <row r="1079" spans="7:70" x14ac:dyDescent="0.25"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</row>
    <row r="1080" spans="7:70" x14ac:dyDescent="0.25"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</row>
    <row r="1081" spans="7:70" x14ac:dyDescent="0.25"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</row>
    <row r="1082" spans="7:70" x14ac:dyDescent="0.25"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</row>
    <row r="1083" spans="7:70" x14ac:dyDescent="0.25"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</row>
    <row r="1084" spans="7:70" x14ac:dyDescent="0.25"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</row>
    <row r="1085" spans="7:70" x14ac:dyDescent="0.25"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</row>
    <row r="1086" spans="7:70" x14ac:dyDescent="0.25"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</row>
    <row r="1087" spans="7:70" x14ac:dyDescent="0.25"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</row>
    <row r="1088" spans="7:70" x14ac:dyDescent="0.25"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</row>
    <row r="1089" spans="7:70" x14ac:dyDescent="0.25"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</row>
    <row r="1090" spans="7:70" x14ac:dyDescent="0.25"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</row>
    <row r="1091" spans="7:70" x14ac:dyDescent="0.25"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</row>
    <row r="1092" spans="7:70" x14ac:dyDescent="0.25"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</row>
    <row r="1093" spans="7:70" x14ac:dyDescent="0.25"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</row>
    <row r="1094" spans="7:70" x14ac:dyDescent="0.25"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</row>
    <row r="1095" spans="7:70" x14ac:dyDescent="0.25"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</row>
    <row r="1096" spans="7:70" x14ac:dyDescent="0.25"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</row>
    <row r="1097" spans="7:70" x14ac:dyDescent="0.25"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</row>
    <row r="1098" spans="7:70" x14ac:dyDescent="0.25"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</row>
    <row r="1099" spans="7:70" x14ac:dyDescent="0.25"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</row>
    <row r="1100" spans="7:70" x14ac:dyDescent="0.25"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</row>
    <row r="1101" spans="7:70" x14ac:dyDescent="0.25"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</row>
    <row r="1102" spans="7:70" x14ac:dyDescent="0.25"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</row>
    <row r="1103" spans="7:70" x14ac:dyDescent="0.25"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</row>
    <row r="1104" spans="7:70" x14ac:dyDescent="0.25"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</row>
    <row r="1105" spans="7:70" x14ac:dyDescent="0.25"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</row>
    <row r="1106" spans="7:70" x14ac:dyDescent="0.25"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</row>
    <row r="1107" spans="7:70" x14ac:dyDescent="0.25"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</row>
    <row r="1108" spans="7:70" x14ac:dyDescent="0.25"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</row>
    <row r="1109" spans="7:70" x14ac:dyDescent="0.25"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</row>
    <row r="1110" spans="7:70" x14ac:dyDescent="0.25"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</row>
    <row r="1111" spans="7:70" x14ac:dyDescent="0.25"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</row>
    <row r="1112" spans="7:70" x14ac:dyDescent="0.25"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</row>
    <row r="1113" spans="7:70" x14ac:dyDescent="0.25"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</row>
    <row r="1114" spans="7:70" x14ac:dyDescent="0.25"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</row>
    <row r="1115" spans="7:70" x14ac:dyDescent="0.25"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</row>
    <row r="1116" spans="7:70" x14ac:dyDescent="0.25"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</row>
    <row r="1117" spans="7:70" x14ac:dyDescent="0.25"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</row>
    <row r="1118" spans="7:70" x14ac:dyDescent="0.25"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</row>
    <row r="1119" spans="7:70" x14ac:dyDescent="0.25"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</row>
    <row r="1120" spans="7:70" x14ac:dyDescent="0.25"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</row>
    <row r="1121" spans="7:70" x14ac:dyDescent="0.25"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</row>
    <row r="1122" spans="7:70" x14ac:dyDescent="0.25"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</row>
    <row r="1123" spans="7:70" x14ac:dyDescent="0.25"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</row>
    <row r="1124" spans="7:70" x14ac:dyDescent="0.25"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</row>
    <row r="1125" spans="7:70" x14ac:dyDescent="0.25"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</row>
    <row r="1126" spans="7:70" x14ac:dyDescent="0.25"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</row>
    <row r="1127" spans="7:70" x14ac:dyDescent="0.25"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</row>
    <row r="1128" spans="7:70" x14ac:dyDescent="0.25"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</row>
    <row r="1129" spans="7:70" x14ac:dyDescent="0.25"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</row>
    <row r="1130" spans="7:70" x14ac:dyDescent="0.25"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</row>
    <row r="1131" spans="7:70" x14ac:dyDescent="0.25"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</row>
    <row r="1132" spans="7:70" x14ac:dyDescent="0.25"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</row>
    <row r="1133" spans="7:70" x14ac:dyDescent="0.25"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</row>
    <row r="1134" spans="7:70" x14ac:dyDescent="0.25"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</row>
    <row r="1135" spans="7:70" x14ac:dyDescent="0.25"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</row>
    <row r="1136" spans="7:70" x14ac:dyDescent="0.25"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</row>
    <row r="1137" spans="7:70" x14ac:dyDescent="0.25"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</row>
    <row r="1138" spans="7:70" x14ac:dyDescent="0.25"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</row>
    <row r="1139" spans="7:70" x14ac:dyDescent="0.25"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</row>
    <row r="1140" spans="7:70" x14ac:dyDescent="0.25"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</row>
    <row r="1141" spans="7:70" x14ac:dyDescent="0.25"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</row>
    <row r="1142" spans="7:70" x14ac:dyDescent="0.25"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</row>
    <row r="1143" spans="7:70" x14ac:dyDescent="0.25"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</row>
    <row r="1144" spans="7:70" x14ac:dyDescent="0.25"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</row>
    <row r="1145" spans="7:70" x14ac:dyDescent="0.25"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</row>
    <row r="1146" spans="7:70" x14ac:dyDescent="0.25"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</row>
    <row r="1147" spans="7:70" x14ac:dyDescent="0.25"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</row>
    <row r="1148" spans="7:70" x14ac:dyDescent="0.25"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</row>
    <row r="1149" spans="7:70" x14ac:dyDescent="0.25"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</row>
    <row r="1150" spans="7:70" x14ac:dyDescent="0.25"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</row>
    <row r="1151" spans="7:70" x14ac:dyDescent="0.25"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</row>
    <row r="1152" spans="7:70" x14ac:dyDescent="0.25"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</row>
    <row r="1153" spans="7:70" x14ac:dyDescent="0.25"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</row>
    <row r="1154" spans="7:70" x14ac:dyDescent="0.25"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</row>
    <row r="1155" spans="7:70" x14ac:dyDescent="0.25"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</row>
    <row r="1156" spans="7:70" x14ac:dyDescent="0.25"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</row>
    <row r="1157" spans="7:70" x14ac:dyDescent="0.25"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</row>
    <row r="1158" spans="7:70" x14ac:dyDescent="0.25"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</row>
    <row r="1159" spans="7:70" x14ac:dyDescent="0.25"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</row>
    <row r="1160" spans="7:70" x14ac:dyDescent="0.25"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</row>
    <row r="1161" spans="7:70" x14ac:dyDescent="0.25"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</row>
    <row r="1162" spans="7:70" x14ac:dyDescent="0.25"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</row>
    <row r="1163" spans="7:70" x14ac:dyDescent="0.25"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</row>
    <row r="1164" spans="7:70" x14ac:dyDescent="0.25"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</row>
    <row r="1165" spans="7:70" x14ac:dyDescent="0.25"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</row>
    <row r="1166" spans="7:70" x14ac:dyDescent="0.25"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</row>
    <row r="1167" spans="7:70" x14ac:dyDescent="0.25"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</row>
    <row r="1168" spans="7:70" x14ac:dyDescent="0.25"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</row>
    <row r="1169" spans="7:70" x14ac:dyDescent="0.25"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</row>
    <row r="1170" spans="7:70" x14ac:dyDescent="0.25"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</row>
    <row r="1171" spans="7:70" x14ac:dyDescent="0.25"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</row>
    <row r="1172" spans="7:70" x14ac:dyDescent="0.25"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</row>
    <row r="1173" spans="7:70" x14ac:dyDescent="0.25"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</row>
    <row r="1174" spans="7:70" x14ac:dyDescent="0.25"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</row>
    <row r="1175" spans="7:70" x14ac:dyDescent="0.25"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</row>
    <row r="1176" spans="7:70" x14ac:dyDescent="0.25"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</row>
    <row r="1177" spans="7:70" x14ac:dyDescent="0.25"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</row>
    <row r="1178" spans="7:70" x14ac:dyDescent="0.25"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</row>
    <row r="1179" spans="7:70" x14ac:dyDescent="0.25"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</row>
    <row r="1180" spans="7:70" x14ac:dyDescent="0.25"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</row>
    <row r="1181" spans="7:70" x14ac:dyDescent="0.25"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</row>
    <row r="1182" spans="7:70" x14ac:dyDescent="0.25"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</row>
    <row r="1183" spans="7:70" x14ac:dyDescent="0.25"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</row>
    <row r="1184" spans="7:70" x14ac:dyDescent="0.25"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</row>
    <row r="1185" spans="7:70" x14ac:dyDescent="0.25"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</row>
    <row r="1186" spans="7:70" x14ac:dyDescent="0.25"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</row>
    <row r="1187" spans="7:70" x14ac:dyDescent="0.25"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</row>
    <row r="1188" spans="7:70" x14ac:dyDescent="0.25"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</row>
    <row r="1189" spans="7:70" x14ac:dyDescent="0.25"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</row>
    <row r="1190" spans="7:70" x14ac:dyDescent="0.25"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</row>
    <row r="1191" spans="7:70" x14ac:dyDescent="0.25"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</row>
    <row r="1192" spans="7:70" x14ac:dyDescent="0.25"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</row>
    <row r="1193" spans="7:70" x14ac:dyDescent="0.25"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</row>
    <row r="1194" spans="7:70" x14ac:dyDescent="0.25"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</row>
    <row r="1195" spans="7:70" x14ac:dyDescent="0.25"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</row>
    <row r="1196" spans="7:70" x14ac:dyDescent="0.25"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</row>
    <row r="1197" spans="7:70" x14ac:dyDescent="0.25"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</row>
    <row r="1198" spans="7:70" x14ac:dyDescent="0.25"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</row>
    <row r="1199" spans="7:70" x14ac:dyDescent="0.25"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</row>
    <row r="1200" spans="7:70" x14ac:dyDescent="0.25"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</row>
    <row r="1201" spans="7:70" x14ac:dyDescent="0.25"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</row>
    <row r="1202" spans="7:70" x14ac:dyDescent="0.25"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</row>
    <row r="1203" spans="7:70" x14ac:dyDescent="0.25"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</row>
    <row r="1204" spans="7:70" x14ac:dyDescent="0.25"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</row>
    <row r="1205" spans="7:70" x14ac:dyDescent="0.25"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</row>
    <row r="1206" spans="7:70" x14ac:dyDescent="0.25"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</row>
    <row r="1207" spans="7:70" x14ac:dyDescent="0.25"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</row>
    <row r="1208" spans="7:70" x14ac:dyDescent="0.25"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</row>
    <row r="1209" spans="7:70" x14ac:dyDescent="0.25"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</row>
    <row r="1210" spans="7:70" x14ac:dyDescent="0.25"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</row>
    <row r="1211" spans="7:70" x14ac:dyDescent="0.25"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</row>
    <row r="1212" spans="7:70" x14ac:dyDescent="0.25"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</row>
    <row r="1213" spans="7:70" x14ac:dyDescent="0.25"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</row>
    <row r="1214" spans="7:70" x14ac:dyDescent="0.25"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</row>
    <row r="1215" spans="7:70" x14ac:dyDescent="0.25"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</row>
    <row r="1216" spans="7:70" x14ac:dyDescent="0.25"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</row>
    <row r="1217" spans="7:70" x14ac:dyDescent="0.25"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</row>
    <row r="1218" spans="7:70" x14ac:dyDescent="0.25"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</row>
    <row r="1219" spans="7:70" x14ac:dyDescent="0.25"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</row>
    <row r="1220" spans="7:70" x14ac:dyDescent="0.25"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</row>
    <row r="1221" spans="7:70" x14ac:dyDescent="0.25"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</row>
    <row r="1222" spans="7:70" x14ac:dyDescent="0.25"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</row>
    <row r="1223" spans="7:70" x14ac:dyDescent="0.25"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</row>
    <row r="1224" spans="7:70" x14ac:dyDescent="0.25"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</row>
    <row r="1225" spans="7:70" x14ac:dyDescent="0.25"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</row>
    <row r="1226" spans="7:70" x14ac:dyDescent="0.25"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</row>
    <row r="1227" spans="7:70" x14ac:dyDescent="0.25"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</row>
    <row r="1228" spans="7:70" x14ac:dyDescent="0.25"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</row>
    <row r="1229" spans="7:70" x14ac:dyDescent="0.25"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</row>
    <row r="1230" spans="7:70" x14ac:dyDescent="0.25"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</row>
    <row r="1231" spans="7:70" x14ac:dyDescent="0.25"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</row>
    <row r="1232" spans="7:70" x14ac:dyDescent="0.25"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</row>
    <row r="1233" spans="7:70" x14ac:dyDescent="0.25"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</row>
    <row r="1234" spans="7:70" x14ac:dyDescent="0.25"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</row>
    <row r="1235" spans="7:70" x14ac:dyDescent="0.25"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</row>
    <row r="1236" spans="7:70" x14ac:dyDescent="0.25"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</row>
    <row r="1237" spans="7:70" x14ac:dyDescent="0.25"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</row>
    <row r="1238" spans="7:70" x14ac:dyDescent="0.25"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</row>
    <row r="1239" spans="7:70" x14ac:dyDescent="0.25"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</row>
    <row r="1240" spans="7:70" x14ac:dyDescent="0.25"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</row>
    <row r="1241" spans="7:70" x14ac:dyDescent="0.25"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</row>
    <row r="1242" spans="7:70" x14ac:dyDescent="0.25"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</row>
    <row r="1243" spans="7:70" x14ac:dyDescent="0.25"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</row>
    <row r="1244" spans="7:70" x14ac:dyDescent="0.25"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</row>
    <row r="1245" spans="7:70" x14ac:dyDescent="0.25"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</row>
    <row r="1246" spans="7:70" x14ac:dyDescent="0.25"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</row>
    <row r="1247" spans="7:70" x14ac:dyDescent="0.25"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</row>
    <row r="1248" spans="7:70" x14ac:dyDescent="0.25"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</row>
    <row r="1249" spans="7:70" x14ac:dyDescent="0.25"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</row>
    <row r="1250" spans="7:70" x14ac:dyDescent="0.25"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</row>
    <row r="1251" spans="7:70" x14ac:dyDescent="0.25"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</row>
    <row r="1252" spans="7:70" x14ac:dyDescent="0.25"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</row>
    <row r="1253" spans="7:70" x14ac:dyDescent="0.25"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</row>
    <row r="1254" spans="7:70" x14ac:dyDescent="0.25"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</row>
    <row r="1255" spans="7:70" x14ac:dyDescent="0.25"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</row>
    <row r="1256" spans="7:70" x14ac:dyDescent="0.25"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</row>
    <row r="1257" spans="7:70" x14ac:dyDescent="0.25"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</row>
    <row r="1258" spans="7:70" x14ac:dyDescent="0.25"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</row>
    <row r="1259" spans="7:70" x14ac:dyDescent="0.25"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</row>
    <row r="1260" spans="7:70" x14ac:dyDescent="0.25"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</row>
    <row r="1261" spans="7:70" x14ac:dyDescent="0.25"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</row>
    <row r="1262" spans="7:70" x14ac:dyDescent="0.25"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</row>
    <row r="1263" spans="7:70" x14ac:dyDescent="0.25"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</row>
    <row r="1264" spans="7:70" x14ac:dyDescent="0.25"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</row>
    <row r="1265" spans="7:70" x14ac:dyDescent="0.25"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</row>
    <row r="1266" spans="7:70" x14ac:dyDescent="0.25"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</row>
    <row r="1267" spans="7:70" x14ac:dyDescent="0.25"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</row>
    <row r="1268" spans="7:70" x14ac:dyDescent="0.25"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</row>
    <row r="1269" spans="7:70" x14ac:dyDescent="0.25"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</row>
    <row r="1270" spans="7:70" x14ac:dyDescent="0.25"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</row>
    <row r="1271" spans="7:70" x14ac:dyDescent="0.25"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</row>
    <row r="1272" spans="7:70" x14ac:dyDescent="0.25"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</row>
    <row r="1273" spans="7:70" x14ac:dyDescent="0.25"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</row>
    <row r="1274" spans="7:70" x14ac:dyDescent="0.25"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</row>
    <row r="1275" spans="7:70" x14ac:dyDescent="0.25"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</row>
    <row r="1276" spans="7:70" x14ac:dyDescent="0.25"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</row>
    <row r="1277" spans="7:70" x14ac:dyDescent="0.25"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</row>
    <row r="1278" spans="7:70" x14ac:dyDescent="0.25"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</row>
    <row r="1279" spans="7:70" x14ac:dyDescent="0.25"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</row>
    <row r="1280" spans="7:70" x14ac:dyDescent="0.25"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</row>
    <row r="1281" spans="7:70" x14ac:dyDescent="0.25"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</row>
    <row r="1282" spans="7:70" x14ac:dyDescent="0.25"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</row>
    <row r="1283" spans="7:70" x14ac:dyDescent="0.25"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</row>
    <row r="1284" spans="7:70" x14ac:dyDescent="0.25"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</row>
    <row r="1285" spans="7:70" x14ac:dyDescent="0.25"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</row>
    <row r="1286" spans="7:70" x14ac:dyDescent="0.25"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</row>
    <row r="1287" spans="7:70" x14ac:dyDescent="0.25"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</row>
    <row r="1288" spans="7:70" x14ac:dyDescent="0.25"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</row>
    <row r="1289" spans="7:70" x14ac:dyDescent="0.25"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</row>
    <row r="1290" spans="7:70" x14ac:dyDescent="0.25"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</row>
    <row r="1291" spans="7:70" x14ac:dyDescent="0.25"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</row>
    <row r="1292" spans="7:70" x14ac:dyDescent="0.25"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</row>
    <row r="1293" spans="7:70" x14ac:dyDescent="0.25"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</row>
    <row r="1294" spans="7:70" x14ac:dyDescent="0.25"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</row>
    <row r="1295" spans="7:70" x14ac:dyDescent="0.25"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</row>
    <row r="1296" spans="7:70" x14ac:dyDescent="0.25"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</row>
    <row r="1297" spans="7:70" x14ac:dyDescent="0.25"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</row>
    <row r="1298" spans="7:70" x14ac:dyDescent="0.25"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</row>
    <row r="1299" spans="7:70" x14ac:dyDescent="0.25"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</row>
    <row r="1300" spans="7:70" x14ac:dyDescent="0.25"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</row>
    <row r="1301" spans="7:70" x14ac:dyDescent="0.25"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</row>
    <row r="1302" spans="7:70" x14ac:dyDescent="0.25"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</row>
    <row r="1303" spans="7:70" x14ac:dyDescent="0.25"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</row>
    <row r="1304" spans="7:70" x14ac:dyDescent="0.25"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</row>
    <row r="1305" spans="7:70" x14ac:dyDescent="0.25"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</row>
    <row r="1306" spans="7:70" x14ac:dyDescent="0.25"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</row>
    <row r="1307" spans="7:70" x14ac:dyDescent="0.25"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</row>
    <row r="1308" spans="7:70" x14ac:dyDescent="0.25"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</row>
    <row r="1309" spans="7:70" x14ac:dyDescent="0.25"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</row>
    <row r="1310" spans="7:70" x14ac:dyDescent="0.25"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</row>
    <row r="1311" spans="7:70" x14ac:dyDescent="0.25"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</row>
    <row r="1312" spans="7:70" x14ac:dyDescent="0.25"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</row>
    <row r="1313" spans="7:70" x14ac:dyDescent="0.25"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</row>
    <row r="1314" spans="7:70" x14ac:dyDescent="0.25"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</row>
    <row r="1315" spans="7:70" x14ac:dyDescent="0.25"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</row>
    <row r="1316" spans="7:70" x14ac:dyDescent="0.25"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</row>
    <row r="1317" spans="7:70" x14ac:dyDescent="0.25"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</row>
    <row r="1318" spans="7:70" x14ac:dyDescent="0.25"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</row>
    <row r="1319" spans="7:70" x14ac:dyDescent="0.25"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</row>
    <row r="1320" spans="7:70" x14ac:dyDescent="0.25"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</row>
    <row r="1321" spans="7:70" x14ac:dyDescent="0.25"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</row>
    <row r="1322" spans="7:70" x14ac:dyDescent="0.25"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</row>
    <row r="1323" spans="7:70" x14ac:dyDescent="0.25"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</row>
    <row r="1324" spans="7:70" x14ac:dyDescent="0.25"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</row>
    <row r="1325" spans="7:70" x14ac:dyDescent="0.25"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</row>
    <row r="1326" spans="7:70" x14ac:dyDescent="0.25"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</row>
    <row r="1327" spans="7:70" x14ac:dyDescent="0.25"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</row>
    <row r="1328" spans="7:70" x14ac:dyDescent="0.25"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</row>
    <row r="1329" spans="7:70" x14ac:dyDescent="0.25"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</row>
    <row r="1330" spans="7:70" x14ac:dyDescent="0.25"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</row>
    <row r="1331" spans="7:70" x14ac:dyDescent="0.25"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</row>
    <row r="1332" spans="7:70" x14ac:dyDescent="0.25"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</row>
    <row r="1333" spans="7:70" x14ac:dyDescent="0.25"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</row>
    <row r="1334" spans="7:70" x14ac:dyDescent="0.25"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</row>
    <row r="1335" spans="7:70" x14ac:dyDescent="0.25"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</row>
    <row r="1336" spans="7:70" x14ac:dyDescent="0.25"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</row>
    <row r="1337" spans="7:70" x14ac:dyDescent="0.25"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</row>
    <row r="1338" spans="7:70" x14ac:dyDescent="0.25"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</row>
    <row r="1339" spans="7:70" x14ac:dyDescent="0.25"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</row>
    <row r="1340" spans="7:70" x14ac:dyDescent="0.25"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</row>
    <row r="1341" spans="7:70" x14ac:dyDescent="0.25"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</row>
    <row r="1342" spans="7:70" x14ac:dyDescent="0.25"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</row>
    <row r="1343" spans="7:70" x14ac:dyDescent="0.25"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</row>
    <row r="1344" spans="7:70" x14ac:dyDescent="0.25"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</row>
    <row r="1345" spans="7:70" x14ac:dyDescent="0.25"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</row>
    <row r="1346" spans="7:70" x14ac:dyDescent="0.25"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</row>
    <row r="1347" spans="7:70" x14ac:dyDescent="0.25"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</row>
    <row r="1348" spans="7:70" x14ac:dyDescent="0.25"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</row>
    <row r="1349" spans="7:70" x14ac:dyDescent="0.25"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</row>
    <row r="1350" spans="7:70" x14ac:dyDescent="0.25"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</row>
    <row r="1351" spans="7:70" x14ac:dyDescent="0.25"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</row>
    <row r="1352" spans="7:70" x14ac:dyDescent="0.25"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</row>
    <row r="1353" spans="7:70" x14ac:dyDescent="0.25"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</row>
    <row r="1354" spans="7:70" x14ac:dyDescent="0.25"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</row>
    <row r="1355" spans="7:70" x14ac:dyDescent="0.25"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</row>
    <row r="1356" spans="7:70" x14ac:dyDescent="0.25"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</row>
    <row r="1357" spans="7:70" x14ac:dyDescent="0.25"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</row>
    <row r="1358" spans="7:70" x14ac:dyDescent="0.25"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</row>
    <row r="1359" spans="7:70" x14ac:dyDescent="0.25"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</row>
    <row r="1360" spans="7:70" x14ac:dyDescent="0.25"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</row>
    <row r="1361" spans="7:70" x14ac:dyDescent="0.25"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</row>
    <row r="1362" spans="7:70" x14ac:dyDescent="0.25"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</row>
    <row r="1363" spans="7:70" x14ac:dyDescent="0.25"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</row>
    <row r="1364" spans="7:70" x14ac:dyDescent="0.25"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</row>
    <row r="1365" spans="7:70" x14ac:dyDescent="0.25"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</row>
    <row r="1366" spans="7:70" x14ac:dyDescent="0.25"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</row>
    <row r="1367" spans="7:70" x14ac:dyDescent="0.25"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</row>
    <row r="1368" spans="7:70" x14ac:dyDescent="0.25"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</row>
    <row r="1369" spans="7:70" x14ac:dyDescent="0.25"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</row>
    <row r="1370" spans="7:70" x14ac:dyDescent="0.25"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</row>
    <row r="1371" spans="7:70" x14ac:dyDescent="0.25"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</row>
    <row r="1372" spans="7:70" x14ac:dyDescent="0.25"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</row>
    <row r="1373" spans="7:70" x14ac:dyDescent="0.25"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</row>
    <row r="1374" spans="7:70" x14ac:dyDescent="0.25"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</row>
    <row r="1375" spans="7:70" x14ac:dyDescent="0.25"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</row>
  </sheetData>
  <sheetProtection algorithmName="SHA-512" hashValue="0Rw9UnMOaibJtmNXhtSoPMzvgqmFGcJDIlIc3WhIJQxCWWGDtOy8OrAd0kDD9FVMzF6yF/I0oIiDagrUWv6wfQ==" saltValue="tiOLgssl4ELzE191gbD1AA==" spinCount="100000" sheet="1" objects="1" scenarios="1"/>
  <mergeCells count="32">
    <mergeCell ref="AQ6:AR6"/>
    <mergeCell ref="BK6:BL6"/>
    <mergeCell ref="BM6:BN6"/>
    <mergeCell ref="BO6:BP6"/>
    <mergeCell ref="BQ6:BR6"/>
    <mergeCell ref="AU6:AV6"/>
    <mergeCell ref="AW6:AX6"/>
    <mergeCell ref="AY6:AZ6"/>
    <mergeCell ref="BE6:BF6"/>
    <mergeCell ref="BG6:BH6"/>
    <mergeCell ref="BI6:BJ6"/>
    <mergeCell ref="AE6:AF6"/>
    <mergeCell ref="AG6:AH6"/>
    <mergeCell ref="AI6:AJ6"/>
    <mergeCell ref="AM6:AN6"/>
    <mergeCell ref="AO6:AP6"/>
    <mergeCell ref="F5:U5"/>
    <mergeCell ref="V5:AJ5"/>
    <mergeCell ref="AL5:BA5"/>
    <mergeCell ref="BD5:BS5"/>
    <mergeCell ref="G6:H6"/>
    <mergeCell ref="I6:J6"/>
    <mergeCell ref="K6:L6"/>
    <mergeCell ref="M6:N6"/>
    <mergeCell ref="O6:P6"/>
    <mergeCell ref="Q6:R6"/>
    <mergeCell ref="AS6:AT6"/>
    <mergeCell ref="S6:T6"/>
    <mergeCell ref="W6:X6"/>
    <mergeCell ref="Y6:Z6"/>
    <mergeCell ref="AA6:AB6"/>
    <mergeCell ref="AC6:AD6"/>
  </mergeCells>
  <pageMargins left="0.7" right="0.7" top="0.75" bottom="0.75" header="0.3" footer="0.3"/>
  <pageSetup paperSize="138" scale="58" orientation="landscape" r:id="rId1"/>
  <rowBreaks count="5" manualBreakCount="5">
    <brk id="42" max="16383" man="1"/>
    <brk id="84" max="16383" man="1"/>
    <brk id="110" max="16383" man="1"/>
    <brk id="136" max="16383" man="1"/>
    <brk id="167" max="16383" man="1"/>
  </rowBreaks>
  <colBreaks count="3" manualBreakCount="3">
    <brk id="21" max="1048575" man="1"/>
    <brk id="37" max="1048575" man="1"/>
    <brk id="5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70"/>
  <sheetViews>
    <sheetView zoomScale="70" zoomScaleNormal="70" workbookViewId="0">
      <pane ySplit="3" topLeftCell="A4" activePane="bottomLeft" state="frozen"/>
      <selection pane="bottomLeft" activeCell="J24" sqref="J24"/>
    </sheetView>
  </sheetViews>
  <sheetFormatPr defaultColWidth="8.88671875" defaultRowHeight="15.6" x14ac:dyDescent="0.3"/>
  <cols>
    <col min="1" max="1" width="21.109375" style="28" customWidth="1"/>
    <col min="2" max="2" width="11.109375" style="28" customWidth="1"/>
    <col min="3" max="4" width="8.88671875" style="28" customWidth="1"/>
    <col min="5" max="5" width="12.5546875" style="138" customWidth="1"/>
    <col min="6" max="7" width="8.88671875" style="28" customWidth="1"/>
    <col min="8" max="19" width="8.88671875" style="28"/>
    <col min="20" max="20" width="8.88671875" style="114" customWidth="1"/>
    <col min="21" max="21" width="21" style="28" customWidth="1"/>
    <col min="22" max="22" width="9.44140625" style="28" customWidth="1"/>
    <col min="23" max="37" width="8.88671875" style="28"/>
    <col min="38" max="38" width="18.33203125" style="28" customWidth="1"/>
    <col min="39" max="39" width="15.33203125" style="138" bestFit="1" customWidth="1"/>
    <col min="40" max="56" width="8.88671875" style="28"/>
    <col min="57" max="57" width="19.33203125" style="28" customWidth="1"/>
    <col min="58" max="58" width="9.109375" style="138" customWidth="1"/>
    <col min="59" max="73" width="8.88671875" style="28"/>
    <col min="74" max="74" width="21.44140625" style="28" customWidth="1"/>
    <col min="75" max="75" width="9.109375" style="138" customWidth="1"/>
    <col min="76" max="91" width="8.88671875" style="28"/>
    <col min="92" max="92" width="10" style="137" customWidth="1"/>
    <col min="93" max="256" width="8.88671875" style="28"/>
    <col min="257" max="257" width="18.44140625" style="28" customWidth="1"/>
    <col min="258" max="258" width="10" style="28" customWidth="1"/>
    <col min="259" max="260" width="8.88671875" style="28" customWidth="1"/>
    <col min="261" max="261" width="12.5546875" style="28" customWidth="1"/>
    <col min="262" max="263" width="8.88671875" style="28" customWidth="1"/>
    <col min="264" max="275" width="8.88671875" style="28"/>
    <col min="276" max="276" width="8.88671875" style="28" customWidth="1"/>
    <col min="277" max="277" width="21" style="28" customWidth="1"/>
    <col min="278" max="278" width="9.44140625" style="28" customWidth="1"/>
    <col min="279" max="293" width="8.88671875" style="28"/>
    <col min="294" max="294" width="18.33203125" style="28" customWidth="1"/>
    <col min="295" max="295" width="9.109375" style="28" customWidth="1"/>
    <col min="296" max="312" width="8.88671875" style="28"/>
    <col min="313" max="313" width="19.33203125" style="28" customWidth="1"/>
    <col min="314" max="314" width="9.109375" style="28" customWidth="1"/>
    <col min="315" max="329" width="8.88671875" style="28"/>
    <col min="330" max="330" width="20.33203125" style="28" customWidth="1"/>
    <col min="331" max="331" width="9.109375" style="28" customWidth="1"/>
    <col min="332" max="512" width="8.88671875" style="28"/>
    <col min="513" max="513" width="18.44140625" style="28" customWidth="1"/>
    <col min="514" max="514" width="10" style="28" customWidth="1"/>
    <col min="515" max="516" width="8.88671875" style="28" customWidth="1"/>
    <col min="517" max="517" width="12.5546875" style="28" customWidth="1"/>
    <col min="518" max="519" width="8.88671875" style="28" customWidth="1"/>
    <col min="520" max="531" width="8.88671875" style="28"/>
    <col min="532" max="532" width="8.88671875" style="28" customWidth="1"/>
    <col min="533" max="533" width="21" style="28" customWidth="1"/>
    <col min="534" max="534" width="9.44140625" style="28" customWidth="1"/>
    <col min="535" max="549" width="8.88671875" style="28"/>
    <col min="550" max="550" width="18.33203125" style="28" customWidth="1"/>
    <col min="551" max="551" width="9.109375" style="28" customWidth="1"/>
    <col min="552" max="568" width="8.88671875" style="28"/>
    <col min="569" max="569" width="19.33203125" style="28" customWidth="1"/>
    <col min="570" max="570" width="9.109375" style="28" customWidth="1"/>
    <col min="571" max="585" width="8.88671875" style="28"/>
    <col min="586" max="586" width="20.33203125" style="28" customWidth="1"/>
    <col min="587" max="587" width="9.109375" style="28" customWidth="1"/>
    <col min="588" max="768" width="8.88671875" style="28"/>
    <col min="769" max="769" width="18.44140625" style="28" customWidth="1"/>
    <col min="770" max="770" width="10" style="28" customWidth="1"/>
    <col min="771" max="772" width="8.88671875" style="28" customWidth="1"/>
    <col min="773" max="773" width="12.5546875" style="28" customWidth="1"/>
    <col min="774" max="775" width="8.88671875" style="28" customWidth="1"/>
    <col min="776" max="787" width="8.88671875" style="28"/>
    <col min="788" max="788" width="8.88671875" style="28" customWidth="1"/>
    <col min="789" max="789" width="21" style="28" customWidth="1"/>
    <col min="790" max="790" width="9.44140625" style="28" customWidth="1"/>
    <col min="791" max="805" width="8.88671875" style="28"/>
    <col min="806" max="806" width="18.33203125" style="28" customWidth="1"/>
    <col min="807" max="807" width="9.109375" style="28" customWidth="1"/>
    <col min="808" max="824" width="8.88671875" style="28"/>
    <col min="825" max="825" width="19.33203125" style="28" customWidth="1"/>
    <col min="826" max="826" width="9.109375" style="28" customWidth="1"/>
    <col min="827" max="841" width="8.88671875" style="28"/>
    <col min="842" max="842" width="20.33203125" style="28" customWidth="1"/>
    <col min="843" max="843" width="9.109375" style="28" customWidth="1"/>
    <col min="844" max="1024" width="8.88671875" style="28"/>
    <col min="1025" max="1025" width="18.44140625" style="28" customWidth="1"/>
    <col min="1026" max="1026" width="10" style="28" customWidth="1"/>
    <col min="1027" max="1028" width="8.88671875" style="28" customWidth="1"/>
    <col min="1029" max="1029" width="12.5546875" style="28" customWidth="1"/>
    <col min="1030" max="1031" width="8.88671875" style="28" customWidth="1"/>
    <col min="1032" max="1043" width="8.88671875" style="28"/>
    <col min="1044" max="1044" width="8.88671875" style="28" customWidth="1"/>
    <col min="1045" max="1045" width="21" style="28" customWidth="1"/>
    <col min="1046" max="1046" width="9.44140625" style="28" customWidth="1"/>
    <col min="1047" max="1061" width="8.88671875" style="28"/>
    <col min="1062" max="1062" width="18.33203125" style="28" customWidth="1"/>
    <col min="1063" max="1063" width="9.109375" style="28" customWidth="1"/>
    <col min="1064" max="1080" width="8.88671875" style="28"/>
    <col min="1081" max="1081" width="19.33203125" style="28" customWidth="1"/>
    <col min="1082" max="1082" width="9.109375" style="28" customWidth="1"/>
    <col min="1083" max="1097" width="8.88671875" style="28"/>
    <col min="1098" max="1098" width="20.33203125" style="28" customWidth="1"/>
    <col min="1099" max="1099" width="9.109375" style="28" customWidth="1"/>
    <col min="1100" max="1280" width="8.88671875" style="28"/>
    <col min="1281" max="1281" width="18.44140625" style="28" customWidth="1"/>
    <col min="1282" max="1282" width="10" style="28" customWidth="1"/>
    <col min="1283" max="1284" width="8.88671875" style="28" customWidth="1"/>
    <col min="1285" max="1285" width="12.5546875" style="28" customWidth="1"/>
    <col min="1286" max="1287" width="8.88671875" style="28" customWidth="1"/>
    <col min="1288" max="1299" width="8.88671875" style="28"/>
    <col min="1300" max="1300" width="8.88671875" style="28" customWidth="1"/>
    <col min="1301" max="1301" width="21" style="28" customWidth="1"/>
    <col min="1302" max="1302" width="9.44140625" style="28" customWidth="1"/>
    <col min="1303" max="1317" width="8.88671875" style="28"/>
    <col min="1318" max="1318" width="18.33203125" style="28" customWidth="1"/>
    <col min="1319" max="1319" width="9.109375" style="28" customWidth="1"/>
    <col min="1320" max="1336" width="8.88671875" style="28"/>
    <col min="1337" max="1337" width="19.33203125" style="28" customWidth="1"/>
    <col min="1338" max="1338" width="9.109375" style="28" customWidth="1"/>
    <col min="1339" max="1353" width="8.88671875" style="28"/>
    <col min="1354" max="1354" width="20.33203125" style="28" customWidth="1"/>
    <col min="1355" max="1355" width="9.109375" style="28" customWidth="1"/>
    <col min="1356" max="1536" width="8.88671875" style="28"/>
    <col min="1537" max="1537" width="18.44140625" style="28" customWidth="1"/>
    <col min="1538" max="1538" width="10" style="28" customWidth="1"/>
    <col min="1539" max="1540" width="8.88671875" style="28" customWidth="1"/>
    <col min="1541" max="1541" width="12.5546875" style="28" customWidth="1"/>
    <col min="1542" max="1543" width="8.88671875" style="28" customWidth="1"/>
    <col min="1544" max="1555" width="8.88671875" style="28"/>
    <col min="1556" max="1556" width="8.88671875" style="28" customWidth="1"/>
    <col min="1557" max="1557" width="21" style="28" customWidth="1"/>
    <col min="1558" max="1558" width="9.44140625" style="28" customWidth="1"/>
    <col min="1559" max="1573" width="8.88671875" style="28"/>
    <col min="1574" max="1574" width="18.33203125" style="28" customWidth="1"/>
    <col min="1575" max="1575" width="9.109375" style="28" customWidth="1"/>
    <col min="1576" max="1592" width="8.88671875" style="28"/>
    <col min="1593" max="1593" width="19.33203125" style="28" customWidth="1"/>
    <col min="1594" max="1594" width="9.109375" style="28" customWidth="1"/>
    <col min="1595" max="1609" width="8.88671875" style="28"/>
    <col min="1610" max="1610" width="20.33203125" style="28" customWidth="1"/>
    <col min="1611" max="1611" width="9.109375" style="28" customWidth="1"/>
    <col min="1612" max="1792" width="8.88671875" style="28"/>
    <col min="1793" max="1793" width="18.44140625" style="28" customWidth="1"/>
    <col min="1794" max="1794" width="10" style="28" customWidth="1"/>
    <col min="1795" max="1796" width="8.88671875" style="28" customWidth="1"/>
    <col min="1797" max="1797" width="12.5546875" style="28" customWidth="1"/>
    <col min="1798" max="1799" width="8.88671875" style="28" customWidth="1"/>
    <col min="1800" max="1811" width="8.88671875" style="28"/>
    <col min="1812" max="1812" width="8.88671875" style="28" customWidth="1"/>
    <col min="1813" max="1813" width="21" style="28" customWidth="1"/>
    <col min="1814" max="1814" width="9.44140625" style="28" customWidth="1"/>
    <col min="1815" max="1829" width="8.88671875" style="28"/>
    <col min="1830" max="1830" width="18.33203125" style="28" customWidth="1"/>
    <col min="1831" max="1831" width="9.109375" style="28" customWidth="1"/>
    <col min="1832" max="1848" width="8.88671875" style="28"/>
    <col min="1849" max="1849" width="19.33203125" style="28" customWidth="1"/>
    <col min="1850" max="1850" width="9.109375" style="28" customWidth="1"/>
    <col min="1851" max="1865" width="8.88671875" style="28"/>
    <col min="1866" max="1866" width="20.33203125" style="28" customWidth="1"/>
    <col min="1867" max="1867" width="9.109375" style="28" customWidth="1"/>
    <col min="1868" max="2048" width="8.88671875" style="28"/>
    <col min="2049" max="2049" width="18.44140625" style="28" customWidth="1"/>
    <col min="2050" max="2050" width="10" style="28" customWidth="1"/>
    <col min="2051" max="2052" width="8.88671875" style="28" customWidth="1"/>
    <col min="2053" max="2053" width="12.5546875" style="28" customWidth="1"/>
    <col min="2054" max="2055" width="8.88671875" style="28" customWidth="1"/>
    <col min="2056" max="2067" width="8.88671875" style="28"/>
    <col min="2068" max="2068" width="8.88671875" style="28" customWidth="1"/>
    <col min="2069" max="2069" width="21" style="28" customWidth="1"/>
    <col min="2070" max="2070" width="9.44140625" style="28" customWidth="1"/>
    <col min="2071" max="2085" width="8.88671875" style="28"/>
    <col min="2086" max="2086" width="18.33203125" style="28" customWidth="1"/>
    <col min="2087" max="2087" width="9.109375" style="28" customWidth="1"/>
    <col min="2088" max="2104" width="8.88671875" style="28"/>
    <col min="2105" max="2105" width="19.33203125" style="28" customWidth="1"/>
    <col min="2106" max="2106" width="9.109375" style="28" customWidth="1"/>
    <col min="2107" max="2121" width="8.88671875" style="28"/>
    <col min="2122" max="2122" width="20.33203125" style="28" customWidth="1"/>
    <col min="2123" max="2123" width="9.109375" style="28" customWidth="1"/>
    <col min="2124" max="2304" width="8.88671875" style="28"/>
    <col min="2305" max="2305" width="18.44140625" style="28" customWidth="1"/>
    <col min="2306" max="2306" width="10" style="28" customWidth="1"/>
    <col min="2307" max="2308" width="8.88671875" style="28" customWidth="1"/>
    <col min="2309" max="2309" width="12.5546875" style="28" customWidth="1"/>
    <col min="2310" max="2311" width="8.88671875" style="28" customWidth="1"/>
    <col min="2312" max="2323" width="8.88671875" style="28"/>
    <col min="2324" max="2324" width="8.88671875" style="28" customWidth="1"/>
    <col min="2325" max="2325" width="21" style="28" customWidth="1"/>
    <col min="2326" max="2326" width="9.44140625" style="28" customWidth="1"/>
    <col min="2327" max="2341" width="8.88671875" style="28"/>
    <col min="2342" max="2342" width="18.33203125" style="28" customWidth="1"/>
    <col min="2343" max="2343" width="9.109375" style="28" customWidth="1"/>
    <col min="2344" max="2360" width="8.88671875" style="28"/>
    <col min="2361" max="2361" width="19.33203125" style="28" customWidth="1"/>
    <col min="2362" max="2362" width="9.109375" style="28" customWidth="1"/>
    <col min="2363" max="2377" width="8.88671875" style="28"/>
    <col min="2378" max="2378" width="20.33203125" style="28" customWidth="1"/>
    <col min="2379" max="2379" width="9.109375" style="28" customWidth="1"/>
    <col min="2380" max="2560" width="8.88671875" style="28"/>
    <col min="2561" max="2561" width="18.44140625" style="28" customWidth="1"/>
    <col min="2562" max="2562" width="10" style="28" customWidth="1"/>
    <col min="2563" max="2564" width="8.88671875" style="28" customWidth="1"/>
    <col min="2565" max="2565" width="12.5546875" style="28" customWidth="1"/>
    <col min="2566" max="2567" width="8.88671875" style="28" customWidth="1"/>
    <col min="2568" max="2579" width="8.88671875" style="28"/>
    <col min="2580" max="2580" width="8.88671875" style="28" customWidth="1"/>
    <col min="2581" max="2581" width="21" style="28" customWidth="1"/>
    <col min="2582" max="2582" width="9.44140625" style="28" customWidth="1"/>
    <col min="2583" max="2597" width="8.88671875" style="28"/>
    <col min="2598" max="2598" width="18.33203125" style="28" customWidth="1"/>
    <col min="2599" max="2599" width="9.109375" style="28" customWidth="1"/>
    <col min="2600" max="2616" width="8.88671875" style="28"/>
    <col min="2617" max="2617" width="19.33203125" style="28" customWidth="1"/>
    <col min="2618" max="2618" width="9.109375" style="28" customWidth="1"/>
    <col min="2619" max="2633" width="8.88671875" style="28"/>
    <col min="2634" max="2634" width="20.33203125" style="28" customWidth="1"/>
    <col min="2635" max="2635" width="9.109375" style="28" customWidth="1"/>
    <col min="2636" max="2816" width="8.88671875" style="28"/>
    <col min="2817" max="2817" width="18.44140625" style="28" customWidth="1"/>
    <col min="2818" max="2818" width="10" style="28" customWidth="1"/>
    <col min="2819" max="2820" width="8.88671875" style="28" customWidth="1"/>
    <col min="2821" max="2821" width="12.5546875" style="28" customWidth="1"/>
    <col min="2822" max="2823" width="8.88671875" style="28" customWidth="1"/>
    <col min="2824" max="2835" width="8.88671875" style="28"/>
    <col min="2836" max="2836" width="8.88671875" style="28" customWidth="1"/>
    <col min="2837" max="2837" width="21" style="28" customWidth="1"/>
    <col min="2838" max="2838" width="9.44140625" style="28" customWidth="1"/>
    <col min="2839" max="2853" width="8.88671875" style="28"/>
    <col min="2854" max="2854" width="18.33203125" style="28" customWidth="1"/>
    <col min="2855" max="2855" width="9.109375" style="28" customWidth="1"/>
    <col min="2856" max="2872" width="8.88671875" style="28"/>
    <col min="2873" max="2873" width="19.33203125" style="28" customWidth="1"/>
    <col min="2874" max="2874" width="9.109375" style="28" customWidth="1"/>
    <col min="2875" max="2889" width="8.88671875" style="28"/>
    <col min="2890" max="2890" width="20.33203125" style="28" customWidth="1"/>
    <col min="2891" max="2891" width="9.109375" style="28" customWidth="1"/>
    <col min="2892" max="3072" width="8.88671875" style="28"/>
    <col min="3073" max="3073" width="18.44140625" style="28" customWidth="1"/>
    <col min="3074" max="3074" width="10" style="28" customWidth="1"/>
    <col min="3075" max="3076" width="8.88671875" style="28" customWidth="1"/>
    <col min="3077" max="3077" width="12.5546875" style="28" customWidth="1"/>
    <col min="3078" max="3079" width="8.88671875" style="28" customWidth="1"/>
    <col min="3080" max="3091" width="8.88671875" style="28"/>
    <col min="3092" max="3092" width="8.88671875" style="28" customWidth="1"/>
    <col min="3093" max="3093" width="21" style="28" customWidth="1"/>
    <col min="3094" max="3094" width="9.44140625" style="28" customWidth="1"/>
    <col min="3095" max="3109" width="8.88671875" style="28"/>
    <col min="3110" max="3110" width="18.33203125" style="28" customWidth="1"/>
    <col min="3111" max="3111" width="9.109375" style="28" customWidth="1"/>
    <col min="3112" max="3128" width="8.88671875" style="28"/>
    <col min="3129" max="3129" width="19.33203125" style="28" customWidth="1"/>
    <col min="3130" max="3130" width="9.109375" style="28" customWidth="1"/>
    <col min="3131" max="3145" width="8.88671875" style="28"/>
    <col min="3146" max="3146" width="20.33203125" style="28" customWidth="1"/>
    <col min="3147" max="3147" width="9.109375" style="28" customWidth="1"/>
    <col min="3148" max="3328" width="8.88671875" style="28"/>
    <col min="3329" max="3329" width="18.44140625" style="28" customWidth="1"/>
    <col min="3330" max="3330" width="10" style="28" customWidth="1"/>
    <col min="3331" max="3332" width="8.88671875" style="28" customWidth="1"/>
    <col min="3333" max="3333" width="12.5546875" style="28" customWidth="1"/>
    <col min="3334" max="3335" width="8.88671875" style="28" customWidth="1"/>
    <col min="3336" max="3347" width="8.88671875" style="28"/>
    <col min="3348" max="3348" width="8.88671875" style="28" customWidth="1"/>
    <col min="3349" max="3349" width="21" style="28" customWidth="1"/>
    <col min="3350" max="3350" width="9.44140625" style="28" customWidth="1"/>
    <col min="3351" max="3365" width="8.88671875" style="28"/>
    <col min="3366" max="3366" width="18.33203125" style="28" customWidth="1"/>
    <col min="3367" max="3367" width="9.109375" style="28" customWidth="1"/>
    <col min="3368" max="3384" width="8.88671875" style="28"/>
    <col min="3385" max="3385" width="19.33203125" style="28" customWidth="1"/>
    <col min="3386" max="3386" width="9.109375" style="28" customWidth="1"/>
    <col min="3387" max="3401" width="8.88671875" style="28"/>
    <col min="3402" max="3402" width="20.33203125" style="28" customWidth="1"/>
    <col min="3403" max="3403" width="9.109375" style="28" customWidth="1"/>
    <col min="3404" max="3584" width="8.88671875" style="28"/>
    <col min="3585" max="3585" width="18.44140625" style="28" customWidth="1"/>
    <col min="3586" max="3586" width="10" style="28" customWidth="1"/>
    <col min="3587" max="3588" width="8.88671875" style="28" customWidth="1"/>
    <col min="3589" max="3589" width="12.5546875" style="28" customWidth="1"/>
    <col min="3590" max="3591" width="8.88671875" style="28" customWidth="1"/>
    <col min="3592" max="3603" width="8.88671875" style="28"/>
    <col min="3604" max="3604" width="8.88671875" style="28" customWidth="1"/>
    <col min="3605" max="3605" width="21" style="28" customWidth="1"/>
    <col min="3606" max="3606" width="9.44140625" style="28" customWidth="1"/>
    <col min="3607" max="3621" width="8.88671875" style="28"/>
    <col min="3622" max="3622" width="18.33203125" style="28" customWidth="1"/>
    <col min="3623" max="3623" width="9.109375" style="28" customWidth="1"/>
    <col min="3624" max="3640" width="8.88671875" style="28"/>
    <col min="3641" max="3641" width="19.33203125" style="28" customWidth="1"/>
    <col min="3642" max="3642" width="9.109375" style="28" customWidth="1"/>
    <col min="3643" max="3657" width="8.88671875" style="28"/>
    <col min="3658" max="3658" width="20.33203125" style="28" customWidth="1"/>
    <col min="3659" max="3659" width="9.109375" style="28" customWidth="1"/>
    <col min="3660" max="3840" width="8.88671875" style="28"/>
    <col min="3841" max="3841" width="18.44140625" style="28" customWidth="1"/>
    <col min="3842" max="3842" width="10" style="28" customWidth="1"/>
    <col min="3843" max="3844" width="8.88671875" style="28" customWidth="1"/>
    <col min="3845" max="3845" width="12.5546875" style="28" customWidth="1"/>
    <col min="3846" max="3847" width="8.88671875" style="28" customWidth="1"/>
    <col min="3848" max="3859" width="8.88671875" style="28"/>
    <col min="3860" max="3860" width="8.88671875" style="28" customWidth="1"/>
    <col min="3861" max="3861" width="21" style="28" customWidth="1"/>
    <col min="3862" max="3862" width="9.44140625" style="28" customWidth="1"/>
    <col min="3863" max="3877" width="8.88671875" style="28"/>
    <col min="3878" max="3878" width="18.33203125" style="28" customWidth="1"/>
    <col min="3879" max="3879" width="9.109375" style="28" customWidth="1"/>
    <col min="3880" max="3896" width="8.88671875" style="28"/>
    <col min="3897" max="3897" width="19.33203125" style="28" customWidth="1"/>
    <col min="3898" max="3898" width="9.109375" style="28" customWidth="1"/>
    <col min="3899" max="3913" width="8.88671875" style="28"/>
    <col min="3914" max="3914" width="20.33203125" style="28" customWidth="1"/>
    <col min="3915" max="3915" width="9.109375" style="28" customWidth="1"/>
    <col min="3916" max="4096" width="8.88671875" style="28"/>
    <col min="4097" max="4097" width="18.44140625" style="28" customWidth="1"/>
    <col min="4098" max="4098" width="10" style="28" customWidth="1"/>
    <col min="4099" max="4100" width="8.88671875" style="28" customWidth="1"/>
    <col min="4101" max="4101" width="12.5546875" style="28" customWidth="1"/>
    <col min="4102" max="4103" width="8.88671875" style="28" customWidth="1"/>
    <col min="4104" max="4115" width="8.88671875" style="28"/>
    <col min="4116" max="4116" width="8.88671875" style="28" customWidth="1"/>
    <col min="4117" max="4117" width="21" style="28" customWidth="1"/>
    <col min="4118" max="4118" width="9.44140625" style="28" customWidth="1"/>
    <col min="4119" max="4133" width="8.88671875" style="28"/>
    <col min="4134" max="4134" width="18.33203125" style="28" customWidth="1"/>
    <col min="4135" max="4135" width="9.109375" style="28" customWidth="1"/>
    <col min="4136" max="4152" width="8.88671875" style="28"/>
    <col min="4153" max="4153" width="19.33203125" style="28" customWidth="1"/>
    <col min="4154" max="4154" width="9.109375" style="28" customWidth="1"/>
    <col min="4155" max="4169" width="8.88671875" style="28"/>
    <col min="4170" max="4170" width="20.33203125" style="28" customWidth="1"/>
    <col min="4171" max="4171" width="9.109375" style="28" customWidth="1"/>
    <col min="4172" max="4352" width="8.88671875" style="28"/>
    <col min="4353" max="4353" width="18.44140625" style="28" customWidth="1"/>
    <col min="4354" max="4354" width="10" style="28" customWidth="1"/>
    <col min="4355" max="4356" width="8.88671875" style="28" customWidth="1"/>
    <col min="4357" max="4357" width="12.5546875" style="28" customWidth="1"/>
    <col min="4358" max="4359" width="8.88671875" style="28" customWidth="1"/>
    <col min="4360" max="4371" width="8.88671875" style="28"/>
    <col min="4372" max="4372" width="8.88671875" style="28" customWidth="1"/>
    <col min="4373" max="4373" width="21" style="28" customWidth="1"/>
    <col min="4374" max="4374" width="9.44140625" style="28" customWidth="1"/>
    <col min="4375" max="4389" width="8.88671875" style="28"/>
    <col min="4390" max="4390" width="18.33203125" style="28" customWidth="1"/>
    <col min="4391" max="4391" width="9.109375" style="28" customWidth="1"/>
    <col min="4392" max="4408" width="8.88671875" style="28"/>
    <col min="4409" max="4409" width="19.33203125" style="28" customWidth="1"/>
    <col min="4410" max="4410" width="9.109375" style="28" customWidth="1"/>
    <col min="4411" max="4425" width="8.88671875" style="28"/>
    <col min="4426" max="4426" width="20.33203125" style="28" customWidth="1"/>
    <col min="4427" max="4427" width="9.109375" style="28" customWidth="1"/>
    <col min="4428" max="4608" width="8.88671875" style="28"/>
    <col min="4609" max="4609" width="18.44140625" style="28" customWidth="1"/>
    <col min="4610" max="4610" width="10" style="28" customWidth="1"/>
    <col min="4611" max="4612" width="8.88671875" style="28" customWidth="1"/>
    <col min="4613" max="4613" width="12.5546875" style="28" customWidth="1"/>
    <col min="4614" max="4615" width="8.88671875" style="28" customWidth="1"/>
    <col min="4616" max="4627" width="8.88671875" style="28"/>
    <col min="4628" max="4628" width="8.88671875" style="28" customWidth="1"/>
    <col min="4629" max="4629" width="21" style="28" customWidth="1"/>
    <col min="4630" max="4630" width="9.44140625" style="28" customWidth="1"/>
    <col min="4631" max="4645" width="8.88671875" style="28"/>
    <col min="4646" max="4646" width="18.33203125" style="28" customWidth="1"/>
    <col min="4647" max="4647" width="9.109375" style="28" customWidth="1"/>
    <col min="4648" max="4664" width="8.88671875" style="28"/>
    <col min="4665" max="4665" width="19.33203125" style="28" customWidth="1"/>
    <col min="4666" max="4666" width="9.109375" style="28" customWidth="1"/>
    <col min="4667" max="4681" width="8.88671875" style="28"/>
    <col min="4682" max="4682" width="20.33203125" style="28" customWidth="1"/>
    <col min="4683" max="4683" width="9.109375" style="28" customWidth="1"/>
    <col min="4684" max="4864" width="8.88671875" style="28"/>
    <col min="4865" max="4865" width="18.44140625" style="28" customWidth="1"/>
    <col min="4866" max="4866" width="10" style="28" customWidth="1"/>
    <col min="4867" max="4868" width="8.88671875" style="28" customWidth="1"/>
    <col min="4869" max="4869" width="12.5546875" style="28" customWidth="1"/>
    <col min="4870" max="4871" width="8.88671875" style="28" customWidth="1"/>
    <col min="4872" max="4883" width="8.88671875" style="28"/>
    <col min="4884" max="4884" width="8.88671875" style="28" customWidth="1"/>
    <col min="4885" max="4885" width="21" style="28" customWidth="1"/>
    <col min="4886" max="4886" width="9.44140625" style="28" customWidth="1"/>
    <col min="4887" max="4901" width="8.88671875" style="28"/>
    <col min="4902" max="4902" width="18.33203125" style="28" customWidth="1"/>
    <col min="4903" max="4903" width="9.109375" style="28" customWidth="1"/>
    <col min="4904" max="4920" width="8.88671875" style="28"/>
    <col min="4921" max="4921" width="19.33203125" style="28" customWidth="1"/>
    <col min="4922" max="4922" width="9.109375" style="28" customWidth="1"/>
    <col min="4923" max="4937" width="8.88671875" style="28"/>
    <col min="4938" max="4938" width="20.33203125" style="28" customWidth="1"/>
    <col min="4939" max="4939" width="9.109375" style="28" customWidth="1"/>
    <col min="4940" max="5120" width="8.88671875" style="28"/>
    <col min="5121" max="5121" width="18.44140625" style="28" customWidth="1"/>
    <col min="5122" max="5122" width="10" style="28" customWidth="1"/>
    <col min="5123" max="5124" width="8.88671875" style="28" customWidth="1"/>
    <col min="5125" max="5125" width="12.5546875" style="28" customWidth="1"/>
    <col min="5126" max="5127" width="8.88671875" style="28" customWidth="1"/>
    <col min="5128" max="5139" width="8.88671875" style="28"/>
    <col min="5140" max="5140" width="8.88671875" style="28" customWidth="1"/>
    <col min="5141" max="5141" width="21" style="28" customWidth="1"/>
    <col min="5142" max="5142" width="9.44140625" style="28" customWidth="1"/>
    <col min="5143" max="5157" width="8.88671875" style="28"/>
    <col min="5158" max="5158" width="18.33203125" style="28" customWidth="1"/>
    <col min="5159" max="5159" width="9.109375" style="28" customWidth="1"/>
    <col min="5160" max="5176" width="8.88671875" style="28"/>
    <col min="5177" max="5177" width="19.33203125" style="28" customWidth="1"/>
    <col min="5178" max="5178" width="9.109375" style="28" customWidth="1"/>
    <col min="5179" max="5193" width="8.88671875" style="28"/>
    <col min="5194" max="5194" width="20.33203125" style="28" customWidth="1"/>
    <col min="5195" max="5195" width="9.109375" style="28" customWidth="1"/>
    <col min="5196" max="5376" width="8.88671875" style="28"/>
    <col min="5377" max="5377" width="18.44140625" style="28" customWidth="1"/>
    <col min="5378" max="5378" width="10" style="28" customWidth="1"/>
    <col min="5379" max="5380" width="8.88671875" style="28" customWidth="1"/>
    <col min="5381" max="5381" width="12.5546875" style="28" customWidth="1"/>
    <col min="5382" max="5383" width="8.88671875" style="28" customWidth="1"/>
    <col min="5384" max="5395" width="8.88671875" style="28"/>
    <col min="5396" max="5396" width="8.88671875" style="28" customWidth="1"/>
    <col min="5397" max="5397" width="21" style="28" customWidth="1"/>
    <col min="5398" max="5398" width="9.44140625" style="28" customWidth="1"/>
    <col min="5399" max="5413" width="8.88671875" style="28"/>
    <col min="5414" max="5414" width="18.33203125" style="28" customWidth="1"/>
    <col min="5415" max="5415" width="9.109375" style="28" customWidth="1"/>
    <col min="5416" max="5432" width="8.88671875" style="28"/>
    <col min="5433" max="5433" width="19.33203125" style="28" customWidth="1"/>
    <col min="5434" max="5434" width="9.109375" style="28" customWidth="1"/>
    <col min="5435" max="5449" width="8.88671875" style="28"/>
    <col min="5450" max="5450" width="20.33203125" style="28" customWidth="1"/>
    <col min="5451" max="5451" width="9.109375" style="28" customWidth="1"/>
    <col min="5452" max="5632" width="8.88671875" style="28"/>
    <col min="5633" max="5633" width="18.44140625" style="28" customWidth="1"/>
    <col min="5634" max="5634" width="10" style="28" customWidth="1"/>
    <col min="5635" max="5636" width="8.88671875" style="28" customWidth="1"/>
    <col min="5637" max="5637" width="12.5546875" style="28" customWidth="1"/>
    <col min="5638" max="5639" width="8.88671875" style="28" customWidth="1"/>
    <col min="5640" max="5651" width="8.88671875" style="28"/>
    <col min="5652" max="5652" width="8.88671875" style="28" customWidth="1"/>
    <col min="5653" max="5653" width="21" style="28" customWidth="1"/>
    <col min="5654" max="5654" width="9.44140625" style="28" customWidth="1"/>
    <col min="5655" max="5669" width="8.88671875" style="28"/>
    <col min="5670" max="5670" width="18.33203125" style="28" customWidth="1"/>
    <col min="5671" max="5671" width="9.109375" style="28" customWidth="1"/>
    <col min="5672" max="5688" width="8.88671875" style="28"/>
    <col min="5689" max="5689" width="19.33203125" style="28" customWidth="1"/>
    <col min="5690" max="5690" width="9.109375" style="28" customWidth="1"/>
    <col min="5691" max="5705" width="8.88671875" style="28"/>
    <col min="5706" max="5706" width="20.33203125" style="28" customWidth="1"/>
    <col min="5707" max="5707" width="9.109375" style="28" customWidth="1"/>
    <col min="5708" max="5888" width="8.88671875" style="28"/>
    <col min="5889" max="5889" width="18.44140625" style="28" customWidth="1"/>
    <col min="5890" max="5890" width="10" style="28" customWidth="1"/>
    <col min="5891" max="5892" width="8.88671875" style="28" customWidth="1"/>
    <col min="5893" max="5893" width="12.5546875" style="28" customWidth="1"/>
    <col min="5894" max="5895" width="8.88671875" style="28" customWidth="1"/>
    <col min="5896" max="5907" width="8.88671875" style="28"/>
    <col min="5908" max="5908" width="8.88671875" style="28" customWidth="1"/>
    <col min="5909" max="5909" width="21" style="28" customWidth="1"/>
    <col min="5910" max="5910" width="9.44140625" style="28" customWidth="1"/>
    <col min="5911" max="5925" width="8.88671875" style="28"/>
    <col min="5926" max="5926" width="18.33203125" style="28" customWidth="1"/>
    <col min="5927" max="5927" width="9.109375" style="28" customWidth="1"/>
    <col min="5928" max="5944" width="8.88671875" style="28"/>
    <col min="5945" max="5945" width="19.33203125" style="28" customWidth="1"/>
    <col min="5946" max="5946" width="9.109375" style="28" customWidth="1"/>
    <col min="5947" max="5961" width="8.88671875" style="28"/>
    <col min="5962" max="5962" width="20.33203125" style="28" customWidth="1"/>
    <col min="5963" max="5963" width="9.109375" style="28" customWidth="1"/>
    <col min="5964" max="6144" width="8.88671875" style="28"/>
    <col min="6145" max="6145" width="18.44140625" style="28" customWidth="1"/>
    <col min="6146" max="6146" width="10" style="28" customWidth="1"/>
    <col min="6147" max="6148" width="8.88671875" style="28" customWidth="1"/>
    <col min="6149" max="6149" width="12.5546875" style="28" customWidth="1"/>
    <col min="6150" max="6151" width="8.88671875" style="28" customWidth="1"/>
    <col min="6152" max="6163" width="8.88671875" style="28"/>
    <col min="6164" max="6164" width="8.88671875" style="28" customWidth="1"/>
    <col min="6165" max="6165" width="21" style="28" customWidth="1"/>
    <col min="6166" max="6166" width="9.44140625" style="28" customWidth="1"/>
    <col min="6167" max="6181" width="8.88671875" style="28"/>
    <col min="6182" max="6182" width="18.33203125" style="28" customWidth="1"/>
    <col min="6183" max="6183" width="9.109375" style="28" customWidth="1"/>
    <col min="6184" max="6200" width="8.88671875" style="28"/>
    <col min="6201" max="6201" width="19.33203125" style="28" customWidth="1"/>
    <col min="6202" max="6202" width="9.109375" style="28" customWidth="1"/>
    <col min="6203" max="6217" width="8.88671875" style="28"/>
    <col min="6218" max="6218" width="20.33203125" style="28" customWidth="1"/>
    <col min="6219" max="6219" width="9.109375" style="28" customWidth="1"/>
    <col min="6220" max="6400" width="8.88671875" style="28"/>
    <col min="6401" max="6401" width="18.44140625" style="28" customWidth="1"/>
    <col min="6402" max="6402" width="10" style="28" customWidth="1"/>
    <col min="6403" max="6404" width="8.88671875" style="28" customWidth="1"/>
    <col min="6405" max="6405" width="12.5546875" style="28" customWidth="1"/>
    <col min="6406" max="6407" width="8.88671875" style="28" customWidth="1"/>
    <col min="6408" max="6419" width="8.88671875" style="28"/>
    <col min="6420" max="6420" width="8.88671875" style="28" customWidth="1"/>
    <col min="6421" max="6421" width="21" style="28" customWidth="1"/>
    <col min="6422" max="6422" width="9.44140625" style="28" customWidth="1"/>
    <col min="6423" max="6437" width="8.88671875" style="28"/>
    <col min="6438" max="6438" width="18.33203125" style="28" customWidth="1"/>
    <col min="6439" max="6439" width="9.109375" style="28" customWidth="1"/>
    <col min="6440" max="6456" width="8.88671875" style="28"/>
    <col min="6457" max="6457" width="19.33203125" style="28" customWidth="1"/>
    <col min="6458" max="6458" width="9.109375" style="28" customWidth="1"/>
    <col min="6459" max="6473" width="8.88671875" style="28"/>
    <col min="6474" max="6474" width="20.33203125" style="28" customWidth="1"/>
    <col min="6475" max="6475" width="9.109375" style="28" customWidth="1"/>
    <col min="6476" max="6656" width="8.88671875" style="28"/>
    <col min="6657" max="6657" width="18.44140625" style="28" customWidth="1"/>
    <col min="6658" max="6658" width="10" style="28" customWidth="1"/>
    <col min="6659" max="6660" width="8.88671875" style="28" customWidth="1"/>
    <col min="6661" max="6661" width="12.5546875" style="28" customWidth="1"/>
    <col min="6662" max="6663" width="8.88671875" style="28" customWidth="1"/>
    <col min="6664" max="6675" width="8.88671875" style="28"/>
    <col min="6676" max="6676" width="8.88671875" style="28" customWidth="1"/>
    <col min="6677" max="6677" width="21" style="28" customWidth="1"/>
    <col min="6678" max="6678" width="9.44140625" style="28" customWidth="1"/>
    <col min="6679" max="6693" width="8.88671875" style="28"/>
    <col min="6694" max="6694" width="18.33203125" style="28" customWidth="1"/>
    <col min="6695" max="6695" width="9.109375" style="28" customWidth="1"/>
    <col min="6696" max="6712" width="8.88671875" style="28"/>
    <col min="6713" max="6713" width="19.33203125" style="28" customWidth="1"/>
    <col min="6714" max="6714" width="9.109375" style="28" customWidth="1"/>
    <col min="6715" max="6729" width="8.88671875" style="28"/>
    <col min="6730" max="6730" width="20.33203125" style="28" customWidth="1"/>
    <col min="6731" max="6731" width="9.109375" style="28" customWidth="1"/>
    <col min="6732" max="6912" width="8.88671875" style="28"/>
    <col min="6913" max="6913" width="18.44140625" style="28" customWidth="1"/>
    <col min="6914" max="6914" width="10" style="28" customWidth="1"/>
    <col min="6915" max="6916" width="8.88671875" style="28" customWidth="1"/>
    <col min="6917" max="6917" width="12.5546875" style="28" customWidth="1"/>
    <col min="6918" max="6919" width="8.88671875" style="28" customWidth="1"/>
    <col min="6920" max="6931" width="8.88671875" style="28"/>
    <col min="6932" max="6932" width="8.88671875" style="28" customWidth="1"/>
    <col min="6933" max="6933" width="21" style="28" customWidth="1"/>
    <col min="6934" max="6934" width="9.44140625" style="28" customWidth="1"/>
    <col min="6935" max="6949" width="8.88671875" style="28"/>
    <col min="6950" max="6950" width="18.33203125" style="28" customWidth="1"/>
    <col min="6951" max="6951" width="9.109375" style="28" customWidth="1"/>
    <col min="6952" max="6968" width="8.88671875" style="28"/>
    <col min="6969" max="6969" width="19.33203125" style="28" customWidth="1"/>
    <col min="6970" max="6970" width="9.109375" style="28" customWidth="1"/>
    <col min="6971" max="6985" width="8.88671875" style="28"/>
    <col min="6986" max="6986" width="20.33203125" style="28" customWidth="1"/>
    <col min="6987" max="6987" width="9.109375" style="28" customWidth="1"/>
    <col min="6988" max="7168" width="8.88671875" style="28"/>
    <col min="7169" max="7169" width="18.44140625" style="28" customWidth="1"/>
    <col min="7170" max="7170" width="10" style="28" customWidth="1"/>
    <col min="7171" max="7172" width="8.88671875" style="28" customWidth="1"/>
    <col min="7173" max="7173" width="12.5546875" style="28" customWidth="1"/>
    <col min="7174" max="7175" width="8.88671875" style="28" customWidth="1"/>
    <col min="7176" max="7187" width="8.88671875" style="28"/>
    <col min="7188" max="7188" width="8.88671875" style="28" customWidth="1"/>
    <col min="7189" max="7189" width="21" style="28" customWidth="1"/>
    <col min="7190" max="7190" width="9.44140625" style="28" customWidth="1"/>
    <col min="7191" max="7205" width="8.88671875" style="28"/>
    <col min="7206" max="7206" width="18.33203125" style="28" customWidth="1"/>
    <col min="7207" max="7207" width="9.109375" style="28" customWidth="1"/>
    <col min="7208" max="7224" width="8.88671875" style="28"/>
    <col min="7225" max="7225" width="19.33203125" style="28" customWidth="1"/>
    <col min="7226" max="7226" width="9.109375" style="28" customWidth="1"/>
    <col min="7227" max="7241" width="8.88671875" style="28"/>
    <col min="7242" max="7242" width="20.33203125" style="28" customWidth="1"/>
    <col min="7243" max="7243" width="9.109375" style="28" customWidth="1"/>
    <col min="7244" max="7424" width="8.88671875" style="28"/>
    <col min="7425" max="7425" width="18.44140625" style="28" customWidth="1"/>
    <col min="7426" max="7426" width="10" style="28" customWidth="1"/>
    <col min="7427" max="7428" width="8.88671875" style="28" customWidth="1"/>
    <col min="7429" max="7429" width="12.5546875" style="28" customWidth="1"/>
    <col min="7430" max="7431" width="8.88671875" style="28" customWidth="1"/>
    <col min="7432" max="7443" width="8.88671875" style="28"/>
    <col min="7444" max="7444" width="8.88671875" style="28" customWidth="1"/>
    <col min="7445" max="7445" width="21" style="28" customWidth="1"/>
    <col min="7446" max="7446" width="9.44140625" style="28" customWidth="1"/>
    <col min="7447" max="7461" width="8.88671875" style="28"/>
    <col min="7462" max="7462" width="18.33203125" style="28" customWidth="1"/>
    <col min="7463" max="7463" width="9.109375" style="28" customWidth="1"/>
    <col min="7464" max="7480" width="8.88671875" style="28"/>
    <col min="7481" max="7481" width="19.33203125" style="28" customWidth="1"/>
    <col min="7482" max="7482" width="9.109375" style="28" customWidth="1"/>
    <col min="7483" max="7497" width="8.88671875" style="28"/>
    <col min="7498" max="7498" width="20.33203125" style="28" customWidth="1"/>
    <col min="7499" max="7499" width="9.109375" style="28" customWidth="1"/>
    <col min="7500" max="7680" width="8.88671875" style="28"/>
    <col min="7681" max="7681" width="18.44140625" style="28" customWidth="1"/>
    <col min="7682" max="7682" width="10" style="28" customWidth="1"/>
    <col min="7683" max="7684" width="8.88671875" style="28" customWidth="1"/>
    <col min="7685" max="7685" width="12.5546875" style="28" customWidth="1"/>
    <col min="7686" max="7687" width="8.88671875" style="28" customWidth="1"/>
    <col min="7688" max="7699" width="8.88671875" style="28"/>
    <col min="7700" max="7700" width="8.88671875" style="28" customWidth="1"/>
    <col min="7701" max="7701" width="21" style="28" customWidth="1"/>
    <col min="7702" max="7702" width="9.44140625" style="28" customWidth="1"/>
    <col min="7703" max="7717" width="8.88671875" style="28"/>
    <col min="7718" max="7718" width="18.33203125" style="28" customWidth="1"/>
    <col min="7719" max="7719" width="9.109375" style="28" customWidth="1"/>
    <col min="7720" max="7736" width="8.88671875" style="28"/>
    <col min="7737" max="7737" width="19.33203125" style="28" customWidth="1"/>
    <col min="7738" max="7738" width="9.109375" style="28" customWidth="1"/>
    <col min="7739" max="7753" width="8.88671875" style="28"/>
    <col min="7754" max="7754" width="20.33203125" style="28" customWidth="1"/>
    <col min="7755" max="7755" width="9.109375" style="28" customWidth="1"/>
    <col min="7756" max="7936" width="8.88671875" style="28"/>
    <col min="7937" max="7937" width="18.44140625" style="28" customWidth="1"/>
    <col min="7938" max="7938" width="10" style="28" customWidth="1"/>
    <col min="7939" max="7940" width="8.88671875" style="28" customWidth="1"/>
    <col min="7941" max="7941" width="12.5546875" style="28" customWidth="1"/>
    <col min="7942" max="7943" width="8.88671875" style="28" customWidth="1"/>
    <col min="7944" max="7955" width="8.88671875" style="28"/>
    <col min="7956" max="7956" width="8.88671875" style="28" customWidth="1"/>
    <col min="7957" max="7957" width="21" style="28" customWidth="1"/>
    <col min="7958" max="7958" width="9.44140625" style="28" customWidth="1"/>
    <col min="7959" max="7973" width="8.88671875" style="28"/>
    <col min="7974" max="7974" width="18.33203125" style="28" customWidth="1"/>
    <col min="7975" max="7975" width="9.109375" style="28" customWidth="1"/>
    <col min="7976" max="7992" width="8.88671875" style="28"/>
    <col min="7993" max="7993" width="19.33203125" style="28" customWidth="1"/>
    <col min="7994" max="7994" width="9.109375" style="28" customWidth="1"/>
    <col min="7995" max="8009" width="8.88671875" style="28"/>
    <col min="8010" max="8010" width="20.33203125" style="28" customWidth="1"/>
    <col min="8011" max="8011" width="9.109375" style="28" customWidth="1"/>
    <col min="8012" max="8192" width="8.88671875" style="28"/>
    <col min="8193" max="8193" width="18.44140625" style="28" customWidth="1"/>
    <col min="8194" max="8194" width="10" style="28" customWidth="1"/>
    <col min="8195" max="8196" width="8.88671875" style="28" customWidth="1"/>
    <col min="8197" max="8197" width="12.5546875" style="28" customWidth="1"/>
    <col min="8198" max="8199" width="8.88671875" style="28" customWidth="1"/>
    <col min="8200" max="8211" width="8.88671875" style="28"/>
    <col min="8212" max="8212" width="8.88671875" style="28" customWidth="1"/>
    <col min="8213" max="8213" width="21" style="28" customWidth="1"/>
    <col min="8214" max="8214" width="9.44140625" style="28" customWidth="1"/>
    <col min="8215" max="8229" width="8.88671875" style="28"/>
    <col min="8230" max="8230" width="18.33203125" style="28" customWidth="1"/>
    <col min="8231" max="8231" width="9.109375" style="28" customWidth="1"/>
    <col min="8232" max="8248" width="8.88671875" style="28"/>
    <col min="8249" max="8249" width="19.33203125" style="28" customWidth="1"/>
    <col min="8250" max="8250" width="9.109375" style="28" customWidth="1"/>
    <col min="8251" max="8265" width="8.88671875" style="28"/>
    <col min="8266" max="8266" width="20.33203125" style="28" customWidth="1"/>
    <col min="8267" max="8267" width="9.109375" style="28" customWidth="1"/>
    <col min="8268" max="8448" width="8.88671875" style="28"/>
    <col min="8449" max="8449" width="18.44140625" style="28" customWidth="1"/>
    <col min="8450" max="8450" width="10" style="28" customWidth="1"/>
    <col min="8451" max="8452" width="8.88671875" style="28" customWidth="1"/>
    <col min="8453" max="8453" width="12.5546875" style="28" customWidth="1"/>
    <col min="8454" max="8455" width="8.88671875" style="28" customWidth="1"/>
    <col min="8456" max="8467" width="8.88671875" style="28"/>
    <col min="8468" max="8468" width="8.88671875" style="28" customWidth="1"/>
    <col min="8469" max="8469" width="21" style="28" customWidth="1"/>
    <col min="8470" max="8470" width="9.44140625" style="28" customWidth="1"/>
    <col min="8471" max="8485" width="8.88671875" style="28"/>
    <col min="8486" max="8486" width="18.33203125" style="28" customWidth="1"/>
    <col min="8487" max="8487" width="9.109375" style="28" customWidth="1"/>
    <col min="8488" max="8504" width="8.88671875" style="28"/>
    <col min="8505" max="8505" width="19.33203125" style="28" customWidth="1"/>
    <col min="8506" max="8506" width="9.109375" style="28" customWidth="1"/>
    <col min="8507" max="8521" width="8.88671875" style="28"/>
    <col min="8522" max="8522" width="20.33203125" style="28" customWidth="1"/>
    <col min="8523" max="8523" width="9.109375" style="28" customWidth="1"/>
    <col min="8524" max="8704" width="8.88671875" style="28"/>
    <col min="8705" max="8705" width="18.44140625" style="28" customWidth="1"/>
    <col min="8706" max="8706" width="10" style="28" customWidth="1"/>
    <col min="8707" max="8708" width="8.88671875" style="28" customWidth="1"/>
    <col min="8709" max="8709" width="12.5546875" style="28" customWidth="1"/>
    <col min="8710" max="8711" width="8.88671875" style="28" customWidth="1"/>
    <col min="8712" max="8723" width="8.88671875" style="28"/>
    <col min="8724" max="8724" width="8.88671875" style="28" customWidth="1"/>
    <col min="8725" max="8725" width="21" style="28" customWidth="1"/>
    <col min="8726" max="8726" width="9.44140625" style="28" customWidth="1"/>
    <col min="8727" max="8741" width="8.88671875" style="28"/>
    <col min="8742" max="8742" width="18.33203125" style="28" customWidth="1"/>
    <col min="8743" max="8743" width="9.109375" style="28" customWidth="1"/>
    <col min="8744" max="8760" width="8.88671875" style="28"/>
    <col min="8761" max="8761" width="19.33203125" style="28" customWidth="1"/>
    <col min="8762" max="8762" width="9.109375" style="28" customWidth="1"/>
    <col min="8763" max="8777" width="8.88671875" style="28"/>
    <col min="8778" max="8778" width="20.33203125" style="28" customWidth="1"/>
    <col min="8779" max="8779" width="9.109375" style="28" customWidth="1"/>
    <col min="8780" max="8960" width="8.88671875" style="28"/>
    <col min="8961" max="8961" width="18.44140625" style="28" customWidth="1"/>
    <col min="8962" max="8962" width="10" style="28" customWidth="1"/>
    <col min="8963" max="8964" width="8.88671875" style="28" customWidth="1"/>
    <col min="8965" max="8965" width="12.5546875" style="28" customWidth="1"/>
    <col min="8966" max="8967" width="8.88671875" style="28" customWidth="1"/>
    <col min="8968" max="8979" width="8.88671875" style="28"/>
    <col min="8980" max="8980" width="8.88671875" style="28" customWidth="1"/>
    <col min="8981" max="8981" width="21" style="28" customWidth="1"/>
    <col min="8982" max="8982" width="9.44140625" style="28" customWidth="1"/>
    <col min="8983" max="8997" width="8.88671875" style="28"/>
    <col min="8998" max="8998" width="18.33203125" style="28" customWidth="1"/>
    <col min="8999" max="8999" width="9.109375" style="28" customWidth="1"/>
    <col min="9000" max="9016" width="8.88671875" style="28"/>
    <col min="9017" max="9017" width="19.33203125" style="28" customWidth="1"/>
    <col min="9018" max="9018" width="9.109375" style="28" customWidth="1"/>
    <col min="9019" max="9033" width="8.88671875" style="28"/>
    <col min="9034" max="9034" width="20.33203125" style="28" customWidth="1"/>
    <col min="9035" max="9035" width="9.109375" style="28" customWidth="1"/>
    <col min="9036" max="9216" width="8.88671875" style="28"/>
    <col min="9217" max="9217" width="18.44140625" style="28" customWidth="1"/>
    <col min="9218" max="9218" width="10" style="28" customWidth="1"/>
    <col min="9219" max="9220" width="8.88671875" style="28" customWidth="1"/>
    <col min="9221" max="9221" width="12.5546875" style="28" customWidth="1"/>
    <col min="9222" max="9223" width="8.88671875" style="28" customWidth="1"/>
    <col min="9224" max="9235" width="8.88671875" style="28"/>
    <col min="9236" max="9236" width="8.88671875" style="28" customWidth="1"/>
    <col min="9237" max="9237" width="21" style="28" customWidth="1"/>
    <col min="9238" max="9238" width="9.44140625" style="28" customWidth="1"/>
    <col min="9239" max="9253" width="8.88671875" style="28"/>
    <col min="9254" max="9254" width="18.33203125" style="28" customWidth="1"/>
    <col min="9255" max="9255" width="9.109375" style="28" customWidth="1"/>
    <col min="9256" max="9272" width="8.88671875" style="28"/>
    <col min="9273" max="9273" width="19.33203125" style="28" customWidth="1"/>
    <col min="9274" max="9274" width="9.109375" style="28" customWidth="1"/>
    <col min="9275" max="9289" width="8.88671875" style="28"/>
    <col min="9290" max="9290" width="20.33203125" style="28" customWidth="1"/>
    <col min="9291" max="9291" width="9.109375" style="28" customWidth="1"/>
    <col min="9292" max="9472" width="8.88671875" style="28"/>
    <col min="9473" max="9473" width="18.44140625" style="28" customWidth="1"/>
    <col min="9474" max="9474" width="10" style="28" customWidth="1"/>
    <col min="9475" max="9476" width="8.88671875" style="28" customWidth="1"/>
    <col min="9477" max="9477" width="12.5546875" style="28" customWidth="1"/>
    <col min="9478" max="9479" width="8.88671875" style="28" customWidth="1"/>
    <col min="9480" max="9491" width="8.88671875" style="28"/>
    <col min="9492" max="9492" width="8.88671875" style="28" customWidth="1"/>
    <col min="9493" max="9493" width="21" style="28" customWidth="1"/>
    <col min="9494" max="9494" width="9.44140625" style="28" customWidth="1"/>
    <col min="9495" max="9509" width="8.88671875" style="28"/>
    <col min="9510" max="9510" width="18.33203125" style="28" customWidth="1"/>
    <col min="9511" max="9511" width="9.109375" style="28" customWidth="1"/>
    <col min="9512" max="9528" width="8.88671875" style="28"/>
    <col min="9529" max="9529" width="19.33203125" style="28" customWidth="1"/>
    <col min="9530" max="9530" width="9.109375" style="28" customWidth="1"/>
    <col min="9531" max="9545" width="8.88671875" style="28"/>
    <col min="9546" max="9546" width="20.33203125" style="28" customWidth="1"/>
    <col min="9547" max="9547" width="9.109375" style="28" customWidth="1"/>
    <col min="9548" max="9728" width="8.88671875" style="28"/>
    <col min="9729" max="9729" width="18.44140625" style="28" customWidth="1"/>
    <col min="9730" max="9730" width="10" style="28" customWidth="1"/>
    <col min="9731" max="9732" width="8.88671875" style="28" customWidth="1"/>
    <col min="9733" max="9733" width="12.5546875" style="28" customWidth="1"/>
    <col min="9734" max="9735" width="8.88671875" style="28" customWidth="1"/>
    <col min="9736" max="9747" width="8.88671875" style="28"/>
    <col min="9748" max="9748" width="8.88671875" style="28" customWidth="1"/>
    <col min="9749" max="9749" width="21" style="28" customWidth="1"/>
    <col min="9750" max="9750" width="9.44140625" style="28" customWidth="1"/>
    <col min="9751" max="9765" width="8.88671875" style="28"/>
    <col min="9766" max="9766" width="18.33203125" style="28" customWidth="1"/>
    <col min="9767" max="9767" width="9.109375" style="28" customWidth="1"/>
    <col min="9768" max="9784" width="8.88671875" style="28"/>
    <col min="9785" max="9785" width="19.33203125" style="28" customWidth="1"/>
    <col min="9786" max="9786" width="9.109375" style="28" customWidth="1"/>
    <col min="9787" max="9801" width="8.88671875" style="28"/>
    <col min="9802" max="9802" width="20.33203125" style="28" customWidth="1"/>
    <col min="9803" max="9803" width="9.109375" style="28" customWidth="1"/>
    <col min="9804" max="9984" width="8.88671875" style="28"/>
    <col min="9985" max="9985" width="18.44140625" style="28" customWidth="1"/>
    <col min="9986" max="9986" width="10" style="28" customWidth="1"/>
    <col min="9987" max="9988" width="8.88671875" style="28" customWidth="1"/>
    <col min="9989" max="9989" width="12.5546875" style="28" customWidth="1"/>
    <col min="9990" max="9991" width="8.88671875" style="28" customWidth="1"/>
    <col min="9992" max="10003" width="8.88671875" style="28"/>
    <col min="10004" max="10004" width="8.88671875" style="28" customWidth="1"/>
    <col min="10005" max="10005" width="21" style="28" customWidth="1"/>
    <col min="10006" max="10006" width="9.44140625" style="28" customWidth="1"/>
    <col min="10007" max="10021" width="8.88671875" style="28"/>
    <col min="10022" max="10022" width="18.33203125" style="28" customWidth="1"/>
    <col min="10023" max="10023" width="9.109375" style="28" customWidth="1"/>
    <col min="10024" max="10040" width="8.88671875" style="28"/>
    <col min="10041" max="10041" width="19.33203125" style="28" customWidth="1"/>
    <col min="10042" max="10042" width="9.109375" style="28" customWidth="1"/>
    <col min="10043" max="10057" width="8.88671875" style="28"/>
    <col min="10058" max="10058" width="20.33203125" style="28" customWidth="1"/>
    <col min="10059" max="10059" width="9.109375" style="28" customWidth="1"/>
    <col min="10060" max="10240" width="8.88671875" style="28"/>
    <col min="10241" max="10241" width="18.44140625" style="28" customWidth="1"/>
    <col min="10242" max="10242" width="10" style="28" customWidth="1"/>
    <col min="10243" max="10244" width="8.88671875" style="28" customWidth="1"/>
    <col min="10245" max="10245" width="12.5546875" style="28" customWidth="1"/>
    <col min="10246" max="10247" width="8.88671875" style="28" customWidth="1"/>
    <col min="10248" max="10259" width="8.88671875" style="28"/>
    <col min="10260" max="10260" width="8.88671875" style="28" customWidth="1"/>
    <col min="10261" max="10261" width="21" style="28" customWidth="1"/>
    <col min="10262" max="10262" width="9.44140625" style="28" customWidth="1"/>
    <col min="10263" max="10277" width="8.88671875" style="28"/>
    <col min="10278" max="10278" width="18.33203125" style="28" customWidth="1"/>
    <col min="10279" max="10279" width="9.109375" style="28" customWidth="1"/>
    <col min="10280" max="10296" width="8.88671875" style="28"/>
    <col min="10297" max="10297" width="19.33203125" style="28" customWidth="1"/>
    <col min="10298" max="10298" width="9.109375" style="28" customWidth="1"/>
    <col min="10299" max="10313" width="8.88671875" style="28"/>
    <col min="10314" max="10314" width="20.33203125" style="28" customWidth="1"/>
    <col min="10315" max="10315" width="9.109375" style="28" customWidth="1"/>
    <col min="10316" max="10496" width="8.88671875" style="28"/>
    <col min="10497" max="10497" width="18.44140625" style="28" customWidth="1"/>
    <col min="10498" max="10498" width="10" style="28" customWidth="1"/>
    <col min="10499" max="10500" width="8.88671875" style="28" customWidth="1"/>
    <col min="10501" max="10501" width="12.5546875" style="28" customWidth="1"/>
    <col min="10502" max="10503" width="8.88671875" style="28" customWidth="1"/>
    <col min="10504" max="10515" width="8.88671875" style="28"/>
    <col min="10516" max="10516" width="8.88671875" style="28" customWidth="1"/>
    <col min="10517" max="10517" width="21" style="28" customWidth="1"/>
    <col min="10518" max="10518" width="9.44140625" style="28" customWidth="1"/>
    <col min="10519" max="10533" width="8.88671875" style="28"/>
    <col min="10534" max="10534" width="18.33203125" style="28" customWidth="1"/>
    <col min="10535" max="10535" width="9.109375" style="28" customWidth="1"/>
    <col min="10536" max="10552" width="8.88671875" style="28"/>
    <col min="10553" max="10553" width="19.33203125" style="28" customWidth="1"/>
    <col min="10554" max="10554" width="9.109375" style="28" customWidth="1"/>
    <col min="10555" max="10569" width="8.88671875" style="28"/>
    <col min="10570" max="10570" width="20.33203125" style="28" customWidth="1"/>
    <col min="10571" max="10571" width="9.109375" style="28" customWidth="1"/>
    <col min="10572" max="10752" width="8.88671875" style="28"/>
    <col min="10753" max="10753" width="18.44140625" style="28" customWidth="1"/>
    <col min="10754" max="10754" width="10" style="28" customWidth="1"/>
    <col min="10755" max="10756" width="8.88671875" style="28" customWidth="1"/>
    <col min="10757" max="10757" width="12.5546875" style="28" customWidth="1"/>
    <col min="10758" max="10759" width="8.88671875" style="28" customWidth="1"/>
    <col min="10760" max="10771" width="8.88671875" style="28"/>
    <col min="10772" max="10772" width="8.88671875" style="28" customWidth="1"/>
    <col min="10773" max="10773" width="21" style="28" customWidth="1"/>
    <col min="10774" max="10774" width="9.44140625" style="28" customWidth="1"/>
    <col min="10775" max="10789" width="8.88671875" style="28"/>
    <col min="10790" max="10790" width="18.33203125" style="28" customWidth="1"/>
    <col min="10791" max="10791" width="9.109375" style="28" customWidth="1"/>
    <col min="10792" max="10808" width="8.88671875" style="28"/>
    <col min="10809" max="10809" width="19.33203125" style="28" customWidth="1"/>
    <col min="10810" max="10810" width="9.109375" style="28" customWidth="1"/>
    <col min="10811" max="10825" width="8.88671875" style="28"/>
    <col min="10826" max="10826" width="20.33203125" style="28" customWidth="1"/>
    <col min="10827" max="10827" width="9.109375" style="28" customWidth="1"/>
    <col min="10828" max="11008" width="8.88671875" style="28"/>
    <col min="11009" max="11009" width="18.44140625" style="28" customWidth="1"/>
    <col min="11010" max="11010" width="10" style="28" customWidth="1"/>
    <col min="11011" max="11012" width="8.88671875" style="28" customWidth="1"/>
    <col min="11013" max="11013" width="12.5546875" style="28" customWidth="1"/>
    <col min="11014" max="11015" width="8.88671875" style="28" customWidth="1"/>
    <col min="11016" max="11027" width="8.88671875" style="28"/>
    <col min="11028" max="11028" width="8.88671875" style="28" customWidth="1"/>
    <col min="11029" max="11029" width="21" style="28" customWidth="1"/>
    <col min="11030" max="11030" width="9.44140625" style="28" customWidth="1"/>
    <col min="11031" max="11045" width="8.88671875" style="28"/>
    <col min="11046" max="11046" width="18.33203125" style="28" customWidth="1"/>
    <col min="11047" max="11047" width="9.109375" style="28" customWidth="1"/>
    <col min="11048" max="11064" width="8.88671875" style="28"/>
    <col min="11065" max="11065" width="19.33203125" style="28" customWidth="1"/>
    <col min="11066" max="11066" width="9.109375" style="28" customWidth="1"/>
    <col min="11067" max="11081" width="8.88671875" style="28"/>
    <col min="11082" max="11082" width="20.33203125" style="28" customWidth="1"/>
    <col min="11083" max="11083" width="9.109375" style="28" customWidth="1"/>
    <col min="11084" max="11264" width="8.88671875" style="28"/>
    <col min="11265" max="11265" width="18.44140625" style="28" customWidth="1"/>
    <col min="11266" max="11266" width="10" style="28" customWidth="1"/>
    <col min="11267" max="11268" width="8.88671875" style="28" customWidth="1"/>
    <col min="11269" max="11269" width="12.5546875" style="28" customWidth="1"/>
    <col min="11270" max="11271" width="8.88671875" style="28" customWidth="1"/>
    <col min="11272" max="11283" width="8.88671875" style="28"/>
    <col min="11284" max="11284" width="8.88671875" style="28" customWidth="1"/>
    <col min="11285" max="11285" width="21" style="28" customWidth="1"/>
    <col min="11286" max="11286" width="9.44140625" style="28" customWidth="1"/>
    <col min="11287" max="11301" width="8.88671875" style="28"/>
    <col min="11302" max="11302" width="18.33203125" style="28" customWidth="1"/>
    <col min="11303" max="11303" width="9.109375" style="28" customWidth="1"/>
    <col min="11304" max="11320" width="8.88671875" style="28"/>
    <col min="11321" max="11321" width="19.33203125" style="28" customWidth="1"/>
    <col min="11322" max="11322" width="9.109375" style="28" customWidth="1"/>
    <col min="11323" max="11337" width="8.88671875" style="28"/>
    <col min="11338" max="11338" width="20.33203125" style="28" customWidth="1"/>
    <col min="11339" max="11339" width="9.109375" style="28" customWidth="1"/>
    <col min="11340" max="11520" width="8.88671875" style="28"/>
    <col min="11521" max="11521" width="18.44140625" style="28" customWidth="1"/>
    <col min="11522" max="11522" width="10" style="28" customWidth="1"/>
    <col min="11523" max="11524" width="8.88671875" style="28" customWidth="1"/>
    <col min="11525" max="11525" width="12.5546875" style="28" customWidth="1"/>
    <col min="11526" max="11527" width="8.88671875" style="28" customWidth="1"/>
    <col min="11528" max="11539" width="8.88671875" style="28"/>
    <col min="11540" max="11540" width="8.88671875" style="28" customWidth="1"/>
    <col min="11541" max="11541" width="21" style="28" customWidth="1"/>
    <col min="11542" max="11542" width="9.44140625" style="28" customWidth="1"/>
    <col min="11543" max="11557" width="8.88671875" style="28"/>
    <col min="11558" max="11558" width="18.33203125" style="28" customWidth="1"/>
    <col min="11559" max="11559" width="9.109375" style="28" customWidth="1"/>
    <col min="11560" max="11576" width="8.88671875" style="28"/>
    <col min="11577" max="11577" width="19.33203125" style="28" customWidth="1"/>
    <col min="11578" max="11578" width="9.109375" style="28" customWidth="1"/>
    <col min="11579" max="11593" width="8.88671875" style="28"/>
    <col min="11594" max="11594" width="20.33203125" style="28" customWidth="1"/>
    <col min="11595" max="11595" width="9.109375" style="28" customWidth="1"/>
    <col min="11596" max="11776" width="8.88671875" style="28"/>
    <col min="11777" max="11777" width="18.44140625" style="28" customWidth="1"/>
    <col min="11778" max="11778" width="10" style="28" customWidth="1"/>
    <col min="11779" max="11780" width="8.88671875" style="28" customWidth="1"/>
    <col min="11781" max="11781" width="12.5546875" style="28" customWidth="1"/>
    <col min="11782" max="11783" width="8.88671875" style="28" customWidth="1"/>
    <col min="11784" max="11795" width="8.88671875" style="28"/>
    <col min="11796" max="11796" width="8.88671875" style="28" customWidth="1"/>
    <col min="11797" max="11797" width="21" style="28" customWidth="1"/>
    <col min="11798" max="11798" width="9.44140625" style="28" customWidth="1"/>
    <col min="11799" max="11813" width="8.88671875" style="28"/>
    <col min="11814" max="11814" width="18.33203125" style="28" customWidth="1"/>
    <col min="11815" max="11815" width="9.109375" style="28" customWidth="1"/>
    <col min="11816" max="11832" width="8.88671875" style="28"/>
    <col min="11833" max="11833" width="19.33203125" style="28" customWidth="1"/>
    <col min="11834" max="11834" width="9.109375" style="28" customWidth="1"/>
    <col min="11835" max="11849" width="8.88671875" style="28"/>
    <col min="11850" max="11850" width="20.33203125" style="28" customWidth="1"/>
    <col min="11851" max="11851" width="9.109375" style="28" customWidth="1"/>
    <col min="11852" max="12032" width="8.88671875" style="28"/>
    <col min="12033" max="12033" width="18.44140625" style="28" customWidth="1"/>
    <col min="12034" max="12034" width="10" style="28" customWidth="1"/>
    <col min="12035" max="12036" width="8.88671875" style="28" customWidth="1"/>
    <col min="12037" max="12037" width="12.5546875" style="28" customWidth="1"/>
    <col min="12038" max="12039" width="8.88671875" style="28" customWidth="1"/>
    <col min="12040" max="12051" width="8.88671875" style="28"/>
    <col min="12052" max="12052" width="8.88671875" style="28" customWidth="1"/>
    <col min="12053" max="12053" width="21" style="28" customWidth="1"/>
    <col min="12054" max="12054" width="9.44140625" style="28" customWidth="1"/>
    <col min="12055" max="12069" width="8.88671875" style="28"/>
    <col min="12070" max="12070" width="18.33203125" style="28" customWidth="1"/>
    <col min="12071" max="12071" width="9.109375" style="28" customWidth="1"/>
    <col min="12072" max="12088" width="8.88671875" style="28"/>
    <col min="12089" max="12089" width="19.33203125" style="28" customWidth="1"/>
    <col min="12090" max="12090" width="9.109375" style="28" customWidth="1"/>
    <col min="12091" max="12105" width="8.88671875" style="28"/>
    <col min="12106" max="12106" width="20.33203125" style="28" customWidth="1"/>
    <col min="12107" max="12107" width="9.109375" style="28" customWidth="1"/>
    <col min="12108" max="12288" width="8.88671875" style="28"/>
    <col min="12289" max="12289" width="18.44140625" style="28" customWidth="1"/>
    <col min="12290" max="12290" width="10" style="28" customWidth="1"/>
    <col min="12291" max="12292" width="8.88671875" style="28" customWidth="1"/>
    <col min="12293" max="12293" width="12.5546875" style="28" customWidth="1"/>
    <col min="12294" max="12295" width="8.88671875" style="28" customWidth="1"/>
    <col min="12296" max="12307" width="8.88671875" style="28"/>
    <col min="12308" max="12308" width="8.88671875" style="28" customWidth="1"/>
    <col min="12309" max="12309" width="21" style="28" customWidth="1"/>
    <col min="12310" max="12310" width="9.44140625" style="28" customWidth="1"/>
    <col min="12311" max="12325" width="8.88671875" style="28"/>
    <col min="12326" max="12326" width="18.33203125" style="28" customWidth="1"/>
    <col min="12327" max="12327" width="9.109375" style="28" customWidth="1"/>
    <col min="12328" max="12344" width="8.88671875" style="28"/>
    <col min="12345" max="12345" width="19.33203125" style="28" customWidth="1"/>
    <col min="12346" max="12346" width="9.109375" style="28" customWidth="1"/>
    <col min="12347" max="12361" width="8.88671875" style="28"/>
    <col min="12362" max="12362" width="20.33203125" style="28" customWidth="1"/>
    <col min="12363" max="12363" width="9.109375" style="28" customWidth="1"/>
    <col min="12364" max="12544" width="8.88671875" style="28"/>
    <col min="12545" max="12545" width="18.44140625" style="28" customWidth="1"/>
    <col min="12546" max="12546" width="10" style="28" customWidth="1"/>
    <col min="12547" max="12548" width="8.88671875" style="28" customWidth="1"/>
    <col min="12549" max="12549" width="12.5546875" style="28" customWidth="1"/>
    <col min="12550" max="12551" width="8.88671875" style="28" customWidth="1"/>
    <col min="12552" max="12563" width="8.88671875" style="28"/>
    <col min="12564" max="12564" width="8.88671875" style="28" customWidth="1"/>
    <col min="12565" max="12565" width="21" style="28" customWidth="1"/>
    <col min="12566" max="12566" width="9.44140625" style="28" customWidth="1"/>
    <col min="12567" max="12581" width="8.88671875" style="28"/>
    <col min="12582" max="12582" width="18.33203125" style="28" customWidth="1"/>
    <col min="12583" max="12583" width="9.109375" style="28" customWidth="1"/>
    <col min="12584" max="12600" width="8.88671875" style="28"/>
    <col min="12601" max="12601" width="19.33203125" style="28" customWidth="1"/>
    <col min="12602" max="12602" width="9.109375" style="28" customWidth="1"/>
    <col min="12603" max="12617" width="8.88671875" style="28"/>
    <col min="12618" max="12618" width="20.33203125" style="28" customWidth="1"/>
    <col min="12619" max="12619" width="9.109375" style="28" customWidth="1"/>
    <col min="12620" max="12800" width="8.88671875" style="28"/>
    <col min="12801" max="12801" width="18.44140625" style="28" customWidth="1"/>
    <col min="12802" max="12802" width="10" style="28" customWidth="1"/>
    <col min="12803" max="12804" width="8.88671875" style="28" customWidth="1"/>
    <col min="12805" max="12805" width="12.5546875" style="28" customWidth="1"/>
    <col min="12806" max="12807" width="8.88671875" style="28" customWidth="1"/>
    <col min="12808" max="12819" width="8.88671875" style="28"/>
    <col min="12820" max="12820" width="8.88671875" style="28" customWidth="1"/>
    <col min="12821" max="12821" width="21" style="28" customWidth="1"/>
    <col min="12822" max="12822" width="9.44140625" style="28" customWidth="1"/>
    <col min="12823" max="12837" width="8.88671875" style="28"/>
    <col min="12838" max="12838" width="18.33203125" style="28" customWidth="1"/>
    <col min="12839" max="12839" width="9.109375" style="28" customWidth="1"/>
    <col min="12840" max="12856" width="8.88671875" style="28"/>
    <col min="12857" max="12857" width="19.33203125" style="28" customWidth="1"/>
    <col min="12858" max="12858" width="9.109375" style="28" customWidth="1"/>
    <col min="12859" max="12873" width="8.88671875" style="28"/>
    <col min="12874" max="12874" width="20.33203125" style="28" customWidth="1"/>
    <col min="12875" max="12875" width="9.109375" style="28" customWidth="1"/>
    <col min="12876" max="13056" width="8.88671875" style="28"/>
    <col min="13057" max="13057" width="18.44140625" style="28" customWidth="1"/>
    <col min="13058" max="13058" width="10" style="28" customWidth="1"/>
    <col min="13059" max="13060" width="8.88671875" style="28" customWidth="1"/>
    <col min="13061" max="13061" width="12.5546875" style="28" customWidth="1"/>
    <col min="13062" max="13063" width="8.88671875" style="28" customWidth="1"/>
    <col min="13064" max="13075" width="8.88671875" style="28"/>
    <col min="13076" max="13076" width="8.88671875" style="28" customWidth="1"/>
    <col min="13077" max="13077" width="21" style="28" customWidth="1"/>
    <col min="13078" max="13078" width="9.44140625" style="28" customWidth="1"/>
    <col min="13079" max="13093" width="8.88671875" style="28"/>
    <col min="13094" max="13094" width="18.33203125" style="28" customWidth="1"/>
    <col min="13095" max="13095" width="9.109375" style="28" customWidth="1"/>
    <col min="13096" max="13112" width="8.88671875" style="28"/>
    <col min="13113" max="13113" width="19.33203125" style="28" customWidth="1"/>
    <col min="13114" max="13114" width="9.109375" style="28" customWidth="1"/>
    <col min="13115" max="13129" width="8.88671875" style="28"/>
    <col min="13130" max="13130" width="20.33203125" style="28" customWidth="1"/>
    <col min="13131" max="13131" width="9.109375" style="28" customWidth="1"/>
    <col min="13132" max="13312" width="8.88671875" style="28"/>
    <col min="13313" max="13313" width="18.44140625" style="28" customWidth="1"/>
    <col min="13314" max="13314" width="10" style="28" customWidth="1"/>
    <col min="13315" max="13316" width="8.88671875" style="28" customWidth="1"/>
    <col min="13317" max="13317" width="12.5546875" style="28" customWidth="1"/>
    <col min="13318" max="13319" width="8.88671875" style="28" customWidth="1"/>
    <col min="13320" max="13331" width="8.88671875" style="28"/>
    <col min="13332" max="13332" width="8.88671875" style="28" customWidth="1"/>
    <col min="13333" max="13333" width="21" style="28" customWidth="1"/>
    <col min="13334" max="13334" width="9.44140625" style="28" customWidth="1"/>
    <col min="13335" max="13349" width="8.88671875" style="28"/>
    <col min="13350" max="13350" width="18.33203125" style="28" customWidth="1"/>
    <col min="13351" max="13351" width="9.109375" style="28" customWidth="1"/>
    <col min="13352" max="13368" width="8.88671875" style="28"/>
    <col min="13369" max="13369" width="19.33203125" style="28" customWidth="1"/>
    <col min="13370" max="13370" width="9.109375" style="28" customWidth="1"/>
    <col min="13371" max="13385" width="8.88671875" style="28"/>
    <col min="13386" max="13386" width="20.33203125" style="28" customWidth="1"/>
    <col min="13387" max="13387" width="9.109375" style="28" customWidth="1"/>
    <col min="13388" max="13568" width="8.88671875" style="28"/>
    <col min="13569" max="13569" width="18.44140625" style="28" customWidth="1"/>
    <col min="13570" max="13570" width="10" style="28" customWidth="1"/>
    <col min="13571" max="13572" width="8.88671875" style="28" customWidth="1"/>
    <col min="13573" max="13573" width="12.5546875" style="28" customWidth="1"/>
    <col min="13574" max="13575" width="8.88671875" style="28" customWidth="1"/>
    <col min="13576" max="13587" width="8.88671875" style="28"/>
    <col min="13588" max="13588" width="8.88671875" style="28" customWidth="1"/>
    <col min="13589" max="13589" width="21" style="28" customWidth="1"/>
    <col min="13590" max="13590" width="9.44140625" style="28" customWidth="1"/>
    <col min="13591" max="13605" width="8.88671875" style="28"/>
    <col min="13606" max="13606" width="18.33203125" style="28" customWidth="1"/>
    <col min="13607" max="13607" width="9.109375" style="28" customWidth="1"/>
    <col min="13608" max="13624" width="8.88671875" style="28"/>
    <col min="13625" max="13625" width="19.33203125" style="28" customWidth="1"/>
    <col min="13626" max="13626" width="9.109375" style="28" customWidth="1"/>
    <col min="13627" max="13641" width="8.88671875" style="28"/>
    <col min="13642" max="13642" width="20.33203125" style="28" customWidth="1"/>
    <col min="13643" max="13643" width="9.109375" style="28" customWidth="1"/>
    <col min="13644" max="13824" width="8.88671875" style="28"/>
    <col min="13825" max="13825" width="18.44140625" style="28" customWidth="1"/>
    <col min="13826" max="13826" width="10" style="28" customWidth="1"/>
    <col min="13827" max="13828" width="8.88671875" style="28" customWidth="1"/>
    <col min="13829" max="13829" width="12.5546875" style="28" customWidth="1"/>
    <col min="13830" max="13831" width="8.88671875" style="28" customWidth="1"/>
    <col min="13832" max="13843" width="8.88671875" style="28"/>
    <col min="13844" max="13844" width="8.88671875" style="28" customWidth="1"/>
    <col min="13845" max="13845" width="21" style="28" customWidth="1"/>
    <col min="13846" max="13846" width="9.44140625" style="28" customWidth="1"/>
    <col min="13847" max="13861" width="8.88671875" style="28"/>
    <col min="13862" max="13862" width="18.33203125" style="28" customWidth="1"/>
    <col min="13863" max="13863" width="9.109375" style="28" customWidth="1"/>
    <col min="13864" max="13880" width="8.88671875" style="28"/>
    <col min="13881" max="13881" width="19.33203125" style="28" customWidth="1"/>
    <col min="13882" max="13882" width="9.109375" style="28" customWidth="1"/>
    <col min="13883" max="13897" width="8.88671875" style="28"/>
    <col min="13898" max="13898" width="20.33203125" style="28" customWidth="1"/>
    <col min="13899" max="13899" width="9.109375" style="28" customWidth="1"/>
    <col min="13900" max="14080" width="8.88671875" style="28"/>
    <col min="14081" max="14081" width="18.44140625" style="28" customWidth="1"/>
    <col min="14082" max="14082" width="10" style="28" customWidth="1"/>
    <col min="14083" max="14084" width="8.88671875" style="28" customWidth="1"/>
    <col min="14085" max="14085" width="12.5546875" style="28" customWidth="1"/>
    <col min="14086" max="14087" width="8.88671875" style="28" customWidth="1"/>
    <col min="14088" max="14099" width="8.88671875" style="28"/>
    <col min="14100" max="14100" width="8.88671875" style="28" customWidth="1"/>
    <col min="14101" max="14101" width="21" style="28" customWidth="1"/>
    <col min="14102" max="14102" width="9.44140625" style="28" customWidth="1"/>
    <col min="14103" max="14117" width="8.88671875" style="28"/>
    <col min="14118" max="14118" width="18.33203125" style="28" customWidth="1"/>
    <col min="14119" max="14119" width="9.109375" style="28" customWidth="1"/>
    <col min="14120" max="14136" width="8.88671875" style="28"/>
    <col min="14137" max="14137" width="19.33203125" style="28" customWidth="1"/>
    <col min="14138" max="14138" width="9.109375" style="28" customWidth="1"/>
    <col min="14139" max="14153" width="8.88671875" style="28"/>
    <col min="14154" max="14154" width="20.33203125" style="28" customWidth="1"/>
    <col min="14155" max="14155" width="9.109375" style="28" customWidth="1"/>
    <col min="14156" max="14336" width="8.88671875" style="28"/>
    <col min="14337" max="14337" width="18.44140625" style="28" customWidth="1"/>
    <col min="14338" max="14338" width="10" style="28" customWidth="1"/>
    <col min="14339" max="14340" width="8.88671875" style="28" customWidth="1"/>
    <col min="14341" max="14341" width="12.5546875" style="28" customWidth="1"/>
    <col min="14342" max="14343" width="8.88671875" style="28" customWidth="1"/>
    <col min="14344" max="14355" width="8.88671875" style="28"/>
    <col min="14356" max="14356" width="8.88671875" style="28" customWidth="1"/>
    <col min="14357" max="14357" width="21" style="28" customWidth="1"/>
    <col min="14358" max="14358" width="9.44140625" style="28" customWidth="1"/>
    <col min="14359" max="14373" width="8.88671875" style="28"/>
    <col min="14374" max="14374" width="18.33203125" style="28" customWidth="1"/>
    <col min="14375" max="14375" width="9.109375" style="28" customWidth="1"/>
    <col min="14376" max="14392" width="8.88671875" style="28"/>
    <col min="14393" max="14393" width="19.33203125" style="28" customWidth="1"/>
    <col min="14394" max="14394" width="9.109375" style="28" customWidth="1"/>
    <col min="14395" max="14409" width="8.88671875" style="28"/>
    <col min="14410" max="14410" width="20.33203125" style="28" customWidth="1"/>
    <col min="14411" max="14411" width="9.109375" style="28" customWidth="1"/>
    <col min="14412" max="14592" width="8.88671875" style="28"/>
    <col min="14593" max="14593" width="18.44140625" style="28" customWidth="1"/>
    <col min="14594" max="14594" width="10" style="28" customWidth="1"/>
    <col min="14595" max="14596" width="8.88671875" style="28" customWidth="1"/>
    <col min="14597" max="14597" width="12.5546875" style="28" customWidth="1"/>
    <col min="14598" max="14599" width="8.88671875" style="28" customWidth="1"/>
    <col min="14600" max="14611" width="8.88671875" style="28"/>
    <col min="14612" max="14612" width="8.88671875" style="28" customWidth="1"/>
    <col min="14613" max="14613" width="21" style="28" customWidth="1"/>
    <col min="14614" max="14614" width="9.44140625" style="28" customWidth="1"/>
    <col min="14615" max="14629" width="8.88671875" style="28"/>
    <col min="14630" max="14630" width="18.33203125" style="28" customWidth="1"/>
    <col min="14631" max="14631" width="9.109375" style="28" customWidth="1"/>
    <col min="14632" max="14648" width="8.88671875" style="28"/>
    <col min="14649" max="14649" width="19.33203125" style="28" customWidth="1"/>
    <col min="14650" max="14650" width="9.109375" style="28" customWidth="1"/>
    <col min="14651" max="14665" width="8.88671875" style="28"/>
    <col min="14666" max="14666" width="20.33203125" style="28" customWidth="1"/>
    <col min="14667" max="14667" width="9.109375" style="28" customWidth="1"/>
    <col min="14668" max="14848" width="8.88671875" style="28"/>
    <col min="14849" max="14849" width="18.44140625" style="28" customWidth="1"/>
    <col min="14850" max="14850" width="10" style="28" customWidth="1"/>
    <col min="14851" max="14852" width="8.88671875" style="28" customWidth="1"/>
    <col min="14853" max="14853" width="12.5546875" style="28" customWidth="1"/>
    <col min="14854" max="14855" width="8.88671875" style="28" customWidth="1"/>
    <col min="14856" max="14867" width="8.88671875" style="28"/>
    <col min="14868" max="14868" width="8.88671875" style="28" customWidth="1"/>
    <col min="14869" max="14869" width="21" style="28" customWidth="1"/>
    <col min="14870" max="14870" width="9.44140625" style="28" customWidth="1"/>
    <col min="14871" max="14885" width="8.88671875" style="28"/>
    <col min="14886" max="14886" width="18.33203125" style="28" customWidth="1"/>
    <col min="14887" max="14887" width="9.109375" style="28" customWidth="1"/>
    <col min="14888" max="14904" width="8.88671875" style="28"/>
    <col min="14905" max="14905" width="19.33203125" style="28" customWidth="1"/>
    <col min="14906" max="14906" width="9.109375" style="28" customWidth="1"/>
    <col min="14907" max="14921" width="8.88671875" style="28"/>
    <col min="14922" max="14922" width="20.33203125" style="28" customWidth="1"/>
    <col min="14923" max="14923" width="9.109375" style="28" customWidth="1"/>
    <col min="14924" max="15104" width="8.88671875" style="28"/>
    <col min="15105" max="15105" width="18.44140625" style="28" customWidth="1"/>
    <col min="15106" max="15106" width="10" style="28" customWidth="1"/>
    <col min="15107" max="15108" width="8.88671875" style="28" customWidth="1"/>
    <col min="15109" max="15109" width="12.5546875" style="28" customWidth="1"/>
    <col min="15110" max="15111" width="8.88671875" style="28" customWidth="1"/>
    <col min="15112" max="15123" width="8.88671875" style="28"/>
    <col min="15124" max="15124" width="8.88671875" style="28" customWidth="1"/>
    <col min="15125" max="15125" width="21" style="28" customWidth="1"/>
    <col min="15126" max="15126" width="9.44140625" style="28" customWidth="1"/>
    <col min="15127" max="15141" width="8.88671875" style="28"/>
    <col min="15142" max="15142" width="18.33203125" style="28" customWidth="1"/>
    <col min="15143" max="15143" width="9.109375" style="28" customWidth="1"/>
    <col min="15144" max="15160" width="8.88671875" style="28"/>
    <col min="15161" max="15161" width="19.33203125" style="28" customWidth="1"/>
    <col min="15162" max="15162" width="9.109375" style="28" customWidth="1"/>
    <col min="15163" max="15177" width="8.88671875" style="28"/>
    <col min="15178" max="15178" width="20.33203125" style="28" customWidth="1"/>
    <col min="15179" max="15179" width="9.109375" style="28" customWidth="1"/>
    <col min="15180" max="15360" width="8.88671875" style="28"/>
    <col min="15361" max="15361" width="18.44140625" style="28" customWidth="1"/>
    <col min="15362" max="15362" width="10" style="28" customWidth="1"/>
    <col min="15363" max="15364" width="8.88671875" style="28" customWidth="1"/>
    <col min="15365" max="15365" width="12.5546875" style="28" customWidth="1"/>
    <col min="15366" max="15367" width="8.88671875" style="28" customWidth="1"/>
    <col min="15368" max="15379" width="8.88671875" style="28"/>
    <col min="15380" max="15380" width="8.88671875" style="28" customWidth="1"/>
    <col min="15381" max="15381" width="21" style="28" customWidth="1"/>
    <col min="15382" max="15382" width="9.44140625" style="28" customWidth="1"/>
    <col min="15383" max="15397" width="8.88671875" style="28"/>
    <col min="15398" max="15398" width="18.33203125" style="28" customWidth="1"/>
    <col min="15399" max="15399" width="9.109375" style="28" customWidth="1"/>
    <col min="15400" max="15416" width="8.88671875" style="28"/>
    <col min="15417" max="15417" width="19.33203125" style="28" customWidth="1"/>
    <col min="15418" max="15418" width="9.109375" style="28" customWidth="1"/>
    <col min="15419" max="15433" width="8.88671875" style="28"/>
    <col min="15434" max="15434" width="20.33203125" style="28" customWidth="1"/>
    <col min="15435" max="15435" width="9.109375" style="28" customWidth="1"/>
    <col min="15436" max="15616" width="8.88671875" style="28"/>
    <col min="15617" max="15617" width="18.44140625" style="28" customWidth="1"/>
    <col min="15618" max="15618" width="10" style="28" customWidth="1"/>
    <col min="15619" max="15620" width="8.88671875" style="28" customWidth="1"/>
    <col min="15621" max="15621" width="12.5546875" style="28" customWidth="1"/>
    <col min="15622" max="15623" width="8.88671875" style="28" customWidth="1"/>
    <col min="15624" max="15635" width="8.88671875" style="28"/>
    <col min="15636" max="15636" width="8.88671875" style="28" customWidth="1"/>
    <col min="15637" max="15637" width="21" style="28" customWidth="1"/>
    <col min="15638" max="15638" width="9.44140625" style="28" customWidth="1"/>
    <col min="15639" max="15653" width="8.88671875" style="28"/>
    <col min="15654" max="15654" width="18.33203125" style="28" customWidth="1"/>
    <col min="15655" max="15655" width="9.109375" style="28" customWidth="1"/>
    <col min="15656" max="15672" width="8.88671875" style="28"/>
    <col min="15673" max="15673" width="19.33203125" style="28" customWidth="1"/>
    <col min="15674" max="15674" width="9.109375" style="28" customWidth="1"/>
    <col min="15675" max="15689" width="8.88671875" style="28"/>
    <col min="15690" max="15690" width="20.33203125" style="28" customWidth="1"/>
    <col min="15691" max="15691" width="9.109375" style="28" customWidth="1"/>
    <col min="15692" max="15872" width="8.88671875" style="28"/>
    <col min="15873" max="15873" width="18.44140625" style="28" customWidth="1"/>
    <col min="15874" max="15874" width="10" style="28" customWidth="1"/>
    <col min="15875" max="15876" width="8.88671875" style="28" customWidth="1"/>
    <col min="15877" max="15877" width="12.5546875" style="28" customWidth="1"/>
    <col min="15878" max="15879" width="8.88671875" style="28" customWidth="1"/>
    <col min="15880" max="15891" width="8.88671875" style="28"/>
    <col min="15892" max="15892" width="8.88671875" style="28" customWidth="1"/>
    <col min="15893" max="15893" width="21" style="28" customWidth="1"/>
    <col min="15894" max="15894" width="9.44140625" style="28" customWidth="1"/>
    <col min="15895" max="15909" width="8.88671875" style="28"/>
    <col min="15910" max="15910" width="18.33203125" style="28" customWidth="1"/>
    <col min="15911" max="15911" width="9.109375" style="28" customWidth="1"/>
    <col min="15912" max="15928" width="8.88671875" style="28"/>
    <col min="15929" max="15929" width="19.33203125" style="28" customWidth="1"/>
    <col min="15930" max="15930" width="9.109375" style="28" customWidth="1"/>
    <col min="15931" max="15945" width="8.88671875" style="28"/>
    <col min="15946" max="15946" width="20.33203125" style="28" customWidth="1"/>
    <col min="15947" max="15947" width="9.109375" style="28" customWidth="1"/>
    <col min="15948" max="16128" width="8.88671875" style="28"/>
    <col min="16129" max="16129" width="18.44140625" style="28" customWidth="1"/>
    <col min="16130" max="16130" width="10" style="28" customWidth="1"/>
    <col min="16131" max="16132" width="8.88671875" style="28" customWidth="1"/>
    <col min="16133" max="16133" width="12.5546875" style="28" customWidth="1"/>
    <col min="16134" max="16135" width="8.88671875" style="28" customWidth="1"/>
    <col min="16136" max="16147" width="8.88671875" style="28"/>
    <col min="16148" max="16148" width="8.88671875" style="28" customWidth="1"/>
    <col min="16149" max="16149" width="21" style="28" customWidth="1"/>
    <col min="16150" max="16150" width="9.44140625" style="28" customWidth="1"/>
    <col min="16151" max="16165" width="8.88671875" style="28"/>
    <col min="16166" max="16166" width="18.33203125" style="28" customWidth="1"/>
    <col min="16167" max="16167" width="9.109375" style="28" customWidth="1"/>
    <col min="16168" max="16184" width="8.88671875" style="28"/>
    <col min="16185" max="16185" width="19.33203125" style="28" customWidth="1"/>
    <col min="16186" max="16186" width="9.109375" style="28" customWidth="1"/>
    <col min="16187" max="16201" width="8.88671875" style="28"/>
    <col min="16202" max="16202" width="20.33203125" style="28" customWidth="1"/>
    <col min="16203" max="16203" width="9.109375" style="28" customWidth="1"/>
    <col min="16204" max="16384" width="8.88671875" style="28"/>
  </cols>
  <sheetData>
    <row r="1" spans="1:92" x14ac:dyDescent="0.3">
      <c r="B1" s="32" t="s">
        <v>3</v>
      </c>
      <c r="F1" s="172" t="s">
        <v>4</v>
      </c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W1" s="172" t="s">
        <v>220</v>
      </c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N1" s="172" t="s">
        <v>221</v>
      </c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F1" s="172" t="s">
        <v>7</v>
      </c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W1" s="172" t="s">
        <v>222</v>
      </c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</row>
    <row r="2" spans="1:92" ht="15.75" customHeight="1" x14ac:dyDescent="0.3">
      <c r="A2" s="137" t="s">
        <v>9</v>
      </c>
      <c r="B2" s="135" t="s">
        <v>10</v>
      </c>
      <c r="C2" s="135" t="s">
        <v>11</v>
      </c>
      <c r="D2" s="136" t="s">
        <v>12</v>
      </c>
      <c r="E2" s="39" t="s">
        <v>13</v>
      </c>
      <c r="F2" s="169" t="s">
        <v>14</v>
      </c>
      <c r="G2" s="169"/>
      <c r="H2" s="169" t="s">
        <v>15</v>
      </c>
      <c r="I2" s="169"/>
      <c r="J2" s="169" t="s">
        <v>16</v>
      </c>
      <c r="K2" s="169"/>
      <c r="L2" s="169" t="s">
        <v>17</v>
      </c>
      <c r="M2" s="169"/>
      <c r="N2" s="169" t="s">
        <v>18</v>
      </c>
      <c r="O2" s="169"/>
      <c r="P2" s="169" t="s">
        <v>19</v>
      </c>
      <c r="Q2" s="169"/>
      <c r="R2" s="169" t="s">
        <v>20</v>
      </c>
      <c r="S2" s="169"/>
      <c r="T2" s="102" t="s">
        <v>21</v>
      </c>
      <c r="U2" s="137" t="s">
        <v>9</v>
      </c>
      <c r="V2" s="135" t="s">
        <v>13</v>
      </c>
      <c r="W2" s="169" t="s">
        <v>14</v>
      </c>
      <c r="X2" s="169"/>
      <c r="Y2" s="169" t="s">
        <v>15</v>
      </c>
      <c r="Z2" s="169"/>
      <c r="AA2" s="169" t="s">
        <v>16</v>
      </c>
      <c r="AB2" s="169"/>
      <c r="AC2" s="169" t="s">
        <v>17</v>
      </c>
      <c r="AD2" s="169"/>
      <c r="AE2" s="169" t="s">
        <v>18</v>
      </c>
      <c r="AF2" s="169"/>
      <c r="AG2" s="169" t="s">
        <v>19</v>
      </c>
      <c r="AH2" s="169"/>
      <c r="AI2" s="169" t="s">
        <v>20</v>
      </c>
      <c r="AJ2" s="169"/>
      <c r="AK2" s="138" t="s">
        <v>21</v>
      </c>
      <c r="AL2" s="137" t="s">
        <v>9</v>
      </c>
      <c r="AM2" s="39" t="s">
        <v>13</v>
      </c>
      <c r="AN2" s="169" t="s">
        <v>14</v>
      </c>
      <c r="AO2" s="169"/>
      <c r="AP2" s="169" t="s">
        <v>15</v>
      </c>
      <c r="AQ2" s="169"/>
      <c r="AR2" s="169" t="s">
        <v>16</v>
      </c>
      <c r="AS2" s="169"/>
      <c r="AT2" s="169" t="s">
        <v>17</v>
      </c>
      <c r="AU2" s="169"/>
      <c r="AV2" s="173" t="s">
        <v>18</v>
      </c>
      <c r="AW2" s="173"/>
      <c r="AX2" s="169" t="s">
        <v>19</v>
      </c>
      <c r="AY2" s="169"/>
      <c r="AZ2" s="169" t="s">
        <v>20</v>
      </c>
      <c r="BA2" s="169"/>
      <c r="BB2" s="138" t="s">
        <v>21</v>
      </c>
      <c r="BC2" s="138" t="s">
        <v>223</v>
      </c>
      <c r="BD2" s="138" t="s">
        <v>21</v>
      </c>
      <c r="BE2" s="137" t="s">
        <v>9</v>
      </c>
      <c r="BF2" s="39" t="s">
        <v>13</v>
      </c>
      <c r="BG2" s="169" t="s">
        <v>14</v>
      </c>
      <c r="BH2" s="169"/>
      <c r="BI2" s="169" t="s">
        <v>15</v>
      </c>
      <c r="BJ2" s="169"/>
      <c r="BK2" s="169" t="s">
        <v>16</v>
      </c>
      <c r="BL2" s="169"/>
      <c r="BM2" s="169" t="s">
        <v>17</v>
      </c>
      <c r="BN2" s="169"/>
      <c r="BO2" s="169" t="s">
        <v>18</v>
      </c>
      <c r="BP2" s="169"/>
      <c r="BQ2" s="169" t="s">
        <v>19</v>
      </c>
      <c r="BR2" s="169"/>
      <c r="BS2" s="169" t="s">
        <v>20</v>
      </c>
      <c r="BT2" s="169"/>
      <c r="BU2" s="138" t="s">
        <v>21</v>
      </c>
      <c r="BV2" s="137" t="s">
        <v>9</v>
      </c>
      <c r="BW2" s="39" t="s">
        <v>13</v>
      </c>
      <c r="BX2" s="169" t="s">
        <v>14</v>
      </c>
      <c r="BY2" s="169"/>
      <c r="BZ2" s="169" t="s">
        <v>15</v>
      </c>
      <c r="CA2" s="169"/>
      <c r="CB2" s="169" t="s">
        <v>16</v>
      </c>
      <c r="CC2" s="169"/>
      <c r="CD2" s="169" t="s">
        <v>17</v>
      </c>
      <c r="CE2" s="169"/>
      <c r="CF2" s="169" t="s">
        <v>18</v>
      </c>
      <c r="CG2" s="169"/>
      <c r="CH2" s="169" t="s">
        <v>19</v>
      </c>
      <c r="CI2" s="169"/>
      <c r="CJ2" s="169" t="s">
        <v>20</v>
      </c>
      <c r="CK2" s="169"/>
      <c r="CL2" s="138" t="s">
        <v>21</v>
      </c>
      <c r="CM2" s="170" t="s">
        <v>257</v>
      </c>
      <c r="CN2" s="171" t="s">
        <v>258</v>
      </c>
    </row>
    <row r="3" spans="1:92" x14ac:dyDescent="0.3">
      <c r="B3" s="135" t="s">
        <v>37</v>
      </c>
      <c r="C3" s="135" t="s">
        <v>38</v>
      </c>
      <c r="D3" s="28" t="s">
        <v>39</v>
      </c>
      <c r="E3" s="139" t="s">
        <v>40</v>
      </c>
      <c r="F3" s="21" t="s">
        <v>41</v>
      </c>
      <c r="G3" s="22" t="s">
        <v>42</v>
      </c>
      <c r="H3" s="21" t="s">
        <v>41</v>
      </c>
      <c r="I3" s="22" t="s">
        <v>42</v>
      </c>
      <c r="J3" s="21" t="s">
        <v>41</v>
      </c>
      <c r="K3" s="22" t="s">
        <v>42</v>
      </c>
      <c r="L3" s="21" t="s">
        <v>41</v>
      </c>
      <c r="M3" s="22" t="s">
        <v>42</v>
      </c>
      <c r="N3" s="21" t="s">
        <v>41</v>
      </c>
      <c r="O3" s="22" t="s">
        <v>42</v>
      </c>
      <c r="P3" s="21" t="s">
        <v>41</v>
      </c>
      <c r="Q3" s="22" t="s">
        <v>42</v>
      </c>
      <c r="R3" s="21" t="s">
        <v>41</v>
      </c>
      <c r="S3" s="22" t="s">
        <v>42</v>
      </c>
      <c r="T3" s="123" t="s">
        <v>43</v>
      </c>
      <c r="V3" s="84" t="s">
        <v>224</v>
      </c>
      <c r="W3" s="21" t="s">
        <v>41</v>
      </c>
      <c r="X3" s="22" t="s">
        <v>42</v>
      </c>
      <c r="Y3" s="21" t="s">
        <v>41</v>
      </c>
      <c r="Z3" s="22" t="s">
        <v>42</v>
      </c>
      <c r="AA3" s="21" t="s">
        <v>41</v>
      </c>
      <c r="AB3" s="22" t="s">
        <v>42</v>
      </c>
      <c r="AC3" s="21" t="s">
        <v>41</v>
      </c>
      <c r="AD3" s="22" t="s">
        <v>42</v>
      </c>
      <c r="AE3" s="21" t="s">
        <v>41</v>
      </c>
      <c r="AF3" s="22" t="s">
        <v>42</v>
      </c>
      <c r="AG3" s="21" t="s">
        <v>41</v>
      </c>
      <c r="AH3" s="22" t="s">
        <v>42</v>
      </c>
      <c r="AI3" s="21" t="s">
        <v>41</v>
      </c>
      <c r="AJ3" s="22" t="s">
        <v>42</v>
      </c>
      <c r="AK3" s="13" t="s">
        <v>225</v>
      </c>
      <c r="AM3" s="84" t="s">
        <v>226</v>
      </c>
      <c r="AN3" s="21" t="s">
        <v>41</v>
      </c>
      <c r="AO3" s="22" t="s">
        <v>42</v>
      </c>
      <c r="AP3" s="21" t="s">
        <v>41</v>
      </c>
      <c r="AQ3" s="22" t="s">
        <v>42</v>
      </c>
      <c r="AR3" s="21" t="s">
        <v>41</v>
      </c>
      <c r="AS3" s="22" t="s">
        <v>42</v>
      </c>
      <c r="AT3" s="21" t="s">
        <v>41</v>
      </c>
      <c r="AU3" s="22" t="s">
        <v>42</v>
      </c>
      <c r="AV3" s="21" t="s">
        <v>41</v>
      </c>
      <c r="AW3" s="22" t="s">
        <v>42</v>
      </c>
      <c r="AX3" s="21" t="s">
        <v>41</v>
      </c>
      <c r="AY3" s="22" t="s">
        <v>42</v>
      </c>
      <c r="AZ3" s="21" t="s">
        <v>41</v>
      </c>
      <c r="BA3" s="22" t="s">
        <v>42</v>
      </c>
      <c r="BB3" s="13" t="s">
        <v>227</v>
      </c>
      <c r="BC3" s="13" t="s">
        <v>228</v>
      </c>
      <c r="BD3" s="13" t="s">
        <v>228</v>
      </c>
      <c r="BF3" s="84" t="s">
        <v>229</v>
      </c>
      <c r="BG3" s="21" t="s">
        <v>41</v>
      </c>
      <c r="BH3" s="22" t="s">
        <v>42</v>
      </c>
      <c r="BI3" s="21" t="s">
        <v>41</v>
      </c>
      <c r="BJ3" s="22" t="s">
        <v>42</v>
      </c>
      <c r="BK3" s="21" t="s">
        <v>41</v>
      </c>
      <c r="BL3" s="22" t="s">
        <v>42</v>
      </c>
      <c r="BM3" s="21" t="s">
        <v>41</v>
      </c>
      <c r="BN3" s="22" t="s">
        <v>42</v>
      </c>
      <c r="BO3" s="21" t="s">
        <v>41</v>
      </c>
      <c r="BP3" s="22" t="s">
        <v>42</v>
      </c>
      <c r="BQ3" s="21" t="s">
        <v>41</v>
      </c>
      <c r="BR3" s="22" t="s">
        <v>42</v>
      </c>
      <c r="BS3" s="21" t="s">
        <v>41</v>
      </c>
      <c r="BT3" s="22" t="s">
        <v>42</v>
      </c>
      <c r="BU3" s="13" t="s">
        <v>48</v>
      </c>
      <c r="BW3" s="84" t="s">
        <v>230</v>
      </c>
      <c r="BX3" s="21" t="s">
        <v>41</v>
      </c>
      <c r="BY3" s="22" t="s">
        <v>42</v>
      </c>
      <c r="BZ3" s="21" t="s">
        <v>41</v>
      </c>
      <c r="CA3" s="22" t="s">
        <v>42</v>
      </c>
      <c r="CB3" s="21" t="s">
        <v>41</v>
      </c>
      <c r="CC3" s="22" t="s">
        <v>42</v>
      </c>
      <c r="CD3" s="21" t="s">
        <v>41</v>
      </c>
      <c r="CE3" s="22" t="s">
        <v>42</v>
      </c>
      <c r="CF3" s="21" t="s">
        <v>41</v>
      </c>
      <c r="CG3" s="22" t="s">
        <v>42</v>
      </c>
      <c r="CH3" s="21" t="s">
        <v>41</v>
      </c>
      <c r="CI3" s="22" t="s">
        <v>42</v>
      </c>
      <c r="CJ3" s="21" t="s">
        <v>41</v>
      </c>
      <c r="CK3" s="22" t="s">
        <v>42</v>
      </c>
      <c r="CL3" s="13" t="s">
        <v>231</v>
      </c>
      <c r="CM3" s="170"/>
      <c r="CN3" s="171"/>
    </row>
    <row r="4" spans="1:92" s="85" customFormat="1" x14ac:dyDescent="0.3">
      <c r="A4" s="85" t="s">
        <v>52</v>
      </c>
      <c r="B4" s="54" t="s">
        <v>53</v>
      </c>
      <c r="C4" s="85" t="s">
        <v>54</v>
      </c>
      <c r="E4" s="86" t="s">
        <v>55</v>
      </c>
      <c r="F4" s="87" t="s">
        <v>56</v>
      </c>
      <c r="G4" s="88" t="s">
        <v>57</v>
      </c>
      <c r="H4" s="87" t="s">
        <v>58</v>
      </c>
      <c r="I4" s="88" t="s">
        <v>59</v>
      </c>
      <c r="J4" s="87" t="s">
        <v>60</v>
      </c>
      <c r="K4" s="88" t="s">
        <v>61</v>
      </c>
      <c r="L4" s="87" t="s">
        <v>62</v>
      </c>
      <c r="M4" s="88" t="s">
        <v>63</v>
      </c>
      <c r="N4" s="87" t="s">
        <v>64</v>
      </c>
      <c r="O4" s="88" t="s">
        <v>65</v>
      </c>
      <c r="P4" s="87" t="s">
        <v>66</v>
      </c>
      <c r="Q4" s="88" t="s">
        <v>67</v>
      </c>
      <c r="R4" s="87" t="s">
        <v>68</v>
      </c>
      <c r="S4" s="88" t="s">
        <v>69</v>
      </c>
      <c r="T4" s="113" t="s">
        <v>232</v>
      </c>
      <c r="W4" s="87" t="s">
        <v>56</v>
      </c>
      <c r="X4" s="88" t="s">
        <v>57</v>
      </c>
      <c r="Y4" s="87" t="s">
        <v>58</v>
      </c>
      <c r="Z4" s="88" t="s">
        <v>59</v>
      </c>
      <c r="AA4" s="87" t="s">
        <v>60</v>
      </c>
      <c r="AB4" s="88" t="s">
        <v>61</v>
      </c>
      <c r="AC4" s="87" t="s">
        <v>62</v>
      </c>
      <c r="AD4" s="88" t="s">
        <v>63</v>
      </c>
      <c r="AE4" s="87" t="s">
        <v>64</v>
      </c>
      <c r="AF4" s="88" t="s">
        <v>65</v>
      </c>
      <c r="AG4" s="87" t="s">
        <v>66</v>
      </c>
      <c r="AH4" s="88" t="s">
        <v>67</v>
      </c>
      <c r="AI4" s="87" t="s">
        <v>68</v>
      </c>
      <c r="AJ4" s="88" t="s">
        <v>69</v>
      </c>
      <c r="AK4" s="85" t="s">
        <v>232</v>
      </c>
      <c r="AM4" s="86"/>
      <c r="AN4" s="87" t="s">
        <v>56</v>
      </c>
      <c r="AO4" s="88" t="s">
        <v>57</v>
      </c>
      <c r="AP4" s="87" t="s">
        <v>58</v>
      </c>
      <c r="AQ4" s="88" t="s">
        <v>59</v>
      </c>
      <c r="AR4" s="87" t="s">
        <v>60</v>
      </c>
      <c r="AS4" s="88" t="s">
        <v>61</v>
      </c>
      <c r="AT4" s="87" t="s">
        <v>62</v>
      </c>
      <c r="AU4" s="88" t="s">
        <v>63</v>
      </c>
      <c r="AV4" s="87" t="s">
        <v>64</v>
      </c>
      <c r="AW4" s="88" t="s">
        <v>65</v>
      </c>
      <c r="AX4" s="87" t="s">
        <v>66</v>
      </c>
      <c r="AY4" s="88" t="s">
        <v>67</v>
      </c>
      <c r="AZ4" s="87" t="s">
        <v>68</v>
      </c>
      <c r="BA4" s="88" t="s">
        <v>69</v>
      </c>
      <c r="BB4" s="85" t="s">
        <v>232</v>
      </c>
      <c r="BF4" s="86"/>
      <c r="BG4" s="87" t="s">
        <v>56</v>
      </c>
      <c r="BH4" s="88" t="s">
        <v>57</v>
      </c>
      <c r="BI4" s="87" t="s">
        <v>58</v>
      </c>
      <c r="BJ4" s="88" t="s">
        <v>59</v>
      </c>
      <c r="BK4" s="87" t="s">
        <v>60</v>
      </c>
      <c r="BL4" s="88" t="s">
        <v>61</v>
      </c>
      <c r="BM4" s="87" t="s">
        <v>62</v>
      </c>
      <c r="BN4" s="88" t="s">
        <v>63</v>
      </c>
      <c r="BO4" s="87" t="s">
        <v>64</v>
      </c>
      <c r="BP4" s="88" t="s">
        <v>65</v>
      </c>
      <c r="BQ4" s="87" t="s">
        <v>66</v>
      </c>
      <c r="BR4" s="88" t="s">
        <v>67</v>
      </c>
      <c r="BS4" s="87" t="s">
        <v>68</v>
      </c>
      <c r="BT4" s="88" t="s">
        <v>69</v>
      </c>
      <c r="BU4" s="85" t="s">
        <v>232</v>
      </c>
      <c r="BW4" s="86"/>
      <c r="BX4" s="87" t="s">
        <v>56</v>
      </c>
      <c r="BY4" s="88" t="s">
        <v>57</v>
      </c>
      <c r="BZ4" s="87" t="s">
        <v>58</v>
      </c>
      <c r="CA4" s="88" t="s">
        <v>59</v>
      </c>
      <c r="CB4" s="87" t="s">
        <v>60</v>
      </c>
      <c r="CC4" s="88" t="s">
        <v>61</v>
      </c>
      <c r="CD4" s="87" t="s">
        <v>62</v>
      </c>
      <c r="CE4" s="88" t="s">
        <v>63</v>
      </c>
      <c r="CF4" s="87" t="s">
        <v>64</v>
      </c>
      <c r="CG4" s="88" t="s">
        <v>65</v>
      </c>
      <c r="CH4" s="87" t="s">
        <v>66</v>
      </c>
      <c r="CI4" s="88" t="s">
        <v>67</v>
      </c>
      <c r="CJ4" s="87" t="s">
        <v>68</v>
      </c>
      <c r="CK4" s="88" t="s">
        <v>69</v>
      </c>
      <c r="CL4" s="85" t="s">
        <v>232</v>
      </c>
      <c r="CN4" s="171"/>
    </row>
    <row r="5" spans="1:92" s="119" customFormat="1" x14ac:dyDescent="0.3">
      <c r="C5" s="127"/>
      <c r="D5" s="127"/>
      <c r="E5" s="128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13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M5" s="128"/>
      <c r="BF5" s="128"/>
      <c r="BU5" s="127"/>
      <c r="BW5" s="129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N5" s="127"/>
    </row>
    <row r="6" spans="1:92" x14ac:dyDescent="0.3">
      <c r="A6" s="90" t="s">
        <v>71</v>
      </c>
      <c r="B6" s="26">
        <f>B7+B8+B9+B10+B11+B12+B13+B14</f>
        <v>28564.974000000002</v>
      </c>
      <c r="C6" s="98">
        <f>SUM(C7:C14)</f>
        <v>23781</v>
      </c>
      <c r="D6" s="100">
        <f>C6/B6*100</f>
        <v>83.252307528793821</v>
      </c>
      <c r="E6" s="92">
        <f>E7+E8+E9+E10+E11+E12+E13+E14</f>
        <v>21042</v>
      </c>
      <c r="F6" s="136">
        <f>F7+F8+F9+F10+F11+F12+F13+F14</f>
        <v>902</v>
      </c>
      <c r="G6" s="156">
        <f t="shared" ref="G6:S6" si="0">G7+G8+G9+G10+G11+G12+G13+G14</f>
        <v>854</v>
      </c>
      <c r="H6" s="156">
        <f t="shared" si="0"/>
        <v>722</v>
      </c>
      <c r="I6" s="156">
        <f t="shared" si="0"/>
        <v>792</v>
      </c>
      <c r="J6" s="156">
        <f t="shared" si="0"/>
        <v>1718</v>
      </c>
      <c r="K6" s="156">
        <f t="shared" si="0"/>
        <v>1707</v>
      </c>
      <c r="L6" s="156">
        <f t="shared" si="0"/>
        <v>1843</v>
      </c>
      <c r="M6" s="156">
        <f t="shared" si="0"/>
        <v>1738</v>
      </c>
      <c r="N6" s="156">
        <f t="shared" si="0"/>
        <v>1876</v>
      </c>
      <c r="O6" s="156">
        <f t="shared" si="0"/>
        <v>1668</v>
      </c>
      <c r="P6" s="156">
        <f t="shared" si="0"/>
        <v>1869</v>
      </c>
      <c r="Q6" s="156">
        <f t="shared" si="0"/>
        <v>1815</v>
      </c>
      <c r="R6" s="156">
        <f t="shared" si="0"/>
        <v>1841</v>
      </c>
      <c r="S6" s="156">
        <f t="shared" si="0"/>
        <v>1697</v>
      </c>
      <c r="T6" s="102">
        <f>E6/C6*100</f>
        <v>88.482401917497171</v>
      </c>
      <c r="U6" s="99"/>
      <c r="V6" s="92">
        <f>V7+V8+V9+V10+V11+V12+V13+V14</f>
        <v>1144</v>
      </c>
      <c r="W6" s="136">
        <f>W7+W8+W9+W10+W11+W12+W13+W14</f>
        <v>57</v>
      </c>
      <c r="X6" s="156">
        <f t="shared" ref="X6:AJ6" si="1">X7+X8+X9+X10+X11+X12+X13+X14</f>
        <v>47</v>
      </c>
      <c r="Y6" s="156">
        <f t="shared" si="1"/>
        <v>48</v>
      </c>
      <c r="Z6" s="156">
        <f t="shared" si="1"/>
        <v>35</v>
      </c>
      <c r="AA6" s="156">
        <f t="shared" si="1"/>
        <v>116</v>
      </c>
      <c r="AB6" s="156">
        <f t="shared" si="1"/>
        <v>94</v>
      </c>
      <c r="AC6" s="156">
        <f t="shared" si="1"/>
        <v>114</v>
      </c>
      <c r="AD6" s="156">
        <f t="shared" si="1"/>
        <v>86</v>
      </c>
      <c r="AE6" s="156">
        <f t="shared" si="1"/>
        <v>105</v>
      </c>
      <c r="AF6" s="156">
        <f t="shared" si="1"/>
        <v>75</v>
      </c>
      <c r="AG6" s="156">
        <f t="shared" si="1"/>
        <v>99</v>
      </c>
      <c r="AH6" s="156">
        <f t="shared" si="1"/>
        <v>86</v>
      </c>
      <c r="AI6" s="156">
        <f t="shared" si="1"/>
        <v>89</v>
      </c>
      <c r="AJ6" s="156">
        <f t="shared" si="1"/>
        <v>93</v>
      </c>
      <c r="AK6" s="102">
        <f>V6/C6*100</f>
        <v>4.8105630545393376</v>
      </c>
      <c r="AL6" s="99"/>
      <c r="AM6" s="39">
        <f>SUM(AM7:AM14)</f>
        <v>589</v>
      </c>
      <c r="AN6" s="136">
        <f>AN7+AN8+AN9+AN10+AN11+AN12+AN13+AN14</f>
        <v>67</v>
      </c>
      <c r="AO6" s="156">
        <f t="shared" ref="AO6:BA6" si="2">AO7+AO8+AO9+AO10+AO11+AO12+AO13+AO14</f>
        <v>68</v>
      </c>
      <c r="AP6" s="156">
        <f t="shared" si="2"/>
        <v>37</v>
      </c>
      <c r="AQ6" s="156">
        <f t="shared" si="2"/>
        <v>20</v>
      </c>
      <c r="AR6" s="156">
        <f t="shared" si="2"/>
        <v>69</v>
      </c>
      <c r="AS6" s="156">
        <f t="shared" si="2"/>
        <v>64</v>
      </c>
      <c r="AT6" s="156">
        <f t="shared" si="2"/>
        <v>50</v>
      </c>
      <c r="AU6" s="156">
        <f t="shared" si="2"/>
        <v>38</v>
      </c>
      <c r="AV6" s="156">
        <f t="shared" si="2"/>
        <v>44</v>
      </c>
      <c r="AW6" s="156">
        <f t="shared" si="2"/>
        <v>32</v>
      </c>
      <c r="AX6" s="156">
        <f t="shared" si="2"/>
        <v>26</v>
      </c>
      <c r="AY6" s="156">
        <f t="shared" si="2"/>
        <v>25</v>
      </c>
      <c r="AZ6" s="156">
        <f t="shared" si="2"/>
        <v>27</v>
      </c>
      <c r="BA6" s="156">
        <f t="shared" si="2"/>
        <v>22</v>
      </c>
      <c r="BB6" s="123">
        <f>AM6/C6*100</f>
        <v>2.4767671670661451</v>
      </c>
      <c r="BC6" s="13">
        <f>BC7+BC8+BC9+BC10+BC11+BC12+BC13+BC14</f>
        <v>1733</v>
      </c>
      <c r="BD6" s="57">
        <f>BC6/C6*100</f>
        <v>7.2873302216054832</v>
      </c>
      <c r="BE6" s="99"/>
      <c r="BF6" s="140">
        <f>BF7+BF8+BF9+BF10+BF11+BF12+BF13+BF14</f>
        <v>577</v>
      </c>
      <c r="BG6" s="136">
        <f>BG7+BG8+BG9+BG10+BG11+BG12+BG13+BG14</f>
        <v>67</v>
      </c>
      <c r="BH6" s="156">
        <f t="shared" ref="BH6:BT6" si="3">BH7+BH8+BH9+BH10+BH11+BH12+BH13+BH14</f>
        <v>52</v>
      </c>
      <c r="BI6" s="156">
        <f t="shared" si="3"/>
        <v>28</v>
      </c>
      <c r="BJ6" s="156">
        <f t="shared" si="3"/>
        <v>31</v>
      </c>
      <c r="BK6" s="156">
        <f t="shared" si="3"/>
        <v>61</v>
      </c>
      <c r="BL6" s="156">
        <f t="shared" si="3"/>
        <v>52</v>
      </c>
      <c r="BM6" s="156">
        <f t="shared" si="3"/>
        <v>43</v>
      </c>
      <c r="BN6" s="156">
        <f t="shared" si="3"/>
        <v>38</v>
      </c>
      <c r="BO6" s="156">
        <f t="shared" si="3"/>
        <v>31</v>
      </c>
      <c r="BP6" s="156">
        <f t="shared" si="3"/>
        <v>44</v>
      </c>
      <c r="BQ6" s="156">
        <f t="shared" si="3"/>
        <v>40</v>
      </c>
      <c r="BR6" s="156">
        <f t="shared" si="3"/>
        <v>30</v>
      </c>
      <c r="BS6" s="156">
        <f t="shared" si="3"/>
        <v>26</v>
      </c>
      <c r="BT6" s="156">
        <f t="shared" si="3"/>
        <v>34</v>
      </c>
      <c r="BU6" s="102">
        <f>BF6/C6*100</f>
        <v>2.426306715445103</v>
      </c>
      <c r="BV6" s="99"/>
      <c r="BW6" s="39">
        <f>BW7+BW8+BW9+BW10+BW11+BW12+BW13+BW14</f>
        <v>429</v>
      </c>
      <c r="BX6" s="136">
        <f>BX7+BX8+BX9+BX10+BX11+BX12+BX13+BX14</f>
        <v>63</v>
      </c>
      <c r="BY6" s="156">
        <f t="shared" ref="BY6:CK6" si="4">BY7+BY8+BY9+BY10+BY11+BY12+BY13+BY14</f>
        <v>55</v>
      </c>
      <c r="BZ6" s="156">
        <f t="shared" si="4"/>
        <v>15</v>
      </c>
      <c r="CA6" s="156">
        <f t="shared" si="4"/>
        <v>10</v>
      </c>
      <c r="CB6" s="156">
        <f t="shared" si="4"/>
        <v>32</v>
      </c>
      <c r="CC6" s="156">
        <f t="shared" si="4"/>
        <v>36</v>
      </c>
      <c r="CD6" s="156">
        <f t="shared" si="4"/>
        <v>30</v>
      </c>
      <c r="CE6" s="156">
        <f t="shared" si="4"/>
        <v>19</v>
      </c>
      <c r="CF6" s="156">
        <f t="shared" si="4"/>
        <v>46</v>
      </c>
      <c r="CG6" s="156">
        <f t="shared" si="4"/>
        <v>28</v>
      </c>
      <c r="CH6" s="156">
        <f t="shared" si="4"/>
        <v>32</v>
      </c>
      <c r="CI6" s="156">
        <f t="shared" si="4"/>
        <v>18</v>
      </c>
      <c r="CJ6" s="156">
        <f t="shared" si="4"/>
        <v>35</v>
      </c>
      <c r="CK6" s="156">
        <f t="shared" si="4"/>
        <v>10</v>
      </c>
      <c r="CL6" s="123">
        <f>BW6/C6*100</f>
        <v>1.8039611454522517</v>
      </c>
      <c r="CM6" s="28">
        <f>SUM(BW6,BF6)</f>
        <v>1006</v>
      </c>
      <c r="CN6" s="91">
        <f>(CM6/C6)*100</f>
        <v>4.2302678608973547</v>
      </c>
    </row>
    <row r="7" spans="1:92" x14ac:dyDescent="0.3">
      <c r="A7" s="28" t="s">
        <v>72</v>
      </c>
      <c r="B7" s="26">
        <v>2955.69</v>
      </c>
      <c r="C7" s="137">
        <f>E7+BC7+BF7+BW7</f>
        <v>2157</v>
      </c>
      <c r="D7" s="91">
        <f t="shared" ref="D7:D14" si="5">C7/B7*100</f>
        <v>72.97788333688581</v>
      </c>
      <c r="E7" s="92">
        <f t="shared" ref="E7:E70" si="6">SUM(F7:S7)</f>
        <v>1926</v>
      </c>
      <c r="F7" s="95">
        <v>84</v>
      </c>
      <c r="G7" s="96">
        <v>92</v>
      </c>
      <c r="H7" s="95">
        <v>58</v>
      </c>
      <c r="I7" s="96">
        <v>72</v>
      </c>
      <c r="J7" s="95">
        <v>166</v>
      </c>
      <c r="K7" s="96">
        <v>137</v>
      </c>
      <c r="L7" s="95">
        <v>149</v>
      </c>
      <c r="M7" s="96">
        <v>171</v>
      </c>
      <c r="N7" s="95">
        <v>169</v>
      </c>
      <c r="O7" s="96">
        <v>140</v>
      </c>
      <c r="P7" s="95">
        <v>163</v>
      </c>
      <c r="Q7" s="96">
        <v>161</v>
      </c>
      <c r="R7" s="95">
        <v>197</v>
      </c>
      <c r="S7" s="96">
        <v>167</v>
      </c>
      <c r="T7" s="102">
        <f>E7/C7*100</f>
        <v>89.29068150208623</v>
      </c>
      <c r="U7" s="28" t="s">
        <v>72</v>
      </c>
      <c r="V7" s="92">
        <f t="shared" ref="V7:V70" si="7">SUM(W7:AJ7)</f>
        <v>93</v>
      </c>
      <c r="W7" s="154">
        <v>7</v>
      </c>
      <c r="X7" s="96">
        <v>4</v>
      </c>
      <c r="Y7" s="95">
        <v>2</v>
      </c>
      <c r="Z7" s="96">
        <v>6</v>
      </c>
      <c r="AA7" s="95">
        <v>5</v>
      </c>
      <c r="AB7" s="96">
        <v>5</v>
      </c>
      <c r="AC7" s="95">
        <v>8</v>
      </c>
      <c r="AD7" s="96">
        <v>11</v>
      </c>
      <c r="AE7" s="95">
        <v>9</v>
      </c>
      <c r="AF7" s="96">
        <v>9</v>
      </c>
      <c r="AG7" s="95">
        <v>3</v>
      </c>
      <c r="AH7" s="96">
        <v>6</v>
      </c>
      <c r="AI7" s="95">
        <v>11</v>
      </c>
      <c r="AJ7" s="96">
        <v>7</v>
      </c>
      <c r="AK7" s="102">
        <f t="shared" ref="AK7:AK14" si="8">V7/C7*100</f>
        <v>4.3115438108484003</v>
      </c>
      <c r="AL7" s="28" t="s">
        <v>72</v>
      </c>
      <c r="AM7" s="39">
        <f t="shared" ref="AM7:AM70" si="9">SUM(AN7:BA7)</f>
        <v>29</v>
      </c>
      <c r="AN7" s="21">
        <v>3</v>
      </c>
      <c r="AO7" s="22">
        <v>5</v>
      </c>
      <c r="AP7" s="21">
        <v>1</v>
      </c>
      <c r="AQ7" s="22">
        <v>0</v>
      </c>
      <c r="AR7" s="21">
        <v>1</v>
      </c>
      <c r="AS7" s="22">
        <v>4</v>
      </c>
      <c r="AT7" s="21">
        <v>2</v>
      </c>
      <c r="AU7" s="22">
        <v>3</v>
      </c>
      <c r="AV7" s="21">
        <v>1</v>
      </c>
      <c r="AW7" s="22">
        <v>1</v>
      </c>
      <c r="AX7" s="21">
        <v>2</v>
      </c>
      <c r="AY7" s="22">
        <v>2</v>
      </c>
      <c r="AZ7" s="21">
        <v>2</v>
      </c>
      <c r="BA7" s="22">
        <v>2</v>
      </c>
      <c r="BB7" s="94">
        <f t="shared" ref="BB7:BB14" si="10">AM7/C7*100</f>
        <v>1.3444598980064904</v>
      </c>
      <c r="BC7" s="39">
        <f t="shared" ref="BC7:BC14" si="11">V7+AM7</f>
        <v>122</v>
      </c>
      <c r="BD7" s="57">
        <f t="shared" ref="BD7:BD14" si="12">BC7/C7*100</f>
        <v>5.6560037088548913</v>
      </c>
      <c r="BE7" s="28" t="s">
        <v>72</v>
      </c>
      <c r="BF7" s="140">
        <f t="shared" ref="BF7:BF70" si="13">SUM(BG7:BT7)</f>
        <v>70</v>
      </c>
      <c r="BG7" s="95">
        <v>4</v>
      </c>
      <c r="BH7" s="96">
        <v>8</v>
      </c>
      <c r="BI7" s="95">
        <v>4</v>
      </c>
      <c r="BJ7" s="96">
        <v>2</v>
      </c>
      <c r="BK7" s="95">
        <v>6</v>
      </c>
      <c r="BL7" s="96">
        <v>6</v>
      </c>
      <c r="BM7" s="95">
        <v>5</v>
      </c>
      <c r="BN7" s="96">
        <v>5</v>
      </c>
      <c r="BO7" s="95">
        <v>5</v>
      </c>
      <c r="BP7" s="96">
        <v>6</v>
      </c>
      <c r="BQ7" s="95">
        <v>4</v>
      </c>
      <c r="BR7" s="96">
        <v>3</v>
      </c>
      <c r="BS7" s="95">
        <v>5</v>
      </c>
      <c r="BT7" s="96">
        <v>7</v>
      </c>
      <c r="BU7" s="82">
        <f>BF7/C7*100</f>
        <v>3.2452480296708393</v>
      </c>
      <c r="BV7" s="97" t="s">
        <v>72</v>
      </c>
      <c r="BW7" s="39">
        <f t="shared" ref="BW7:BW71" si="14">SUM(BX7:CK7)</f>
        <v>39</v>
      </c>
      <c r="BX7" s="21">
        <v>4</v>
      </c>
      <c r="BY7" s="22">
        <v>6</v>
      </c>
      <c r="BZ7" s="21">
        <v>3</v>
      </c>
      <c r="CA7" s="22">
        <v>1</v>
      </c>
      <c r="CB7" s="21">
        <v>3</v>
      </c>
      <c r="CC7" s="22">
        <v>2</v>
      </c>
      <c r="CD7" s="21">
        <v>1</v>
      </c>
      <c r="CE7" s="22">
        <v>2</v>
      </c>
      <c r="CF7" s="21">
        <v>3</v>
      </c>
      <c r="CG7" s="22">
        <v>6</v>
      </c>
      <c r="CH7" s="21">
        <v>5</v>
      </c>
      <c r="CI7" s="22">
        <v>1</v>
      </c>
      <c r="CJ7" s="21">
        <v>1</v>
      </c>
      <c r="CK7" s="22">
        <v>1</v>
      </c>
      <c r="CL7" s="94">
        <f t="shared" ref="CL7:CL14" si="15">BW7/C7*100</f>
        <v>1.8080667593880391</v>
      </c>
      <c r="CM7" s="28">
        <f>SUM(BW7,BF7)</f>
        <v>109</v>
      </c>
      <c r="CN7" s="132">
        <f t="shared" ref="CN7:CN14" si="16">(CM7/C7)*100</f>
        <v>5.0533147890588781</v>
      </c>
    </row>
    <row r="8" spans="1:92" x14ac:dyDescent="0.3">
      <c r="A8" s="28" t="s">
        <v>73</v>
      </c>
      <c r="B8" s="26">
        <v>2870.64</v>
      </c>
      <c r="C8" s="143">
        <f t="shared" ref="C8:C14" si="17">E8+BC8+BF8+BW8</f>
        <v>2031</v>
      </c>
      <c r="D8" s="91">
        <f t="shared" si="5"/>
        <v>70.750773346710147</v>
      </c>
      <c r="E8" s="92">
        <f t="shared" si="6"/>
        <v>1734</v>
      </c>
      <c r="F8" s="95">
        <v>65</v>
      </c>
      <c r="G8" s="96">
        <v>49</v>
      </c>
      <c r="H8" s="95">
        <v>74</v>
      </c>
      <c r="I8" s="96">
        <v>59</v>
      </c>
      <c r="J8" s="95">
        <v>139</v>
      </c>
      <c r="K8" s="96">
        <v>177</v>
      </c>
      <c r="L8" s="95">
        <v>167</v>
      </c>
      <c r="M8" s="96">
        <v>141</v>
      </c>
      <c r="N8" s="95">
        <v>143</v>
      </c>
      <c r="O8" s="96">
        <v>135</v>
      </c>
      <c r="P8" s="95">
        <v>183</v>
      </c>
      <c r="Q8" s="96">
        <v>135</v>
      </c>
      <c r="R8" s="95">
        <v>132</v>
      </c>
      <c r="S8" s="96">
        <v>135</v>
      </c>
      <c r="T8" s="102">
        <f t="shared" ref="T8:T14" si="18">E8/C8*100</f>
        <v>85.376661742983757</v>
      </c>
      <c r="U8" s="28" t="s">
        <v>73</v>
      </c>
      <c r="V8" s="92">
        <f t="shared" si="7"/>
        <v>114</v>
      </c>
      <c r="W8" s="154">
        <v>0</v>
      </c>
      <c r="X8" s="96">
        <v>3</v>
      </c>
      <c r="Y8" s="95">
        <v>4</v>
      </c>
      <c r="Z8" s="96">
        <v>4</v>
      </c>
      <c r="AA8" s="95">
        <v>5</v>
      </c>
      <c r="AB8" s="96">
        <v>9</v>
      </c>
      <c r="AC8" s="95">
        <v>10</v>
      </c>
      <c r="AD8" s="96">
        <v>11</v>
      </c>
      <c r="AE8" s="95">
        <v>20</v>
      </c>
      <c r="AF8" s="96">
        <v>9</v>
      </c>
      <c r="AG8" s="95">
        <v>8</v>
      </c>
      <c r="AH8" s="96">
        <v>8</v>
      </c>
      <c r="AI8" s="95">
        <v>7</v>
      </c>
      <c r="AJ8" s="96">
        <v>16</v>
      </c>
      <c r="AK8" s="102">
        <f t="shared" si="8"/>
        <v>5.6129985228951256</v>
      </c>
      <c r="AL8" s="28" t="s">
        <v>73</v>
      </c>
      <c r="AM8" s="39">
        <f t="shared" si="9"/>
        <v>76</v>
      </c>
      <c r="AN8" s="21">
        <v>5</v>
      </c>
      <c r="AO8" s="22">
        <v>5</v>
      </c>
      <c r="AP8" s="21">
        <v>2</v>
      </c>
      <c r="AQ8" s="22">
        <v>1</v>
      </c>
      <c r="AR8" s="21">
        <v>8</v>
      </c>
      <c r="AS8" s="22">
        <v>9</v>
      </c>
      <c r="AT8" s="21">
        <v>6</v>
      </c>
      <c r="AU8" s="22">
        <v>5</v>
      </c>
      <c r="AV8" s="21">
        <v>9</v>
      </c>
      <c r="AW8" s="22">
        <v>8</v>
      </c>
      <c r="AX8" s="21">
        <v>6</v>
      </c>
      <c r="AY8" s="22">
        <v>3</v>
      </c>
      <c r="AZ8" s="21">
        <v>6</v>
      </c>
      <c r="BA8" s="22">
        <v>3</v>
      </c>
      <c r="BB8" s="94">
        <f t="shared" si="10"/>
        <v>3.741999015263417</v>
      </c>
      <c r="BC8" s="39">
        <f t="shared" si="11"/>
        <v>190</v>
      </c>
      <c r="BD8" s="57">
        <f t="shared" si="12"/>
        <v>9.3549975381585426</v>
      </c>
      <c r="BE8" s="28" t="s">
        <v>73</v>
      </c>
      <c r="BF8" s="140">
        <f t="shared" si="13"/>
        <v>58</v>
      </c>
      <c r="BG8" s="95">
        <v>6</v>
      </c>
      <c r="BH8" s="96">
        <v>5</v>
      </c>
      <c r="BI8" s="95">
        <v>1</v>
      </c>
      <c r="BJ8" s="96">
        <v>0</v>
      </c>
      <c r="BK8" s="95">
        <v>8</v>
      </c>
      <c r="BL8" s="96">
        <v>6</v>
      </c>
      <c r="BM8" s="95">
        <v>3</v>
      </c>
      <c r="BN8" s="96">
        <v>5</v>
      </c>
      <c r="BO8" s="95">
        <v>4</v>
      </c>
      <c r="BP8" s="96">
        <v>6</v>
      </c>
      <c r="BQ8" s="95">
        <v>4</v>
      </c>
      <c r="BR8" s="96">
        <v>2</v>
      </c>
      <c r="BS8" s="95">
        <v>3</v>
      </c>
      <c r="BT8" s="96">
        <v>5</v>
      </c>
      <c r="BU8" s="82">
        <f t="shared" ref="BU8:BU14" si="19">BF8/C8*100</f>
        <v>2.8557360905957658</v>
      </c>
      <c r="BV8" s="97" t="s">
        <v>73</v>
      </c>
      <c r="BW8" s="39">
        <f t="shared" si="14"/>
        <v>49</v>
      </c>
      <c r="BX8" s="21">
        <v>8</v>
      </c>
      <c r="BY8" s="22">
        <v>4</v>
      </c>
      <c r="BZ8" s="21">
        <v>2</v>
      </c>
      <c r="CA8" s="22">
        <v>2</v>
      </c>
      <c r="CB8" s="21">
        <v>2</v>
      </c>
      <c r="CC8" s="22">
        <v>2</v>
      </c>
      <c r="CD8" s="21">
        <v>6</v>
      </c>
      <c r="CE8" s="22">
        <v>3</v>
      </c>
      <c r="CF8" s="21">
        <v>6</v>
      </c>
      <c r="CG8" s="22">
        <v>8</v>
      </c>
      <c r="CH8" s="21">
        <v>2</v>
      </c>
      <c r="CI8" s="22">
        <v>1</v>
      </c>
      <c r="CJ8" s="21">
        <v>2</v>
      </c>
      <c r="CK8" s="22">
        <v>1</v>
      </c>
      <c r="CL8" s="94">
        <f t="shared" si="15"/>
        <v>2.4126046282619398</v>
      </c>
      <c r="CM8" s="28">
        <f t="shared" ref="CM8:CM14" si="20">SUM(BW8,BF8)</f>
        <v>107</v>
      </c>
      <c r="CN8" s="132">
        <f t="shared" si="16"/>
        <v>5.2683407188577061</v>
      </c>
    </row>
    <row r="9" spans="1:92" x14ac:dyDescent="0.3">
      <c r="A9" s="28" t="s">
        <v>74</v>
      </c>
      <c r="B9" s="26">
        <v>3365.2260000000001</v>
      </c>
      <c r="C9" s="143">
        <f t="shared" si="17"/>
        <v>2715</v>
      </c>
      <c r="D9" s="91">
        <f t="shared" si="5"/>
        <v>80.678088187836423</v>
      </c>
      <c r="E9" s="92">
        <f t="shared" si="6"/>
        <v>2366</v>
      </c>
      <c r="F9" s="95">
        <v>111</v>
      </c>
      <c r="G9" s="96">
        <v>108</v>
      </c>
      <c r="H9" s="95">
        <v>68</v>
      </c>
      <c r="I9" s="96">
        <v>92</v>
      </c>
      <c r="J9" s="95">
        <v>208</v>
      </c>
      <c r="K9" s="96">
        <v>204</v>
      </c>
      <c r="L9" s="95">
        <v>187</v>
      </c>
      <c r="M9" s="96">
        <v>193</v>
      </c>
      <c r="N9" s="95">
        <v>208</v>
      </c>
      <c r="O9" s="96">
        <v>221</v>
      </c>
      <c r="P9" s="95">
        <v>188</v>
      </c>
      <c r="Q9" s="96">
        <v>210</v>
      </c>
      <c r="R9" s="95">
        <v>184</v>
      </c>
      <c r="S9" s="96">
        <v>184</v>
      </c>
      <c r="T9" s="102">
        <f t="shared" si="18"/>
        <v>87.145488029465938</v>
      </c>
      <c r="U9" s="28" t="s">
        <v>74</v>
      </c>
      <c r="V9" s="92">
        <f t="shared" si="7"/>
        <v>125</v>
      </c>
      <c r="W9" s="154">
        <v>9</v>
      </c>
      <c r="X9" s="96">
        <v>6</v>
      </c>
      <c r="Y9" s="95">
        <v>2</v>
      </c>
      <c r="Z9" s="96">
        <v>5</v>
      </c>
      <c r="AA9" s="95">
        <v>14</v>
      </c>
      <c r="AB9" s="96">
        <v>9</v>
      </c>
      <c r="AC9" s="95">
        <v>8</v>
      </c>
      <c r="AD9" s="96">
        <v>11</v>
      </c>
      <c r="AE9" s="95">
        <v>11</v>
      </c>
      <c r="AF9" s="96">
        <v>11</v>
      </c>
      <c r="AG9" s="95">
        <v>10</v>
      </c>
      <c r="AH9" s="96">
        <v>11</v>
      </c>
      <c r="AI9" s="95">
        <v>10</v>
      </c>
      <c r="AJ9" s="96">
        <v>8</v>
      </c>
      <c r="AK9" s="102">
        <f t="shared" si="8"/>
        <v>4.6040515653775325</v>
      </c>
      <c r="AL9" s="28" t="s">
        <v>74</v>
      </c>
      <c r="AM9" s="39">
        <f t="shared" si="9"/>
        <v>87</v>
      </c>
      <c r="AN9" s="21">
        <v>11</v>
      </c>
      <c r="AO9" s="22">
        <v>11</v>
      </c>
      <c r="AP9" s="21">
        <v>10</v>
      </c>
      <c r="AQ9" s="22">
        <v>5</v>
      </c>
      <c r="AR9" s="21">
        <v>9</v>
      </c>
      <c r="AS9" s="22">
        <v>7</v>
      </c>
      <c r="AT9" s="21">
        <v>9</v>
      </c>
      <c r="AU9" s="22">
        <v>4</v>
      </c>
      <c r="AV9" s="21">
        <v>6</v>
      </c>
      <c r="AW9" s="22">
        <v>2</v>
      </c>
      <c r="AX9" s="21">
        <v>3</v>
      </c>
      <c r="AY9" s="22">
        <v>1</v>
      </c>
      <c r="AZ9" s="21">
        <v>5</v>
      </c>
      <c r="BA9" s="22">
        <v>4</v>
      </c>
      <c r="BB9" s="94">
        <f t="shared" si="10"/>
        <v>3.2044198895027622</v>
      </c>
      <c r="BC9" s="39">
        <f t="shared" si="11"/>
        <v>212</v>
      </c>
      <c r="BD9" s="57">
        <f t="shared" si="12"/>
        <v>7.8084714548802943</v>
      </c>
      <c r="BE9" s="28" t="s">
        <v>74</v>
      </c>
      <c r="BF9" s="140">
        <f t="shared" si="13"/>
        <v>81</v>
      </c>
      <c r="BG9" s="95">
        <v>10</v>
      </c>
      <c r="BH9" s="96">
        <v>7</v>
      </c>
      <c r="BI9" s="95">
        <v>7</v>
      </c>
      <c r="BJ9" s="96">
        <v>5</v>
      </c>
      <c r="BK9" s="95">
        <v>7</v>
      </c>
      <c r="BL9" s="96">
        <v>6</v>
      </c>
      <c r="BM9" s="95">
        <v>8</v>
      </c>
      <c r="BN9" s="96">
        <v>6</v>
      </c>
      <c r="BO9" s="95">
        <v>4</v>
      </c>
      <c r="BP9" s="96">
        <v>5</v>
      </c>
      <c r="BQ9" s="95">
        <v>5</v>
      </c>
      <c r="BR9" s="96">
        <v>5</v>
      </c>
      <c r="BS9" s="95">
        <v>2</v>
      </c>
      <c r="BT9" s="96">
        <v>4</v>
      </c>
      <c r="BU9" s="82">
        <f t="shared" si="19"/>
        <v>2.9834254143646408</v>
      </c>
      <c r="BV9" s="97" t="s">
        <v>74</v>
      </c>
      <c r="BW9" s="39">
        <f t="shared" si="14"/>
        <v>56</v>
      </c>
      <c r="BX9" s="21">
        <v>7</v>
      </c>
      <c r="BY9" s="22">
        <v>7</v>
      </c>
      <c r="BZ9" s="21">
        <v>3</v>
      </c>
      <c r="CA9" s="22">
        <v>0</v>
      </c>
      <c r="CB9" s="21">
        <v>4</v>
      </c>
      <c r="CC9" s="22">
        <v>4</v>
      </c>
      <c r="CD9" s="21">
        <v>4</v>
      </c>
      <c r="CE9" s="22">
        <v>2</v>
      </c>
      <c r="CF9" s="21">
        <v>5</v>
      </c>
      <c r="CG9" s="22">
        <v>6</v>
      </c>
      <c r="CH9" s="21">
        <v>4</v>
      </c>
      <c r="CI9" s="22">
        <v>4</v>
      </c>
      <c r="CJ9" s="21">
        <v>5</v>
      </c>
      <c r="CK9" s="22">
        <v>1</v>
      </c>
      <c r="CL9" s="94">
        <f t="shared" si="15"/>
        <v>2.0626151012891345</v>
      </c>
      <c r="CM9" s="28">
        <f t="shared" si="20"/>
        <v>137</v>
      </c>
      <c r="CN9" s="132">
        <f t="shared" si="16"/>
        <v>5.0460405156537753</v>
      </c>
    </row>
    <row r="10" spans="1:92" x14ac:dyDescent="0.3">
      <c r="A10" s="28" t="s">
        <v>75</v>
      </c>
      <c r="B10" s="26">
        <v>3654.3960000000002</v>
      </c>
      <c r="C10" s="143">
        <f t="shared" si="17"/>
        <v>3240</v>
      </c>
      <c r="D10" s="91">
        <f t="shared" si="5"/>
        <v>88.660342228920996</v>
      </c>
      <c r="E10" s="92">
        <f t="shared" si="6"/>
        <v>3017</v>
      </c>
      <c r="F10" s="95">
        <v>131</v>
      </c>
      <c r="G10" s="96">
        <v>130</v>
      </c>
      <c r="H10" s="95">
        <v>98</v>
      </c>
      <c r="I10" s="96">
        <v>116</v>
      </c>
      <c r="J10" s="95">
        <v>226</v>
      </c>
      <c r="K10" s="96">
        <v>240</v>
      </c>
      <c r="L10" s="95">
        <v>263</v>
      </c>
      <c r="M10" s="96">
        <v>237</v>
      </c>
      <c r="N10" s="95">
        <v>273</v>
      </c>
      <c r="O10" s="96">
        <v>218</v>
      </c>
      <c r="P10" s="95">
        <v>266</v>
      </c>
      <c r="Q10" s="96">
        <v>281</v>
      </c>
      <c r="R10" s="95">
        <v>276</v>
      </c>
      <c r="S10" s="96">
        <v>262</v>
      </c>
      <c r="T10" s="102">
        <f t="shared" si="18"/>
        <v>93.117283950617278</v>
      </c>
      <c r="U10" s="28" t="s">
        <v>75</v>
      </c>
      <c r="V10" s="92">
        <f t="shared" si="7"/>
        <v>135</v>
      </c>
      <c r="W10" s="154">
        <v>7</v>
      </c>
      <c r="X10" s="96">
        <v>5</v>
      </c>
      <c r="Y10" s="95">
        <v>4</v>
      </c>
      <c r="Z10" s="96">
        <v>2</v>
      </c>
      <c r="AA10" s="95">
        <v>14</v>
      </c>
      <c r="AB10" s="96">
        <v>16</v>
      </c>
      <c r="AC10" s="95">
        <v>10</v>
      </c>
      <c r="AD10" s="96">
        <v>10</v>
      </c>
      <c r="AE10" s="95">
        <v>11</v>
      </c>
      <c r="AF10" s="96">
        <v>7</v>
      </c>
      <c r="AG10" s="95">
        <v>10</v>
      </c>
      <c r="AH10" s="96">
        <v>14</v>
      </c>
      <c r="AI10" s="95">
        <v>11</v>
      </c>
      <c r="AJ10" s="96">
        <v>14</v>
      </c>
      <c r="AK10" s="102">
        <f t="shared" si="8"/>
        <v>4.1666666666666661</v>
      </c>
      <c r="AL10" s="28" t="s">
        <v>75</v>
      </c>
      <c r="AM10" s="39">
        <f t="shared" si="9"/>
        <v>43</v>
      </c>
      <c r="AN10" s="21">
        <v>8</v>
      </c>
      <c r="AO10" s="22">
        <v>4</v>
      </c>
      <c r="AP10" s="21">
        <v>4</v>
      </c>
      <c r="AQ10" s="22">
        <v>0</v>
      </c>
      <c r="AR10" s="21">
        <v>5</v>
      </c>
      <c r="AS10" s="22">
        <v>5</v>
      </c>
      <c r="AT10" s="21">
        <v>4</v>
      </c>
      <c r="AU10" s="22">
        <v>3</v>
      </c>
      <c r="AV10" s="21">
        <v>5</v>
      </c>
      <c r="AW10" s="22">
        <v>2</v>
      </c>
      <c r="AX10" s="21">
        <v>1</v>
      </c>
      <c r="AY10" s="22">
        <v>0</v>
      </c>
      <c r="AZ10" s="21">
        <v>1</v>
      </c>
      <c r="BA10" s="22">
        <v>1</v>
      </c>
      <c r="BB10" s="94">
        <f t="shared" si="10"/>
        <v>1.3271604938271606</v>
      </c>
      <c r="BC10" s="39">
        <f t="shared" si="11"/>
        <v>178</v>
      </c>
      <c r="BD10" s="57">
        <f t="shared" si="12"/>
        <v>5.4938271604938267</v>
      </c>
      <c r="BE10" s="28" t="s">
        <v>75</v>
      </c>
      <c r="BF10" s="140">
        <f t="shared" si="13"/>
        <v>28</v>
      </c>
      <c r="BG10" s="95">
        <v>7</v>
      </c>
      <c r="BH10" s="96">
        <v>6</v>
      </c>
      <c r="BI10" s="95">
        <v>1</v>
      </c>
      <c r="BJ10" s="96">
        <v>1</v>
      </c>
      <c r="BK10" s="95">
        <v>1</v>
      </c>
      <c r="BL10" s="96">
        <v>2</v>
      </c>
      <c r="BM10" s="95">
        <v>1</v>
      </c>
      <c r="BN10" s="96">
        <v>0</v>
      </c>
      <c r="BO10" s="95">
        <v>1</v>
      </c>
      <c r="BP10" s="96">
        <v>3</v>
      </c>
      <c r="BQ10" s="95">
        <v>2</v>
      </c>
      <c r="BR10" s="96">
        <v>1</v>
      </c>
      <c r="BS10" s="95">
        <v>2</v>
      </c>
      <c r="BT10" s="96">
        <v>0</v>
      </c>
      <c r="BU10" s="82">
        <f t="shared" si="19"/>
        <v>0.86419753086419748</v>
      </c>
      <c r="BV10" s="97" t="s">
        <v>75</v>
      </c>
      <c r="BW10" s="39">
        <f t="shared" si="14"/>
        <v>17</v>
      </c>
      <c r="BX10" s="21">
        <v>3</v>
      </c>
      <c r="BY10" s="22">
        <v>3</v>
      </c>
      <c r="BZ10" s="21">
        <v>0</v>
      </c>
      <c r="CA10" s="22">
        <v>0</v>
      </c>
      <c r="CB10" s="21">
        <v>1</v>
      </c>
      <c r="CC10" s="22">
        <v>2</v>
      </c>
      <c r="CD10" s="21">
        <v>2</v>
      </c>
      <c r="CE10" s="22">
        <v>1</v>
      </c>
      <c r="CF10" s="21">
        <v>4</v>
      </c>
      <c r="CG10" s="22">
        <v>0</v>
      </c>
      <c r="CH10" s="21">
        <v>0</v>
      </c>
      <c r="CI10" s="22">
        <v>0</v>
      </c>
      <c r="CJ10" s="21">
        <v>1</v>
      </c>
      <c r="CK10" s="22">
        <v>0</v>
      </c>
      <c r="CL10" s="94">
        <f t="shared" si="15"/>
        <v>0.52469135802469136</v>
      </c>
      <c r="CM10" s="28">
        <f t="shared" si="20"/>
        <v>45</v>
      </c>
      <c r="CN10" s="132">
        <f t="shared" si="16"/>
        <v>1.3888888888888888</v>
      </c>
    </row>
    <row r="11" spans="1:92" x14ac:dyDescent="0.3">
      <c r="A11" s="28" t="s">
        <v>76</v>
      </c>
      <c r="B11" s="26">
        <v>2049.3000000000002</v>
      </c>
      <c r="C11" s="143">
        <f t="shared" si="17"/>
        <v>1596</v>
      </c>
      <c r="D11" s="91">
        <f t="shared" si="5"/>
        <v>77.880251793295258</v>
      </c>
      <c r="E11" s="92">
        <f t="shared" si="6"/>
        <v>1419</v>
      </c>
      <c r="F11" s="95">
        <v>64</v>
      </c>
      <c r="G11" s="96">
        <v>46</v>
      </c>
      <c r="H11" s="95">
        <v>39</v>
      </c>
      <c r="I11" s="96">
        <v>45</v>
      </c>
      <c r="J11" s="95">
        <v>112</v>
      </c>
      <c r="K11" s="96">
        <v>104</v>
      </c>
      <c r="L11" s="95">
        <v>118</v>
      </c>
      <c r="M11" s="96">
        <v>128</v>
      </c>
      <c r="N11" s="95">
        <v>139</v>
      </c>
      <c r="O11" s="96">
        <v>119</v>
      </c>
      <c r="P11" s="95">
        <v>133</v>
      </c>
      <c r="Q11" s="96">
        <v>134</v>
      </c>
      <c r="R11" s="95">
        <v>122</v>
      </c>
      <c r="S11" s="96">
        <v>116</v>
      </c>
      <c r="T11" s="102">
        <f t="shared" si="18"/>
        <v>88.909774436090231</v>
      </c>
      <c r="U11" s="28" t="s">
        <v>76</v>
      </c>
      <c r="V11" s="92">
        <f t="shared" si="7"/>
        <v>86</v>
      </c>
      <c r="W11" s="154">
        <v>5</v>
      </c>
      <c r="X11" s="96">
        <v>5</v>
      </c>
      <c r="Y11" s="95">
        <v>6</v>
      </c>
      <c r="Z11" s="96">
        <v>2</v>
      </c>
      <c r="AA11" s="95">
        <v>11</v>
      </c>
      <c r="AB11" s="96">
        <v>8</v>
      </c>
      <c r="AC11" s="95">
        <v>8</v>
      </c>
      <c r="AD11" s="96">
        <v>6</v>
      </c>
      <c r="AE11" s="95">
        <v>8</v>
      </c>
      <c r="AF11" s="96">
        <v>5</v>
      </c>
      <c r="AG11" s="95">
        <v>9</v>
      </c>
      <c r="AH11" s="96">
        <v>2</v>
      </c>
      <c r="AI11" s="95">
        <v>5</v>
      </c>
      <c r="AJ11" s="96">
        <v>6</v>
      </c>
      <c r="AK11" s="102">
        <f t="shared" si="8"/>
        <v>5.3884711779448615</v>
      </c>
      <c r="AL11" s="28" t="s">
        <v>76</v>
      </c>
      <c r="AM11" s="39">
        <f t="shared" si="9"/>
        <v>40</v>
      </c>
      <c r="AN11" s="21">
        <v>4</v>
      </c>
      <c r="AO11" s="22">
        <v>3</v>
      </c>
      <c r="AP11" s="21">
        <v>5</v>
      </c>
      <c r="AQ11" s="22">
        <v>1</v>
      </c>
      <c r="AR11" s="21">
        <v>7</v>
      </c>
      <c r="AS11" s="22">
        <v>7</v>
      </c>
      <c r="AT11" s="21">
        <v>0</v>
      </c>
      <c r="AU11" s="22">
        <v>3</v>
      </c>
      <c r="AV11" s="21">
        <v>1</v>
      </c>
      <c r="AW11" s="22">
        <v>2</v>
      </c>
      <c r="AX11" s="21">
        <v>1</v>
      </c>
      <c r="AY11" s="22">
        <v>0</v>
      </c>
      <c r="AZ11" s="21">
        <v>5</v>
      </c>
      <c r="BA11" s="22">
        <v>1</v>
      </c>
      <c r="BB11" s="94">
        <f t="shared" si="10"/>
        <v>2.5062656641604009</v>
      </c>
      <c r="BC11" s="39">
        <f t="shared" si="11"/>
        <v>126</v>
      </c>
      <c r="BD11" s="57">
        <f t="shared" si="12"/>
        <v>7.8947368421052628</v>
      </c>
      <c r="BE11" s="28" t="s">
        <v>76</v>
      </c>
      <c r="BF11" s="140">
        <f t="shared" si="13"/>
        <v>29</v>
      </c>
      <c r="BG11" s="95">
        <v>4</v>
      </c>
      <c r="BH11" s="96">
        <v>3</v>
      </c>
      <c r="BI11" s="95">
        <v>1</v>
      </c>
      <c r="BJ11" s="96">
        <v>1</v>
      </c>
      <c r="BK11" s="95">
        <v>3</v>
      </c>
      <c r="BL11" s="96">
        <v>1</v>
      </c>
      <c r="BM11" s="95">
        <v>0</v>
      </c>
      <c r="BN11" s="96">
        <v>5</v>
      </c>
      <c r="BO11" s="95">
        <v>0</v>
      </c>
      <c r="BP11" s="96">
        <v>1</v>
      </c>
      <c r="BQ11" s="95">
        <v>4</v>
      </c>
      <c r="BR11" s="96">
        <v>2</v>
      </c>
      <c r="BS11" s="95">
        <v>3</v>
      </c>
      <c r="BT11" s="96">
        <v>1</v>
      </c>
      <c r="BU11" s="82">
        <f t="shared" si="19"/>
        <v>1.8170426065162906</v>
      </c>
      <c r="BV11" s="97" t="s">
        <v>76</v>
      </c>
      <c r="BW11" s="39">
        <f t="shared" si="14"/>
        <v>22</v>
      </c>
      <c r="BX11" s="21">
        <v>6</v>
      </c>
      <c r="BY11" s="22">
        <v>2</v>
      </c>
      <c r="BZ11" s="21">
        <v>0</v>
      </c>
      <c r="CA11" s="22">
        <v>0</v>
      </c>
      <c r="CB11" s="21">
        <v>1</v>
      </c>
      <c r="CC11" s="22">
        <v>2</v>
      </c>
      <c r="CD11" s="21">
        <v>2</v>
      </c>
      <c r="CE11" s="22">
        <v>2</v>
      </c>
      <c r="CF11" s="21">
        <v>3</v>
      </c>
      <c r="CG11" s="22">
        <v>1</v>
      </c>
      <c r="CH11" s="21">
        <v>3</v>
      </c>
      <c r="CI11" s="22">
        <v>0</v>
      </c>
      <c r="CJ11" s="21">
        <v>0</v>
      </c>
      <c r="CK11" s="22">
        <v>0</v>
      </c>
      <c r="CL11" s="94">
        <f t="shared" si="15"/>
        <v>1.3784461152882206</v>
      </c>
      <c r="CM11" s="28">
        <f t="shared" si="20"/>
        <v>51</v>
      </c>
      <c r="CN11" s="132">
        <f t="shared" si="16"/>
        <v>3.1954887218045109</v>
      </c>
    </row>
    <row r="12" spans="1:92" x14ac:dyDescent="0.3">
      <c r="A12" s="28" t="s">
        <v>77</v>
      </c>
      <c r="B12" s="26">
        <v>3560.922</v>
      </c>
      <c r="C12" s="143">
        <f t="shared" si="17"/>
        <v>2581</v>
      </c>
      <c r="D12" s="91">
        <f t="shared" si="5"/>
        <v>72.48122817629816</v>
      </c>
      <c r="E12" s="92">
        <f t="shared" si="6"/>
        <v>2367</v>
      </c>
      <c r="F12" s="95">
        <v>79</v>
      </c>
      <c r="G12" s="96">
        <v>81</v>
      </c>
      <c r="H12" s="95">
        <v>99</v>
      </c>
      <c r="I12" s="96">
        <v>80</v>
      </c>
      <c r="J12" s="95">
        <v>203</v>
      </c>
      <c r="K12" s="96">
        <v>183</v>
      </c>
      <c r="L12" s="95">
        <v>209</v>
      </c>
      <c r="M12" s="96">
        <v>212</v>
      </c>
      <c r="N12" s="95">
        <v>217</v>
      </c>
      <c r="O12" s="96">
        <v>188</v>
      </c>
      <c r="P12" s="95">
        <v>215</v>
      </c>
      <c r="Q12" s="96">
        <v>222</v>
      </c>
      <c r="R12" s="95">
        <v>197</v>
      </c>
      <c r="S12" s="96">
        <v>182</v>
      </c>
      <c r="T12" s="102">
        <f t="shared" si="18"/>
        <v>91.708640061991474</v>
      </c>
      <c r="U12" s="28" t="s">
        <v>77</v>
      </c>
      <c r="V12" s="92">
        <f t="shared" si="7"/>
        <v>107</v>
      </c>
      <c r="W12" s="154">
        <v>3</v>
      </c>
      <c r="X12" s="96">
        <v>5</v>
      </c>
      <c r="Y12" s="95">
        <v>5</v>
      </c>
      <c r="Z12" s="96">
        <v>5</v>
      </c>
      <c r="AA12" s="95">
        <v>17</v>
      </c>
      <c r="AB12" s="96">
        <v>11</v>
      </c>
      <c r="AC12" s="95">
        <v>9</v>
      </c>
      <c r="AD12" s="96">
        <v>3</v>
      </c>
      <c r="AE12" s="95">
        <v>4</v>
      </c>
      <c r="AF12" s="96">
        <v>9</v>
      </c>
      <c r="AG12" s="95">
        <v>11</v>
      </c>
      <c r="AH12" s="96">
        <v>8</v>
      </c>
      <c r="AI12" s="95">
        <v>10</v>
      </c>
      <c r="AJ12" s="96">
        <v>7</v>
      </c>
      <c r="AK12" s="102">
        <f t="shared" si="8"/>
        <v>4.1456799690042612</v>
      </c>
      <c r="AL12" s="28" t="s">
        <v>77</v>
      </c>
      <c r="AM12" s="39">
        <f t="shared" si="9"/>
        <v>37</v>
      </c>
      <c r="AN12" s="21">
        <v>4</v>
      </c>
      <c r="AO12" s="22">
        <v>2</v>
      </c>
      <c r="AP12" s="21">
        <v>2</v>
      </c>
      <c r="AQ12" s="22">
        <v>0</v>
      </c>
      <c r="AR12" s="21">
        <v>9</v>
      </c>
      <c r="AS12" s="22">
        <v>6</v>
      </c>
      <c r="AT12" s="21">
        <v>4</v>
      </c>
      <c r="AU12" s="22">
        <v>1</v>
      </c>
      <c r="AV12" s="21">
        <v>1</v>
      </c>
      <c r="AW12" s="22">
        <v>1</v>
      </c>
      <c r="AX12" s="21">
        <v>1</v>
      </c>
      <c r="AY12" s="22">
        <v>2</v>
      </c>
      <c r="AZ12" s="21">
        <v>3</v>
      </c>
      <c r="BA12" s="22">
        <v>1</v>
      </c>
      <c r="BB12" s="94">
        <f t="shared" si="10"/>
        <v>1.4335528864781093</v>
      </c>
      <c r="BC12" s="39">
        <f t="shared" si="11"/>
        <v>144</v>
      </c>
      <c r="BD12" s="57">
        <f t="shared" si="12"/>
        <v>5.5792328554823714</v>
      </c>
      <c r="BE12" s="28" t="s">
        <v>77</v>
      </c>
      <c r="BF12" s="140">
        <f t="shared" si="13"/>
        <v>35</v>
      </c>
      <c r="BG12" s="95">
        <v>6</v>
      </c>
      <c r="BH12" s="96">
        <v>3</v>
      </c>
      <c r="BI12" s="95">
        <v>3</v>
      </c>
      <c r="BJ12" s="96">
        <v>2</v>
      </c>
      <c r="BK12" s="95">
        <v>3</v>
      </c>
      <c r="BL12" s="96">
        <v>4</v>
      </c>
      <c r="BM12" s="95">
        <v>5</v>
      </c>
      <c r="BN12" s="96">
        <v>0</v>
      </c>
      <c r="BO12" s="95">
        <v>0</v>
      </c>
      <c r="BP12" s="96">
        <v>3</v>
      </c>
      <c r="BQ12" s="95">
        <v>1</v>
      </c>
      <c r="BR12" s="96">
        <v>2</v>
      </c>
      <c r="BS12" s="95">
        <v>1</v>
      </c>
      <c r="BT12" s="96">
        <v>2</v>
      </c>
      <c r="BU12" s="82">
        <f t="shared" si="19"/>
        <v>1.3560635412630762</v>
      </c>
      <c r="BV12" s="97" t="s">
        <v>77</v>
      </c>
      <c r="BW12" s="39">
        <f t="shared" si="14"/>
        <v>35</v>
      </c>
      <c r="BX12" s="21">
        <v>6</v>
      </c>
      <c r="BY12" s="22">
        <v>7</v>
      </c>
      <c r="BZ12" s="21">
        <v>0</v>
      </c>
      <c r="CA12" s="22">
        <v>0</v>
      </c>
      <c r="CB12" s="21">
        <v>1</v>
      </c>
      <c r="CC12" s="22">
        <v>2</v>
      </c>
      <c r="CD12" s="21">
        <v>4</v>
      </c>
      <c r="CE12" s="22">
        <v>3</v>
      </c>
      <c r="CF12" s="21">
        <v>4</v>
      </c>
      <c r="CG12" s="22">
        <v>0</v>
      </c>
      <c r="CH12" s="21">
        <v>3</v>
      </c>
      <c r="CI12" s="22">
        <v>3</v>
      </c>
      <c r="CJ12" s="21">
        <v>1</v>
      </c>
      <c r="CK12" s="22">
        <v>1</v>
      </c>
      <c r="CL12" s="94">
        <f t="shared" si="15"/>
        <v>1.3560635412630762</v>
      </c>
      <c r="CM12" s="28">
        <f t="shared" si="20"/>
        <v>70</v>
      </c>
      <c r="CN12" s="132">
        <f t="shared" si="16"/>
        <v>2.7121270825261523</v>
      </c>
    </row>
    <row r="13" spans="1:92" x14ac:dyDescent="0.3">
      <c r="A13" s="28" t="s">
        <v>233</v>
      </c>
      <c r="B13" s="26">
        <v>943.00200000000007</v>
      </c>
      <c r="C13" s="143">
        <f t="shared" si="17"/>
        <v>721</v>
      </c>
      <c r="D13" s="91">
        <f t="shared" si="5"/>
        <v>76.45795024824973</v>
      </c>
      <c r="E13" s="92">
        <f t="shared" si="6"/>
        <v>680</v>
      </c>
      <c r="F13" s="95">
        <v>27</v>
      </c>
      <c r="G13" s="96">
        <v>19</v>
      </c>
      <c r="H13" s="95">
        <v>21</v>
      </c>
      <c r="I13" s="96">
        <v>27</v>
      </c>
      <c r="J13" s="95">
        <v>52</v>
      </c>
      <c r="K13" s="96">
        <v>45</v>
      </c>
      <c r="L13" s="95">
        <v>63</v>
      </c>
      <c r="M13" s="96">
        <v>56</v>
      </c>
      <c r="N13" s="95">
        <v>56</v>
      </c>
      <c r="O13" s="96">
        <v>60</v>
      </c>
      <c r="P13" s="95">
        <v>60</v>
      </c>
      <c r="Q13" s="96">
        <v>48</v>
      </c>
      <c r="R13" s="95">
        <v>76</v>
      </c>
      <c r="S13" s="96">
        <v>70</v>
      </c>
      <c r="T13" s="102">
        <f t="shared" si="18"/>
        <v>94.313453536754508</v>
      </c>
      <c r="U13" s="28" t="s">
        <v>233</v>
      </c>
      <c r="V13" s="92">
        <f t="shared" si="7"/>
        <v>26</v>
      </c>
      <c r="W13" s="154">
        <v>1</v>
      </c>
      <c r="X13" s="96">
        <v>0</v>
      </c>
      <c r="Y13" s="95">
        <v>1</v>
      </c>
      <c r="Z13" s="96">
        <v>0</v>
      </c>
      <c r="AA13" s="95">
        <v>3</v>
      </c>
      <c r="AB13" s="96">
        <v>1</v>
      </c>
      <c r="AC13" s="95">
        <v>2</v>
      </c>
      <c r="AD13" s="96">
        <v>1</v>
      </c>
      <c r="AE13" s="95">
        <v>1</v>
      </c>
      <c r="AF13" s="96">
        <v>2</v>
      </c>
      <c r="AG13" s="95">
        <v>4</v>
      </c>
      <c r="AH13" s="96">
        <v>4</v>
      </c>
      <c r="AI13" s="95">
        <v>4</v>
      </c>
      <c r="AJ13" s="96">
        <v>2</v>
      </c>
      <c r="AK13" s="102">
        <f t="shared" si="8"/>
        <v>3.6061026352288486</v>
      </c>
      <c r="AL13" s="28" t="s">
        <v>78</v>
      </c>
      <c r="AM13" s="39">
        <f t="shared" si="9"/>
        <v>6</v>
      </c>
      <c r="AN13" s="21">
        <v>0</v>
      </c>
      <c r="AO13" s="22">
        <v>0</v>
      </c>
      <c r="AP13" s="21">
        <v>0</v>
      </c>
      <c r="AQ13" s="22">
        <v>0</v>
      </c>
      <c r="AR13" s="21">
        <v>1</v>
      </c>
      <c r="AS13" s="22">
        <v>1</v>
      </c>
      <c r="AT13" s="21">
        <v>0</v>
      </c>
      <c r="AU13" s="22">
        <v>1</v>
      </c>
      <c r="AV13" s="21">
        <v>0</v>
      </c>
      <c r="AW13" s="22">
        <v>3</v>
      </c>
      <c r="AX13" s="21">
        <v>0</v>
      </c>
      <c r="AY13" s="22">
        <v>0</v>
      </c>
      <c r="AZ13" s="21">
        <v>0</v>
      </c>
      <c r="BA13" s="22">
        <v>0</v>
      </c>
      <c r="BB13" s="94">
        <f t="shared" si="10"/>
        <v>0.83217753120665738</v>
      </c>
      <c r="BC13" s="39">
        <f t="shared" si="11"/>
        <v>32</v>
      </c>
      <c r="BD13" s="57">
        <f t="shared" si="12"/>
        <v>4.438280166435506</v>
      </c>
      <c r="BE13" s="28" t="s">
        <v>78</v>
      </c>
      <c r="BF13" s="140">
        <f t="shared" si="13"/>
        <v>5</v>
      </c>
      <c r="BG13" s="95">
        <v>0</v>
      </c>
      <c r="BH13" s="96">
        <v>1</v>
      </c>
      <c r="BI13" s="95">
        <v>0</v>
      </c>
      <c r="BJ13" s="96">
        <v>0</v>
      </c>
      <c r="BK13" s="95">
        <v>0</v>
      </c>
      <c r="BL13" s="96">
        <v>1</v>
      </c>
      <c r="BM13" s="95">
        <v>1</v>
      </c>
      <c r="BN13" s="96">
        <v>0</v>
      </c>
      <c r="BO13" s="95">
        <v>0</v>
      </c>
      <c r="BP13" s="96">
        <v>1</v>
      </c>
      <c r="BQ13" s="95">
        <v>0</v>
      </c>
      <c r="BR13" s="96">
        <v>0</v>
      </c>
      <c r="BS13" s="95">
        <v>0</v>
      </c>
      <c r="BT13" s="96">
        <v>1</v>
      </c>
      <c r="BU13" s="82">
        <f t="shared" si="19"/>
        <v>0.69348127600554788</v>
      </c>
      <c r="BV13" s="97" t="s">
        <v>233</v>
      </c>
      <c r="BW13" s="39">
        <f t="shared" si="14"/>
        <v>4</v>
      </c>
      <c r="BX13" s="21">
        <v>0</v>
      </c>
      <c r="BY13" s="22">
        <v>1</v>
      </c>
      <c r="BZ13" s="21">
        <v>0</v>
      </c>
      <c r="CA13" s="22">
        <v>0</v>
      </c>
      <c r="CB13" s="21">
        <v>0</v>
      </c>
      <c r="CC13" s="22">
        <v>0</v>
      </c>
      <c r="CD13" s="21">
        <v>0</v>
      </c>
      <c r="CE13" s="22">
        <v>1</v>
      </c>
      <c r="CF13" s="21">
        <v>0</v>
      </c>
      <c r="CG13" s="22">
        <v>0</v>
      </c>
      <c r="CH13" s="21">
        <v>0</v>
      </c>
      <c r="CI13" s="22">
        <v>2</v>
      </c>
      <c r="CJ13" s="21">
        <v>0</v>
      </c>
      <c r="CK13" s="22">
        <v>0</v>
      </c>
      <c r="CL13" s="94">
        <f t="shared" si="15"/>
        <v>0.55478502080443826</v>
      </c>
      <c r="CM13" s="28">
        <f t="shared" si="20"/>
        <v>9</v>
      </c>
      <c r="CN13" s="132">
        <f t="shared" si="16"/>
        <v>1.248266296809986</v>
      </c>
    </row>
    <row r="14" spans="1:92" x14ac:dyDescent="0.3">
      <c r="A14" s="28" t="s">
        <v>79</v>
      </c>
      <c r="B14" s="68">
        <v>9165.7980000000007</v>
      </c>
      <c r="C14" s="143">
        <f t="shared" si="17"/>
        <v>8740</v>
      </c>
      <c r="D14" s="91">
        <f t="shared" si="5"/>
        <v>95.354490683735321</v>
      </c>
      <c r="E14" s="92">
        <f t="shared" si="6"/>
        <v>7533</v>
      </c>
      <c r="F14" s="95">
        <v>341</v>
      </c>
      <c r="G14" s="96">
        <v>329</v>
      </c>
      <c r="H14" s="95">
        <v>265</v>
      </c>
      <c r="I14" s="96">
        <v>301</v>
      </c>
      <c r="J14" s="95">
        <v>612</v>
      </c>
      <c r="K14" s="96">
        <v>617</v>
      </c>
      <c r="L14" s="95">
        <v>687</v>
      </c>
      <c r="M14" s="96">
        <v>600</v>
      </c>
      <c r="N14" s="95">
        <v>671</v>
      </c>
      <c r="O14" s="96">
        <v>587</v>
      </c>
      <c r="P14" s="95">
        <v>661</v>
      </c>
      <c r="Q14" s="96">
        <v>624</v>
      </c>
      <c r="R14" s="95">
        <v>657</v>
      </c>
      <c r="S14" s="96">
        <v>581</v>
      </c>
      <c r="T14" s="102">
        <f t="shared" si="18"/>
        <v>86.189931350114406</v>
      </c>
      <c r="U14" s="28" t="s">
        <v>79</v>
      </c>
      <c r="V14" s="92">
        <f t="shared" si="7"/>
        <v>458</v>
      </c>
      <c r="W14" s="154">
        <v>25</v>
      </c>
      <c r="X14" s="96">
        <v>19</v>
      </c>
      <c r="Y14" s="95">
        <v>24</v>
      </c>
      <c r="Z14" s="96">
        <v>11</v>
      </c>
      <c r="AA14" s="95">
        <v>47</v>
      </c>
      <c r="AB14" s="96">
        <v>35</v>
      </c>
      <c r="AC14" s="95">
        <v>59</v>
      </c>
      <c r="AD14" s="96">
        <v>33</v>
      </c>
      <c r="AE14" s="95">
        <v>41</v>
      </c>
      <c r="AF14" s="96">
        <v>23</v>
      </c>
      <c r="AG14" s="95">
        <v>44</v>
      </c>
      <c r="AH14" s="96">
        <v>33</v>
      </c>
      <c r="AI14" s="95">
        <v>31</v>
      </c>
      <c r="AJ14" s="96">
        <v>33</v>
      </c>
      <c r="AK14" s="102">
        <f t="shared" si="8"/>
        <v>5.2402745995423343</v>
      </c>
      <c r="AL14" s="28" t="s">
        <v>79</v>
      </c>
      <c r="AM14" s="39">
        <f t="shared" si="9"/>
        <v>271</v>
      </c>
      <c r="AN14" s="21">
        <v>32</v>
      </c>
      <c r="AO14" s="22">
        <v>38</v>
      </c>
      <c r="AP14" s="21">
        <v>13</v>
      </c>
      <c r="AQ14" s="22">
        <v>13</v>
      </c>
      <c r="AR14" s="21">
        <v>29</v>
      </c>
      <c r="AS14" s="22">
        <v>25</v>
      </c>
      <c r="AT14" s="21">
        <v>25</v>
      </c>
      <c r="AU14" s="22">
        <v>18</v>
      </c>
      <c r="AV14" s="21">
        <v>21</v>
      </c>
      <c r="AW14" s="22">
        <v>13</v>
      </c>
      <c r="AX14" s="21">
        <v>12</v>
      </c>
      <c r="AY14" s="22">
        <v>17</v>
      </c>
      <c r="AZ14" s="21">
        <v>5</v>
      </c>
      <c r="BA14" s="22">
        <v>10</v>
      </c>
      <c r="BB14" s="94">
        <f t="shared" si="10"/>
        <v>3.1006864988558354</v>
      </c>
      <c r="BC14" s="39">
        <f t="shared" si="11"/>
        <v>729</v>
      </c>
      <c r="BD14" s="57">
        <f t="shared" si="12"/>
        <v>8.3409610983981697</v>
      </c>
      <c r="BE14" s="28" t="s">
        <v>79</v>
      </c>
      <c r="BF14" s="140">
        <f t="shared" si="13"/>
        <v>271</v>
      </c>
      <c r="BG14" s="95">
        <v>30</v>
      </c>
      <c r="BH14" s="96">
        <v>19</v>
      </c>
      <c r="BI14" s="95">
        <v>11</v>
      </c>
      <c r="BJ14" s="96">
        <v>20</v>
      </c>
      <c r="BK14" s="95">
        <v>33</v>
      </c>
      <c r="BL14" s="96">
        <v>26</v>
      </c>
      <c r="BM14" s="95">
        <v>20</v>
      </c>
      <c r="BN14" s="96">
        <v>17</v>
      </c>
      <c r="BO14" s="95">
        <v>17</v>
      </c>
      <c r="BP14" s="96">
        <v>19</v>
      </c>
      <c r="BQ14" s="95">
        <v>20</v>
      </c>
      <c r="BR14" s="96">
        <v>15</v>
      </c>
      <c r="BS14" s="95">
        <v>10</v>
      </c>
      <c r="BT14" s="96">
        <v>14</v>
      </c>
      <c r="BU14" s="82">
        <f t="shared" si="19"/>
        <v>3.1006864988558354</v>
      </c>
      <c r="BV14" s="97" t="s">
        <v>79</v>
      </c>
      <c r="BW14" s="39">
        <f t="shared" si="14"/>
        <v>207</v>
      </c>
      <c r="BX14" s="21">
        <v>29</v>
      </c>
      <c r="BY14" s="22">
        <v>25</v>
      </c>
      <c r="BZ14" s="21">
        <v>7</v>
      </c>
      <c r="CA14" s="22">
        <v>7</v>
      </c>
      <c r="CB14" s="21">
        <v>20</v>
      </c>
      <c r="CC14" s="22">
        <v>22</v>
      </c>
      <c r="CD14" s="21">
        <v>11</v>
      </c>
      <c r="CE14" s="22">
        <v>5</v>
      </c>
      <c r="CF14" s="21">
        <v>21</v>
      </c>
      <c r="CG14" s="22">
        <v>7</v>
      </c>
      <c r="CH14" s="21">
        <v>15</v>
      </c>
      <c r="CI14" s="22">
        <v>7</v>
      </c>
      <c r="CJ14" s="121">
        <v>25</v>
      </c>
      <c r="CK14" s="22">
        <v>6</v>
      </c>
      <c r="CL14" s="94">
        <f t="shared" si="15"/>
        <v>2.3684210526315792</v>
      </c>
      <c r="CM14" s="28">
        <f t="shared" si="20"/>
        <v>478</v>
      </c>
      <c r="CN14" s="132">
        <f t="shared" si="16"/>
        <v>5.4691075514874141</v>
      </c>
    </row>
    <row r="15" spans="1:92" s="99" customFormat="1" ht="15" x14ac:dyDescent="0.25">
      <c r="B15" s="153"/>
      <c r="W15" s="155"/>
    </row>
    <row r="16" spans="1:92" x14ac:dyDescent="0.3">
      <c r="A16" s="90" t="s">
        <v>80</v>
      </c>
      <c r="B16" s="153">
        <f>SUM(B17:B38)</f>
        <v>63785.556000000011</v>
      </c>
      <c r="C16" s="98">
        <f>SUM(C17:C38)</f>
        <v>36135</v>
      </c>
      <c r="D16" s="100">
        <f>C16/B16*100</f>
        <v>56.650756481608454</v>
      </c>
      <c r="E16" s="92">
        <f>SUM(E17:E38)</f>
        <v>31658</v>
      </c>
      <c r="F16" s="92">
        <f t="shared" ref="F16:S16" si="21">SUM(F17:F38)</f>
        <v>1090</v>
      </c>
      <c r="G16" s="92">
        <f t="shared" si="21"/>
        <v>1068</v>
      </c>
      <c r="H16" s="92">
        <f t="shared" si="21"/>
        <v>1363</v>
      </c>
      <c r="I16" s="92">
        <f t="shared" si="21"/>
        <v>1294</v>
      </c>
      <c r="J16" s="92">
        <f t="shared" si="21"/>
        <v>3074</v>
      </c>
      <c r="K16" s="92">
        <f t="shared" si="21"/>
        <v>2836</v>
      </c>
      <c r="L16" s="92">
        <f t="shared" si="21"/>
        <v>3150</v>
      </c>
      <c r="M16" s="92">
        <f t="shared" si="21"/>
        <v>2958</v>
      </c>
      <c r="N16" s="92">
        <f t="shared" si="21"/>
        <v>3288</v>
      </c>
      <c r="O16" s="92">
        <f t="shared" si="21"/>
        <v>3042</v>
      </c>
      <c r="P16" s="92">
        <f t="shared" si="21"/>
        <v>3382</v>
      </c>
      <c r="Q16" s="92">
        <f t="shared" si="21"/>
        <v>3175</v>
      </c>
      <c r="R16" s="92">
        <f t="shared" si="21"/>
        <v>970</v>
      </c>
      <c r="S16" s="92">
        <f t="shared" si="21"/>
        <v>968</v>
      </c>
      <c r="T16" s="102">
        <f>E16/C16*100</f>
        <v>87.610350076103501</v>
      </c>
      <c r="U16" s="99"/>
      <c r="V16" s="92">
        <f>SUM(V17:V38)</f>
        <v>1200</v>
      </c>
      <c r="W16" s="92">
        <f t="shared" ref="W16:AJ16" si="22">SUM(W17:W38)</f>
        <v>73</v>
      </c>
      <c r="X16" s="92">
        <f t="shared" si="22"/>
        <v>60</v>
      </c>
      <c r="Y16" s="92">
        <f t="shared" si="22"/>
        <v>73</v>
      </c>
      <c r="Z16" s="92">
        <f t="shared" si="22"/>
        <v>55</v>
      </c>
      <c r="AA16" s="92">
        <f t="shared" si="22"/>
        <v>108</v>
      </c>
      <c r="AB16" s="92">
        <f t="shared" si="22"/>
        <v>124</v>
      </c>
      <c r="AC16" s="92">
        <f t="shared" si="22"/>
        <v>88</v>
      </c>
      <c r="AD16" s="92">
        <f t="shared" si="22"/>
        <v>145</v>
      </c>
      <c r="AE16" s="92">
        <f t="shared" si="22"/>
        <v>91</v>
      </c>
      <c r="AF16" s="92">
        <f t="shared" si="22"/>
        <v>150</v>
      </c>
      <c r="AG16" s="92">
        <f t="shared" si="22"/>
        <v>83</v>
      </c>
      <c r="AH16" s="92">
        <f t="shared" si="22"/>
        <v>107</v>
      </c>
      <c r="AI16" s="92">
        <f t="shared" si="22"/>
        <v>21</v>
      </c>
      <c r="AJ16" s="92">
        <f t="shared" si="22"/>
        <v>22</v>
      </c>
      <c r="AK16" s="102">
        <f>V16/C16*100</f>
        <v>3.3208800332088009</v>
      </c>
      <c r="AL16" s="99"/>
      <c r="AM16" s="39">
        <f>SUM(AM17:AM38)</f>
        <v>1018</v>
      </c>
      <c r="AN16" s="39">
        <f t="shared" ref="AN16:BA16" si="23">SUM(AN17:AN38)</f>
        <v>60</v>
      </c>
      <c r="AO16" s="39">
        <f t="shared" si="23"/>
        <v>64</v>
      </c>
      <c r="AP16" s="39">
        <f t="shared" si="23"/>
        <v>69</v>
      </c>
      <c r="AQ16" s="39">
        <f t="shared" si="23"/>
        <v>47</v>
      </c>
      <c r="AR16" s="39">
        <f t="shared" si="23"/>
        <v>129</v>
      </c>
      <c r="AS16" s="39">
        <f t="shared" si="23"/>
        <v>84</v>
      </c>
      <c r="AT16" s="39">
        <f t="shared" si="23"/>
        <v>139</v>
      </c>
      <c r="AU16" s="39">
        <f t="shared" si="23"/>
        <v>62</v>
      </c>
      <c r="AV16" s="39">
        <f t="shared" si="23"/>
        <v>125</v>
      </c>
      <c r="AW16" s="39">
        <f t="shared" si="23"/>
        <v>42</v>
      </c>
      <c r="AX16" s="39">
        <f t="shared" si="23"/>
        <v>128</v>
      </c>
      <c r="AY16" s="39">
        <f t="shared" si="23"/>
        <v>38</v>
      </c>
      <c r="AZ16" s="39">
        <f t="shared" si="23"/>
        <v>17</v>
      </c>
      <c r="BA16" s="39">
        <f t="shared" si="23"/>
        <v>14</v>
      </c>
      <c r="BB16" s="123">
        <f>AM16/C16*100</f>
        <v>2.817213228172132</v>
      </c>
      <c r="BC16" s="13">
        <f>V16+AM16</f>
        <v>2218</v>
      </c>
      <c r="BD16" s="57">
        <f>BC16/C16*100</f>
        <v>6.1380932613809325</v>
      </c>
      <c r="BE16" s="99"/>
      <c r="BF16" s="140">
        <f>SUM(BF17:BF38)</f>
        <v>1120</v>
      </c>
      <c r="BG16" s="157">
        <f t="shared" ref="BG16:BT16" si="24">SUM(BG17:BG38)</f>
        <v>86</v>
      </c>
      <c r="BH16" s="157">
        <f t="shared" si="24"/>
        <v>63</v>
      </c>
      <c r="BI16" s="157">
        <f t="shared" si="24"/>
        <v>67</v>
      </c>
      <c r="BJ16" s="157">
        <f t="shared" si="24"/>
        <v>78</v>
      </c>
      <c r="BK16" s="157">
        <f t="shared" si="24"/>
        <v>108</v>
      </c>
      <c r="BL16" s="157">
        <f t="shared" si="24"/>
        <v>121</v>
      </c>
      <c r="BM16" s="157">
        <f t="shared" si="24"/>
        <v>112</v>
      </c>
      <c r="BN16" s="157">
        <f t="shared" si="24"/>
        <v>95</v>
      </c>
      <c r="BO16" s="157">
        <f t="shared" si="24"/>
        <v>110</v>
      </c>
      <c r="BP16" s="157">
        <f t="shared" si="24"/>
        <v>98</v>
      </c>
      <c r="BQ16" s="157">
        <f t="shared" si="24"/>
        <v>84</v>
      </c>
      <c r="BR16" s="157">
        <f t="shared" si="24"/>
        <v>79</v>
      </c>
      <c r="BS16" s="157">
        <f t="shared" si="24"/>
        <v>10</v>
      </c>
      <c r="BT16" s="157">
        <f t="shared" si="24"/>
        <v>9</v>
      </c>
      <c r="BU16" s="102">
        <f>BF16/C16*100</f>
        <v>3.09948803099488</v>
      </c>
      <c r="BV16" s="99"/>
      <c r="BW16" s="39">
        <f>SUM(BW17:BW38)</f>
        <v>1139</v>
      </c>
      <c r="BX16" s="39">
        <f t="shared" ref="BX16:CK16" si="25">SUM(BX17:BX38)</f>
        <v>98</v>
      </c>
      <c r="BY16" s="39">
        <f t="shared" si="25"/>
        <v>83</v>
      </c>
      <c r="BZ16" s="39">
        <f t="shared" si="25"/>
        <v>83</v>
      </c>
      <c r="CA16" s="39">
        <f t="shared" si="25"/>
        <v>58</v>
      </c>
      <c r="CB16" s="39">
        <f t="shared" si="25"/>
        <v>128</v>
      </c>
      <c r="CC16" s="39">
        <f t="shared" si="25"/>
        <v>122</v>
      </c>
      <c r="CD16" s="39">
        <f t="shared" si="25"/>
        <v>127</v>
      </c>
      <c r="CE16" s="39">
        <f t="shared" si="25"/>
        <v>83</v>
      </c>
      <c r="CF16" s="39">
        <f t="shared" si="25"/>
        <v>109</v>
      </c>
      <c r="CG16" s="39">
        <f t="shared" si="25"/>
        <v>96</v>
      </c>
      <c r="CH16" s="39">
        <f t="shared" si="25"/>
        <v>109</v>
      </c>
      <c r="CI16" s="39">
        <f t="shared" si="25"/>
        <v>71</v>
      </c>
      <c r="CJ16" s="39">
        <f t="shared" si="25"/>
        <v>10</v>
      </c>
      <c r="CK16" s="39">
        <f t="shared" si="25"/>
        <v>8</v>
      </c>
      <c r="CL16" s="123">
        <f>BW16/C16*100</f>
        <v>3.1520686315206858</v>
      </c>
      <c r="CM16" s="28">
        <f>SUM(BW16,BF16)</f>
        <v>2259</v>
      </c>
      <c r="CN16" s="91">
        <f>(CM16/C16)*100</f>
        <v>6.2515566625155667</v>
      </c>
    </row>
    <row r="17" spans="1:92" x14ac:dyDescent="0.3">
      <c r="A17" s="28" t="s">
        <v>81</v>
      </c>
      <c r="B17" s="26">
        <v>2690.4960000000001</v>
      </c>
      <c r="C17" s="137">
        <f>E17+BC17+BF17+BW17</f>
        <v>1878</v>
      </c>
      <c r="D17" s="91">
        <f t="shared" ref="D17:D38" si="26">C17/B17*100</f>
        <v>69.801255976593154</v>
      </c>
      <c r="E17" s="92">
        <f t="shared" si="6"/>
        <v>1733</v>
      </c>
      <c r="F17" s="121">
        <v>44</v>
      </c>
      <c r="G17" s="22">
        <v>41</v>
      </c>
      <c r="H17" s="121">
        <v>73</v>
      </c>
      <c r="I17" s="22">
        <v>78</v>
      </c>
      <c r="J17" s="121">
        <v>188</v>
      </c>
      <c r="K17" s="22">
        <v>152</v>
      </c>
      <c r="L17" s="121">
        <v>174</v>
      </c>
      <c r="M17" s="22">
        <v>156</v>
      </c>
      <c r="N17" s="121">
        <v>219</v>
      </c>
      <c r="O17" s="22">
        <v>188</v>
      </c>
      <c r="P17" s="121">
        <v>201</v>
      </c>
      <c r="Q17" s="22">
        <v>194</v>
      </c>
      <c r="R17" s="121">
        <v>12</v>
      </c>
      <c r="S17" s="22">
        <v>13</v>
      </c>
      <c r="T17" s="102">
        <f t="shared" ref="T17:T38" si="27">E17/C17*100</f>
        <v>92.279020234291792</v>
      </c>
      <c r="U17" s="28" t="s">
        <v>81</v>
      </c>
      <c r="V17" s="92">
        <f t="shared" si="7"/>
        <v>24</v>
      </c>
      <c r="W17" s="121">
        <v>1</v>
      </c>
      <c r="X17" s="22">
        <v>1</v>
      </c>
      <c r="Y17" s="121">
        <v>1</v>
      </c>
      <c r="Z17" s="22">
        <v>2</v>
      </c>
      <c r="AA17" s="121">
        <v>0</v>
      </c>
      <c r="AB17" s="22">
        <v>4</v>
      </c>
      <c r="AC17" s="121">
        <v>1</v>
      </c>
      <c r="AD17" s="22">
        <v>4</v>
      </c>
      <c r="AE17" s="121">
        <v>0</v>
      </c>
      <c r="AF17" s="22">
        <v>7</v>
      </c>
      <c r="AG17" s="121">
        <v>0</v>
      </c>
      <c r="AH17" s="22">
        <v>3</v>
      </c>
      <c r="AI17" s="121">
        <v>0</v>
      </c>
      <c r="AJ17" s="22">
        <v>0</v>
      </c>
      <c r="AK17" s="102">
        <f t="shared" ref="AK17:AK26" si="28">V17/C17*100</f>
        <v>1.2779552715654952</v>
      </c>
      <c r="AL17" s="28" t="s">
        <v>81</v>
      </c>
      <c r="AM17" s="39">
        <f t="shared" si="9"/>
        <v>22</v>
      </c>
      <c r="AN17" s="121">
        <v>2</v>
      </c>
      <c r="AO17" s="22">
        <v>1</v>
      </c>
      <c r="AP17" s="121">
        <v>2</v>
      </c>
      <c r="AQ17" s="22">
        <v>1</v>
      </c>
      <c r="AR17" s="121">
        <v>6</v>
      </c>
      <c r="AS17" s="22">
        <v>2</v>
      </c>
      <c r="AT17" s="121">
        <v>3</v>
      </c>
      <c r="AU17" s="22">
        <v>0</v>
      </c>
      <c r="AV17" s="121">
        <v>1</v>
      </c>
      <c r="AW17" s="22">
        <v>0</v>
      </c>
      <c r="AX17" s="121">
        <v>3</v>
      </c>
      <c r="AY17" s="22">
        <v>0</v>
      </c>
      <c r="AZ17" s="121">
        <v>1</v>
      </c>
      <c r="BA17" s="22">
        <v>0</v>
      </c>
      <c r="BB17" s="94">
        <f t="shared" ref="BB17:BB26" si="29">AM17/C17*100</f>
        <v>1.1714589989350372</v>
      </c>
      <c r="BC17" s="39">
        <f t="shared" ref="BC17:BC38" si="30">V17+AM17</f>
        <v>46</v>
      </c>
      <c r="BD17" s="57">
        <f t="shared" ref="BD17:BD26" si="31">BC17/C17*100</f>
        <v>2.4494142705005326</v>
      </c>
      <c r="BE17" s="28" t="s">
        <v>81</v>
      </c>
      <c r="BF17" s="140">
        <f t="shared" si="13"/>
        <v>70</v>
      </c>
      <c r="BG17" s="121">
        <v>2</v>
      </c>
      <c r="BH17" s="22">
        <v>0</v>
      </c>
      <c r="BI17" s="121">
        <v>1</v>
      </c>
      <c r="BJ17" s="22">
        <v>8</v>
      </c>
      <c r="BK17" s="121">
        <v>6</v>
      </c>
      <c r="BL17" s="22">
        <v>5</v>
      </c>
      <c r="BM17" s="121">
        <v>5</v>
      </c>
      <c r="BN17" s="22">
        <v>10</v>
      </c>
      <c r="BO17" s="121">
        <v>14</v>
      </c>
      <c r="BP17" s="22">
        <v>7</v>
      </c>
      <c r="BQ17" s="121">
        <v>6</v>
      </c>
      <c r="BR17" s="22">
        <v>5</v>
      </c>
      <c r="BS17" s="121">
        <v>1</v>
      </c>
      <c r="BT17" s="22">
        <v>0</v>
      </c>
      <c r="BU17" s="82">
        <f>BF17/C17*100</f>
        <v>3.727369542066028</v>
      </c>
      <c r="BV17" s="28" t="s">
        <v>81</v>
      </c>
      <c r="BW17" s="39">
        <f t="shared" si="14"/>
        <v>29</v>
      </c>
      <c r="BX17" s="121">
        <v>0</v>
      </c>
      <c r="BY17" s="22">
        <v>0</v>
      </c>
      <c r="BZ17" s="121">
        <v>2</v>
      </c>
      <c r="CA17" s="22">
        <v>1</v>
      </c>
      <c r="CB17" s="121">
        <v>7</v>
      </c>
      <c r="CC17" s="22">
        <v>3</v>
      </c>
      <c r="CD17" s="121">
        <v>2</v>
      </c>
      <c r="CE17" s="22">
        <v>3</v>
      </c>
      <c r="CF17" s="121">
        <v>4</v>
      </c>
      <c r="CG17" s="22">
        <v>0</v>
      </c>
      <c r="CH17" s="121">
        <v>6</v>
      </c>
      <c r="CI17" s="22">
        <v>1</v>
      </c>
      <c r="CJ17" s="121">
        <v>0</v>
      </c>
      <c r="CK17" s="22">
        <v>0</v>
      </c>
      <c r="CL17" s="94">
        <f t="shared" ref="CL17:CL26" si="32">BW17/C17*100</f>
        <v>1.54419595314164</v>
      </c>
      <c r="CM17" s="28">
        <f>SUM(BW17,BF17)</f>
        <v>99</v>
      </c>
      <c r="CN17" s="132">
        <f t="shared" ref="CN17:CN26" si="33">(CM17/C17)*100</f>
        <v>5.2715654952076676</v>
      </c>
    </row>
    <row r="18" spans="1:92" x14ac:dyDescent="0.3">
      <c r="A18" s="28" t="s">
        <v>82</v>
      </c>
      <c r="B18" s="26">
        <v>2301.5340000000001</v>
      </c>
      <c r="C18" s="141">
        <f t="shared" ref="C18:C38" si="34">E18+BC18+BF18+BW18</f>
        <v>2019</v>
      </c>
      <c r="D18" s="91">
        <f t="shared" si="26"/>
        <v>87.724100534686869</v>
      </c>
      <c r="E18" s="92">
        <f t="shared" si="6"/>
        <v>1962</v>
      </c>
      <c r="F18" s="121">
        <v>43</v>
      </c>
      <c r="G18" s="22">
        <v>47</v>
      </c>
      <c r="H18" s="121">
        <v>98</v>
      </c>
      <c r="I18" s="22">
        <v>90</v>
      </c>
      <c r="J18" s="121">
        <v>182</v>
      </c>
      <c r="K18" s="22">
        <v>186</v>
      </c>
      <c r="L18" s="121">
        <v>172</v>
      </c>
      <c r="M18" s="22">
        <v>185</v>
      </c>
      <c r="N18" s="121">
        <v>171</v>
      </c>
      <c r="O18" s="22">
        <v>180</v>
      </c>
      <c r="P18" s="121">
        <v>175</v>
      </c>
      <c r="Q18" s="22">
        <v>171</v>
      </c>
      <c r="R18" s="121">
        <v>137</v>
      </c>
      <c r="S18" s="22">
        <v>125</v>
      </c>
      <c r="T18" s="102">
        <f t="shared" si="27"/>
        <v>97.17682020802377</v>
      </c>
      <c r="U18" s="28" t="s">
        <v>82</v>
      </c>
      <c r="V18" s="92">
        <f t="shared" si="7"/>
        <v>28</v>
      </c>
      <c r="W18" s="121">
        <v>0</v>
      </c>
      <c r="X18" s="22">
        <v>0</v>
      </c>
      <c r="Y18" s="121">
        <v>0</v>
      </c>
      <c r="Z18" s="22">
        <v>0</v>
      </c>
      <c r="AA18" s="121">
        <v>2</v>
      </c>
      <c r="AB18" s="22">
        <v>1</v>
      </c>
      <c r="AC18" s="121">
        <v>1</v>
      </c>
      <c r="AD18" s="22">
        <v>1</v>
      </c>
      <c r="AE18" s="121">
        <v>3</v>
      </c>
      <c r="AF18" s="22">
        <v>4</v>
      </c>
      <c r="AG18" s="121">
        <v>2</v>
      </c>
      <c r="AH18" s="22">
        <v>6</v>
      </c>
      <c r="AI18" s="121">
        <v>3</v>
      </c>
      <c r="AJ18" s="22">
        <v>5</v>
      </c>
      <c r="AK18" s="102">
        <f t="shared" si="28"/>
        <v>1.3868251609707776</v>
      </c>
      <c r="AL18" s="28" t="s">
        <v>82</v>
      </c>
      <c r="AM18" s="39">
        <f t="shared" si="9"/>
        <v>7</v>
      </c>
      <c r="AN18" s="121">
        <v>0</v>
      </c>
      <c r="AO18" s="22">
        <v>0</v>
      </c>
      <c r="AP18" s="121">
        <v>0</v>
      </c>
      <c r="AQ18" s="22">
        <v>0</v>
      </c>
      <c r="AR18" s="121">
        <v>0</v>
      </c>
      <c r="AS18" s="22">
        <v>0</v>
      </c>
      <c r="AT18" s="121">
        <v>0</v>
      </c>
      <c r="AU18" s="22">
        <v>0</v>
      </c>
      <c r="AV18" s="121">
        <v>2</v>
      </c>
      <c r="AW18" s="22">
        <v>1</v>
      </c>
      <c r="AX18" s="121">
        <v>1</v>
      </c>
      <c r="AY18" s="22">
        <v>1</v>
      </c>
      <c r="AZ18" s="121">
        <v>1</v>
      </c>
      <c r="BA18" s="22">
        <v>1</v>
      </c>
      <c r="BB18" s="94">
        <f t="shared" si="29"/>
        <v>0.34670629024269439</v>
      </c>
      <c r="BC18" s="39">
        <f t="shared" si="30"/>
        <v>35</v>
      </c>
      <c r="BD18" s="57">
        <f t="shared" si="31"/>
        <v>1.7335314512134721</v>
      </c>
      <c r="BE18" s="28" t="s">
        <v>82</v>
      </c>
      <c r="BF18" s="140">
        <f t="shared" si="13"/>
        <v>15</v>
      </c>
      <c r="BG18" s="121">
        <v>0</v>
      </c>
      <c r="BH18" s="22">
        <v>0</v>
      </c>
      <c r="BI18" s="121">
        <v>1</v>
      </c>
      <c r="BJ18" s="22">
        <v>1</v>
      </c>
      <c r="BK18" s="121">
        <v>0</v>
      </c>
      <c r="BL18" s="22">
        <v>0</v>
      </c>
      <c r="BM18" s="121">
        <v>0</v>
      </c>
      <c r="BN18" s="22">
        <v>0</v>
      </c>
      <c r="BO18" s="121">
        <v>3</v>
      </c>
      <c r="BP18" s="22">
        <v>1</v>
      </c>
      <c r="BQ18" s="121">
        <v>4</v>
      </c>
      <c r="BR18" s="22">
        <v>1</v>
      </c>
      <c r="BS18" s="121">
        <v>2</v>
      </c>
      <c r="BT18" s="22">
        <v>2</v>
      </c>
      <c r="BU18" s="82">
        <f t="shared" ref="BU18:BU38" si="35">BF18/C18*100</f>
        <v>0.74294205052005935</v>
      </c>
      <c r="BV18" s="28" t="s">
        <v>82</v>
      </c>
      <c r="BW18" s="39">
        <f t="shared" si="14"/>
        <v>7</v>
      </c>
      <c r="BX18" s="121">
        <v>0</v>
      </c>
      <c r="BY18" s="22">
        <v>0</v>
      </c>
      <c r="BZ18" s="121">
        <v>0</v>
      </c>
      <c r="CA18" s="22">
        <v>0</v>
      </c>
      <c r="CB18" s="121">
        <v>0</v>
      </c>
      <c r="CC18" s="22">
        <v>0</v>
      </c>
      <c r="CD18" s="121">
        <v>1</v>
      </c>
      <c r="CE18" s="22">
        <v>0</v>
      </c>
      <c r="CF18" s="121">
        <v>2</v>
      </c>
      <c r="CG18" s="22">
        <v>0</v>
      </c>
      <c r="CH18" s="121">
        <v>1</v>
      </c>
      <c r="CI18" s="22">
        <v>0</v>
      </c>
      <c r="CJ18" s="121">
        <v>3</v>
      </c>
      <c r="CK18" s="22">
        <v>0</v>
      </c>
      <c r="CL18" s="94">
        <f t="shared" si="32"/>
        <v>0.34670629024269439</v>
      </c>
      <c r="CM18" s="28">
        <f t="shared" ref="CM18:CM38" si="36">SUM(BW18,BF18)</f>
        <v>22</v>
      </c>
      <c r="CN18" s="132">
        <f t="shared" si="33"/>
        <v>1.0896483407627537</v>
      </c>
    </row>
    <row r="19" spans="1:92" x14ac:dyDescent="0.3">
      <c r="A19" s="28" t="s">
        <v>83</v>
      </c>
      <c r="B19" s="26">
        <v>1560.222</v>
      </c>
      <c r="C19" s="141">
        <f t="shared" si="34"/>
        <v>830</v>
      </c>
      <c r="D19" s="91">
        <f t="shared" si="26"/>
        <v>53.197557783443642</v>
      </c>
      <c r="E19" s="92">
        <f t="shared" si="6"/>
        <v>754</v>
      </c>
      <c r="F19" s="121">
        <v>39</v>
      </c>
      <c r="G19" s="22">
        <v>35</v>
      </c>
      <c r="H19" s="121">
        <v>31</v>
      </c>
      <c r="I19" s="22">
        <v>24</v>
      </c>
      <c r="J19" s="121">
        <v>84</v>
      </c>
      <c r="K19" s="22">
        <v>85</v>
      </c>
      <c r="L19" s="121">
        <v>78</v>
      </c>
      <c r="M19" s="22">
        <v>61</v>
      </c>
      <c r="N19" s="121">
        <v>88</v>
      </c>
      <c r="O19" s="22">
        <v>74</v>
      </c>
      <c r="P19" s="121">
        <v>61</v>
      </c>
      <c r="Q19" s="22">
        <v>80</v>
      </c>
      <c r="R19" s="121">
        <v>8</v>
      </c>
      <c r="S19" s="22">
        <v>6</v>
      </c>
      <c r="T19" s="102">
        <f t="shared" si="27"/>
        <v>90.843373493975903</v>
      </c>
      <c r="U19" s="28" t="s">
        <v>83</v>
      </c>
      <c r="V19" s="92">
        <f t="shared" si="7"/>
        <v>10</v>
      </c>
      <c r="W19" s="121">
        <v>0</v>
      </c>
      <c r="X19" s="22">
        <v>0</v>
      </c>
      <c r="Y19" s="121">
        <v>0</v>
      </c>
      <c r="Z19" s="22">
        <v>0</v>
      </c>
      <c r="AA19" s="121">
        <v>1</v>
      </c>
      <c r="AB19" s="22">
        <v>1</v>
      </c>
      <c r="AC19" s="121">
        <v>1</v>
      </c>
      <c r="AD19" s="22">
        <v>1</v>
      </c>
      <c r="AE19" s="121">
        <v>0</v>
      </c>
      <c r="AF19" s="22">
        <v>3</v>
      </c>
      <c r="AG19" s="121">
        <v>1</v>
      </c>
      <c r="AH19" s="22">
        <v>1</v>
      </c>
      <c r="AI19" s="121">
        <v>1</v>
      </c>
      <c r="AJ19" s="22">
        <v>0</v>
      </c>
      <c r="AK19" s="102">
        <f t="shared" si="28"/>
        <v>1.2048192771084338</v>
      </c>
      <c r="AL19" s="28" t="s">
        <v>83</v>
      </c>
      <c r="AM19" s="39">
        <f t="shared" si="9"/>
        <v>18</v>
      </c>
      <c r="AN19" s="121">
        <v>2</v>
      </c>
      <c r="AO19" s="22">
        <v>1</v>
      </c>
      <c r="AP19" s="121">
        <v>3</v>
      </c>
      <c r="AQ19" s="22">
        <v>1</v>
      </c>
      <c r="AR19" s="121">
        <v>1</v>
      </c>
      <c r="AS19" s="22">
        <v>2</v>
      </c>
      <c r="AT19" s="121">
        <v>0</v>
      </c>
      <c r="AU19" s="22">
        <v>2</v>
      </c>
      <c r="AV19" s="121">
        <v>2</v>
      </c>
      <c r="AW19" s="22">
        <v>0</v>
      </c>
      <c r="AX19" s="121">
        <v>4</v>
      </c>
      <c r="AY19" s="22">
        <v>0</v>
      </c>
      <c r="AZ19" s="121">
        <v>0</v>
      </c>
      <c r="BA19" s="22">
        <v>0</v>
      </c>
      <c r="BB19" s="94">
        <f t="shared" si="29"/>
        <v>2.1686746987951806</v>
      </c>
      <c r="BC19" s="39">
        <f t="shared" si="30"/>
        <v>28</v>
      </c>
      <c r="BD19" s="57">
        <f t="shared" si="31"/>
        <v>3.3734939759036147</v>
      </c>
      <c r="BE19" s="28" t="s">
        <v>83</v>
      </c>
      <c r="BF19" s="140">
        <f t="shared" si="13"/>
        <v>22</v>
      </c>
      <c r="BG19" s="121">
        <v>3</v>
      </c>
      <c r="BH19" s="22">
        <v>0</v>
      </c>
      <c r="BI19" s="121">
        <v>1</v>
      </c>
      <c r="BJ19" s="22">
        <v>4</v>
      </c>
      <c r="BK19" s="121">
        <v>4</v>
      </c>
      <c r="BL19" s="22">
        <v>0</v>
      </c>
      <c r="BM19" s="121">
        <v>3</v>
      </c>
      <c r="BN19" s="22">
        <v>1</v>
      </c>
      <c r="BO19" s="121">
        <v>2</v>
      </c>
      <c r="BP19" s="22">
        <v>3</v>
      </c>
      <c r="BQ19" s="121">
        <v>0</v>
      </c>
      <c r="BR19" s="22">
        <v>1</v>
      </c>
      <c r="BS19" s="121">
        <v>0</v>
      </c>
      <c r="BT19" s="22">
        <v>0</v>
      </c>
      <c r="BU19" s="82">
        <f t="shared" si="35"/>
        <v>2.6506024096385543</v>
      </c>
      <c r="BV19" s="28" t="s">
        <v>83</v>
      </c>
      <c r="BW19" s="39">
        <f t="shared" si="14"/>
        <v>26</v>
      </c>
      <c r="BX19" s="121">
        <v>3</v>
      </c>
      <c r="BY19" s="22">
        <v>5</v>
      </c>
      <c r="BZ19" s="121">
        <v>3</v>
      </c>
      <c r="CA19" s="22">
        <v>2</v>
      </c>
      <c r="CB19" s="121">
        <v>2</v>
      </c>
      <c r="CC19" s="22">
        <v>1</v>
      </c>
      <c r="CD19" s="121">
        <v>3</v>
      </c>
      <c r="CE19" s="22">
        <v>1</v>
      </c>
      <c r="CF19" s="121">
        <v>0</v>
      </c>
      <c r="CG19" s="22">
        <v>0</v>
      </c>
      <c r="CH19" s="121">
        <v>4</v>
      </c>
      <c r="CI19" s="22">
        <v>2</v>
      </c>
      <c r="CJ19" s="121">
        <v>0</v>
      </c>
      <c r="CK19" s="22">
        <v>0</v>
      </c>
      <c r="CL19" s="94">
        <f t="shared" si="32"/>
        <v>3.132530120481928</v>
      </c>
      <c r="CM19" s="28">
        <f t="shared" si="36"/>
        <v>48</v>
      </c>
      <c r="CN19" s="132">
        <f t="shared" si="33"/>
        <v>5.7831325301204819</v>
      </c>
    </row>
    <row r="20" spans="1:92" x14ac:dyDescent="0.3">
      <c r="A20" s="28" t="s">
        <v>84</v>
      </c>
      <c r="B20" s="26">
        <v>3480.732</v>
      </c>
      <c r="C20" s="141">
        <f t="shared" si="34"/>
        <v>1752</v>
      </c>
      <c r="D20" s="91">
        <f t="shared" si="26"/>
        <v>50.334240039164179</v>
      </c>
      <c r="E20" s="92">
        <f t="shared" si="6"/>
        <v>1307</v>
      </c>
      <c r="F20" s="121">
        <v>53</v>
      </c>
      <c r="G20" s="22">
        <v>54</v>
      </c>
      <c r="H20" s="121">
        <v>59</v>
      </c>
      <c r="I20" s="22">
        <v>58</v>
      </c>
      <c r="J20" s="121">
        <v>121</v>
      </c>
      <c r="K20" s="22">
        <v>121</v>
      </c>
      <c r="L20" s="121">
        <v>131</v>
      </c>
      <c r="M20" s="22">
        <v>133</v>
      </c>
      <c r="N20" s="121">
        <v>111</v>
      </c>
      <c r="O20" s="22">
        <v>163</v>
      </c>
      <c r="P20" s="121">
        <v>126</v>
      </c>
      <c r="Q20" s="22">
        <v>159</v>
      </c>
      <c r="R20" s="121">
        <v>9</v>
      </c>
      <c r="S20" s="22">
        <v>9</v>
      </c>
      <c r="T20" s="102">
        <f t="shared" si="27"/>
        <v>74.600456621004568</v>
      </c>
      <c r="U20" s="28" t="s">
        <v>84</v>
      </c>
      <c r="V20" s="92">
        <f t="shared" si="7"/>
        <v>105</v>
      </c>
      <c r="W20" s="121">
        <v>11</v>
      </c>
      <c r="X20" s="22">
        <v>5</v>
      </c>
      <c r="Y20" s="121">
        <v>7</v>
      </c>
      <c r="Z20" s="22">
        <v>3</v>
      </c>
      <c r="AA20" s="121">
        <v>8</v>
      </c>
      <c r="AB20" s="22">
        <v>16</v>
      </c>
      <c r="AC20" s="121">
        <v>11</v>
      </c>
      <c r="AD20" s="22">
        <v>14</v>
      </c>
      <c r="AE20" s="121">
        <v>7</v>
      </c>
      <c r="AF20" s="22">
        <v>9</v>
      </c>
      <c r="AG20" s="121">
        <v>8</v>
      </c>
      <c r="AH20" s="22">
        <v>5</v>
      </c>
      <c r="AI20" s="121">
        <v>0</v>
      </c>
      <c r="AJ20" s="22">
        <v>1</v>
      </c>
      <c r="AK20" s="102">
        <f t="shared" si="28"/>
        <v>5.9931506849315062</v>
      </c>
      <c r="AL20" s="28" t="s">
        <v>84</v>
      </c>
      <c r="AM20" s="39">
        <f t="shared" si="9"/>
        <v>107</v>
      </c>
      <c r="AN20" s="121">
        <v>7</v>
      </c>
      <c r="AO20" s="22">
        <v>9</v>
      </c>
      <c r="AP20" s="121">
        <v>5</v>
      </c>
      <c r="AQ20" s="22">
        <v>3</v>
      </c>
      <c r="AR20" s="121">
        <v>14</v>
      </c>
      <c r="AS20" s="22">
        <v>12</v>
      </c>
      <c r="AT20" s="121">
        <v>8</v>
      </c>
      <c r="AU20" s="22">
        <v>8</v>
      </c>
      <c r="AV20" s="121">
        <v>13</v>
      </c>
      <c r="AW20" s="22">
        <v>6</v>
      </c>
      <c r="AX20" s="121">
        <v>17</v>
      </c>
      <c r="AY20" s="22">
        <v>5</v>
      </c>
      <c r="AZ20" s="121">
        <v>0</v>
      </c>
      <c r="BA20" s="22">
        <v>0</v>
      </c>
      <c r="BB20" s="94">
        <f t="shared" si="29"/>
        <v>6.1073059360730593</v>
      </c>
      <c r="BC20" s="39">
        <f t="shared" si="30"/>
        <v>212</v>
      </c>
      <c r="BD20" s="57">
        <f t="shared" si="31"/>
        <v>12.100456621004566</v>
      </c>
      <c r="BE20" s="28" t="s">
        <v>84</v>
      </c>
      <c r="BF20" s="140">
        <f t="shared" si="13"/>
        <v>104</v>
      </c>
      <c r="BG20" s="121">
        <v>12</v>
      </c>
      <c r="BH20" s="22">
        <v>5</v>
      </c>
      <c r="BI20" s="121">
        <v>9</v>
      </c>
      <c r="BJ20" s="22">
        <v>8</v>
      </c>
      <c r="BK20" s="121">
        <v>8</v>
      </c>
      <c r="BL20" s="22">
        <v>10</v>
      </c>
      <c r="BM20" s="121">
        <v>7</v>
      </c>
      <c r="BN20" s="22">
        <v>13</v>
      </c>
      <c r="BO20" s="121">
        <v>10</v>
      </c>
      <c r="BP20" s="22">
        <v>9</v>
      </c>
      <c r="BQ20" s="121">
        <v>8</v>
      </c>
      <c r="BR20" s="22">
        <v>4</v>
      </c>
      <c r="BS20" s="121">
        <v>1</v>
      </c>
      <c r="BT20" s="22">
        <v>0</v>
      </c>
      <c r="BU20" s="82">
        <f t="shared" si="35"/>
        <v>5.93607305936073</v>
      </c>
      <c r="BV20" s="28" t="s">
        <v>84</v>
      </c>
      <c r="BW20" s="39">
        <f t="shared" si="14"/>
        <v>129</v>
      </c>
      <c r="BX20" s="121">
        <v>18</v>
      </c>
      <c r="BY20" s="22">
        <v>10</v>
      </c>
      <c r="BZ20" s="121">
        <v>9</v>
      </c>
      <c r="CA20" s="22">
        <v>3</v>
      </c>
      <c r="CB20" s="121">
        <v>23</v>
      </c>
      <c r="CC20" s="22">
        <v>13</v>
      </c>
      <c r="CD20" s="121">
        <v>13</v>
      </c>
      <c r="CE20" s="22">
        <v>10</v>
      </c>
      <c r="CF20" s="121">
        <v>6</v>
      </c>
      <c r="CG20" s="22">
        <v>10</v>
      </c>
      <c r="CH20" s="121">
        <v>8</v>
      </c>
      <c r="CI20" s="22">
        <v>5</v>
      </c>
      <c r="CJ20" s="121">
        <v>1</v>
      </c>
      <c r="CK20" s="22">
        <v>0</v>
      </c>
      <c r="CL20" s="94">
        <f t="shared" si="32"/>
        <v>7.3630136986301373</v>
      </c>
      <c r="CM20" s="28">
        <f t="shared" si="36"/>
        <v>233</v>
      </c>
      <c r="CN20" s="132">
        <f t="shared" si="33"/>
        <v>13.299086757990869</v>
      </c>
    </row>
    <row r="21" spans="1:92" x14ac:dyDescent="0.3">
      <c r="A21" s="28" t="s">
        <v>85</v>
      </c>
      <c r="B21" s="26">
        <v>6694.9740000000002</v>
      </c>
      <c r="C21" s="141">
        <f t="shared" si="34"/>
        <v>3178</v>
      </c>
      <c r="D21" s="91">
        <f t="shared" si="26"/>
        <v>47.468444238917137</v>
      </c>
      <c r="E21" s="92">
        <f t="shared" si="6"/>
        <v>2542</v>
      </c>
      <c r="F21" s="121">
        <v>74</v>
      </c>
      <c r="G21" s="22">
        <v>96</v>
      </c>
      <c r="H21" s="121">
        <v>94</v>
      </c>
      <c r="I21" s="22">
        <v>107</v>
      </c>
      <c r="J21" s="121">
        <v>260</v>
      </c>
      <c r="K21" s="22">
        <v>237</v>
      </c>
      <c r="L21" s="121">
        <v>241</v>
      </c>
      <c r="M21" s="22">
        <v>242</v>
      </c>
      <c r="N21" s="121">
        <v>313</v>
      </c>
      <c r="O21" s="22">
        <v>283</v>
      </c>
      <c r="P21" s="121">
        <v>303</v>
      </c>
      <c r="Q21" s="22">
        <v>256</v>
      </c>
      <c r="R21" s="121">
        <v>13</v>
      </c>
      <c r="S21" s="22">
        <v>23</v>
      </c>
      <c r="T21" s="102">
        <f t="shared" si="27"/>
        <v>79.987413467589676</v>
      </c>
      <c r="U21" s="28" t="s">
        <v>85</v>
      </c>
      <c r="V21" s="92">
        <f t="shared" si="7"/>
        <v>147</v>
      </c>
      <c r="W21" s="121">
        <v>3</v>
      </c>
      <c r="X21" s="22">
        <v>8</v>
      </c>
      <c r="Y21" s="121">
        <v>11</v>
      </c>
      <c r="Z21" s="22">
        <v>5</v>
      </c>
      <c r="AA21" s="121">
        <v>9</v>
      </c>
      <c r="AB21" s="22">
        <v>16</v>
      </c>
      <c r="AC21" s="121">
        <v>12</v>
      </c>
      <c r="AD21" s="22">
        <v>19</v>
      </c>
      <c r="AE21" s="121">
        <v>17</v>
      </c>
      <c r="AF21" s="22">
        <v>22</v>
      </c>
      <c r="AG21" s="121">
        <v>9</v>
      </c>
      <c r="AH21" s="22">
        <v>13</v>
      </c>
      <c r="AI21" s="121">
        <v>1</v>
      </c>
      <c r="AJ21" s="22">
        <v>2</v>
      </c>
      <c r="AK21" s="102">
        <f t="shared" si="28"/>
        <v>4.6255506607929515</v>
      </c>
      <c r="AL21" s="28" t="s">
        <v>85</v>
      </c>
      <c r="AM21" s="39">
        <f t="shared" si="9"/>
        <v>169</v>
      </c>
      <c r="AN21" s="121">
        <v>8</v>
      </c>
      <c r="AO21" s="22">
        <v>3</v>
      </c>
      <c r="AP21" s="121">
        <v>9</v>
      </c>
      <c r="AQ21" s="22">
        <v>9</v>
      </c>
      <c r="AR21" s="121">
        <v>26</v>
      </c>
      <c r="AS21" s="22">
        <v>9</v>
      </c>
      <c r="AT21" s="121">
        <v>30</v>
      </c>
      <c r="AU21" s="22">
        <v>14</v>
      </c>
      <c r="AV21" s="121">
        <v>28</v>
      </c>
      <c r="AW21" s="22">
        <v>5</v>
      </c>
      <c r="AX21" s="121">
        <v>19</v>
      </c>
      <c r="AY21" s="22">
        <v>5</v>
      </c>
      <c r="AZ21" s="121">
        <v>3</v>
      </c>
      <c r="BA21" s="22">
        <v>1</v>
      </c>
      <c r="BB21" s="94">
        <f t="shared" si="29"/>
        <v>5.3178099433606043</v>
      </c>
      <c r="BC21" s="39">
        <f t="shared" si="30"/>
        <v>316</v>
      </c>
      <c r="BD21" s="57">
        <f t="shared" si="31"/>
        <v>9.9433606041535558</v>
      </c>
      <c r="BE21" s="28" t="s">
        <v>85</v>
      </c>
      <c r="BF21" s="140">
        <f t="shared" si="13"/>
        <v>151</v>
      </c>
      <c r="BG21" s="121">
        <v>10</v>
      </c>
      <c r="BH21" s="22">
        <v>6</v>
      </c>
      <c r="BI21" s="121">
        <v>13</v>
      </c>
      <c r="BJ21" s="22">
        <v>10</v>
      </c>
      <c r="BK21" s="121">
        <v>14</v>
      </c>
      <c r="BL21" s="22">
        <v>19</v>
      </c>
      <c r="BM21" s="121">
        <v>17</v>
      </c>
      <c r="BN21" s="22">
        <v>11</v>
      </c>
      <c r="BO21" s="121">
        <v>13</v>
      </c>
      <c r="BP21" s="22">
        <v>14</v>
      </c>
      <c r="BQ21" s="121">
        <v>11</v>
      </c>
      <c r="BR21" s="22">
        <v>11</v>
      </c>
      <c r="BS21" s="121">
        <v>1</v>
      </c>
      <c r="BT21" s="22">
        <v>1</v>
      </c>
      <c r="BU21" s="82">
        <f t="shared" si="35"/>
        <v>4.7514159848961608</v>
      </c>
      <c r="BV21" s="28" t="s">
        <v>85</v>
      </c>
      <c r="BW21" s="39">
        <f t="shared" si="14"/>
        <v>169</v>
      </c>
      <c r="BX21" s="121">
        <v>21</v>
      </c>
      <c r="BY21" s="22">
        <v>14</v>
      </c>
      <c r="BZ21" s="121">
        <v>13</v>
      </c>
      <c r="CA21" s="22">
        <v>10</v>
      </c>
      <c r="CB21" s="121">
        <v>12</v>
      </c>
      <c r="CC21" s="22">
        <v>17</v>
      </c>
      <c r="CD21" s="121">
        <v>13</v>
      </c>
      <c r="CE21" s="22">
        <v>9</v>
      </c>
      <c r="CF21" s="121">
        <v>13</v>
      </c>
      <c r="CG21" s="22">
        <v>17</v>
      </c>
      <c r="CH21" s="121">
        <v>14</v>
      </c>
      <c r="CI21" s="22">
        <v>12</v>
      </c>
      <c r="CJ21" s="121">
        <v>3</v>
      </c>
      <c r="CK21" s="22">
        <v>1</v>
      </c>
      <c r="CL21" s="94">
        <f t="shared" si="32"/>
        <v>5.3178099433606043</v>
      </c>
      <c r="CM21" s="28">
        <f t="shared" si="36"/>
        <v>320</v>
      </c>
      <c r="CN21" s="132">
        <f t="shared" si="33"/>
        <v>10.069225928256765</v>
      </c>
    </row>
    <row r="22" spans="1:92" x14ac:dyDescent="0.3">
      <c r="A22" s="28" t="s">
        <v>234</v>
      </c>
      <c r="B22" s="26">
        <v>2171.9340000000002</v>
      </c>
      <c r="C22" s="141">
        <f t="shared" si="34"/>
        <v>1306</v>
      </c>
      <c r="D22" s="91">
        <f t="shared" si="26"/>
        <v>60.130740621031755</v>
      </c>
      <c r="E22" s="92">
        <f t="shared" si="6"/>
        <v>986</v>
      </c>
      <c r="F22" s="121">
        <v>29</v>
      </c>
      <c r="G22" s="22">
        <v>26</v>
      </c>
      <c r="H22" s="121">
        <v>29</v>
      </c>
      <c r="I22" s="22">
        <v>37</v>
      </c>
      <c r="J22" s="121">
        <v>94</v>
      </c>
      <c r="K22" s="22">
        <v>83</v>
      </c>
      <c r="L22" s="121">
        <v>132</v>
      </c>
      <c r="M22" s="22">
        <v>91</v>
      </c>
      <c r="N22" s="121">
        <v>112</v>
      </c>
      <c r="O22" s="22">
        <v>98</v>
      </c>
      <c r="P22" s="121">
        <v>132</v>
      </c>
      <c r="Q22" s="22">
        <v>104</v>
      </c>
      <c r="R22" s="121">
        <v>10</v>
      </c>
      <c r="S22" s="22">
        <v>9</v>
      </c>
      <c r="T22" s="102">
        <f t="shared" si="27"/>
        <v>75.497702909647785</v>
      </c>
      <c r="U22" s="28" t="s">
        <v>234</v>
      </c>
      <c r="V22" s="92">
        <f t="shared" si="7"/>
        <v>57</v>
      </c>
      <c r="W22" s="121">
        <v>5</v>
      </c>
      <c r="X22" s="22">
        <v>0</v>
      </c>
      <c r="Y22" s="121">
        <v>0</v>
      </c>
      <c r="Z22" s="22">
        <v>3</v>
      </c>
      <c r="AA22" s="121">
        <v>7</v>
      </c>
      <c r="AB22" s="22">
        <v>2</v>
      </c>
      <c r="AC22" s="121">
        <v>6</v>
      </c>
      <c r="AD22" s="22">
        <v>5</v>
      </c>
      <c r="AE22" s="121">
        <v>8</v>
      </c>
      <c r="AF22" s="22">
        <v>10</v>
      </c>
      <c r="AG22" s="121">
        <v>5</v>
      </c>
      <c r="AH22" s="22">
        <v>4</v>
      </c>
      <c r="AI22" s="121">
        <v>2</v>
      </c>
      <c r="AJ22" s="22">
        <v>0</v>
      </c>
      <c r="AK22" s="102">
        <f t="shared" si="28"/>
        <v>4.3644716692189895</v>
      </c>
      <c r="AL22" s="28" t="s">
        <v>234</v>
      </c>
      <c r="AM22" s="39">
        <f t="shared" si="9"/>
        <v>56</v>
      </c>
      <c r="AN22" s="121">
        <v>1</v>
      </c>
      <c r="AO22" s="22">
        <v>2</v>
      </c>
      <c r="AP22" s="121">
        <v>1</v>
      </c>
      <c r="AQ22" s="22">
        <v>1</v>
      </c>
      <c r="AR22" s="121">
        <v>5</v>
      </c>
      <c r="AS22" s="22">
        <v>9</v>
      </c>
      <c r="AT22" s="121">
        <v>13</v>
      </c>
      <c r="AU22" s="22">
        <v>5</v>
      </c>
      <c r="AV22" s="121">
        <v>7</v>
      </c>
      <c r="AW22" s="22">
        <v>3</v>
      </c>
      <c r="AX22" s="121">
        <v>6</v>
      </c>
      <c r="AY22" s="22">
        <v>1</v>
      </c>
      <c r="AZ22" s="121">
        <v>2</v>
      </c>
      <c r="BA22" s="22">
        <v>0</v>
      </c>
      <c r="BB22" s="94">
        <f t="shared" si="29"/>
        <v>4.2879019908116387</v>
      </c>
      <c r="BC22" s="39">
        <f t="shared" si="30"/>
        <v>113</v>
      </c>
      <c r="BD22" s="57">
        <f t="shared" si="31"/>
        <v>8.6523736600306282</v>
      </c>
      <c r="BE22" s="28" t="s">
        <v>234</v>
      </c>
      <c r="BF22" s="140">
        <f t="shared" si="13"/>
        <v>60</v>
      </c>
      <c r="BG22" s="121">
        <v>1</v>
      </c>
      <c r="BH22" s="22">
        <v>11</v>
      </c>
      <c r="BI22" s="121">
        <v>6</v>
      </c>
      <c r="BJ22" s="22">
        <v>2</v>
      </c>
      <c r="BK22" s="121">
        <v>7</v>
      </c>
      <c r="BL22" s="22">
        <v>3</v>
      </c>
      <c r="BM22" s="121">
        <v>4</v>
      </c>
      <c r="BN22" s="22">
        <v>6</v>
      </c>
      <c r="BO22" s="121">
        <v>9</v>
      </c>
      <c r="BP22" s="22">
        <v>6</v>
      </c>
      <c r="BQ22" s="121">
        <v>2</v>
      </c>
      <c r="BR22" s="22">
        <v>2</v>
      </c>
      <c r="BS22" s="121">
        <v>0</v>
      </c>
      <c r="BT22" s="22">
        <v>1</v>
      </c>
      <c r="BU22" s="82">
        <f t="shared" si="35"/>
        <v>4.5941807044410412</v>
      </c>
      <c r="BV22" s="28" t="s">
        <v>234</v>
      </c>
      <c r="BW22" s="39">
        <f t="shared" si="14"/>
        <v>147</v>
      </c>
      <c r="BX22" s="121">
        <v>11</v>
      </c>
      <c r="BY22" s="22">
        <v>12</v>
      </c>
      <c r="BZ22" s="121">
        <v>6</v>
      </c>
      <c r="CA22" s="22">
        <v>10</v>
      </c>
      <c r="CB22" s="121">
        <v>12</v>
      </c>
      <c r="CC22" s="22">
        <v>18</v>
      </c>
      <c r="CD22" s="121">
        <v>14</v>
      </c>
      <c r="CE22" s="22">
        <v>8</v>
      </c>
      <c r="CF22" s="121">
        <v>14</v>
      </c>
      <c r="CG22" s="22">
        <v>7</v>
      </c>
      <c r="CH22" s="121">
        <v>18</v>
      </c>
      <c r="CI22" s="22">
        <v>13</v>
      </c>
      <c r="CJ22" s="121">
        <v>1</v>
      </c>
      <c r="CK22" s="22">
        <v>3</v>
      </c>
      <c r="CL22" s="94">
        <f t="shared" si="32"/>
        <v>11.25574272588055</v>
      </c>
      <c r="CM22" s="28">
        <f t="shared" si="36"/>
        <v>207</v>
      </c>
      <c r="CN22" s="132">
        <f t="shared" si="33"/>
        <v>15.849923430321592</v>
      </c>
    </row>
    <row r="23" spans="1:92" x14ac:dyDescent="0.3">
      <c r="A23" s="28" t="s">
        <v>87</v>
      </c>
      <c r="B23" s="26">
        <v>2152.0080000000003</v>
      </c>
      <c r="C23" s="141">
        <f t="shared" si="34"/>
        <v>1619</v>
      </c>
      <c r="D23" s="91">
        <f t="shared" si="26"/>
        <v>75.232062334340753</v>
      </c>
      <c r="E23" s="92">
        <f t="shared" si="6"/>
        <v>1437</v>
      </c>
      <c r="F23" s="121">
        <v>49</v>
      </c>
      <c r="G23" s="22">
        <v>69</v>
      </c>
      <c r="H23" s="121">
        <v>66</v>
      </c>
      <c r="I23" s="22">
        <v>59</v>
      </c>
      <c r="J23" s="121">
        <v>152</v>
      </c>
      <c r="K23" s="22">
        <v>161</v>
      </c>
      <c r="L23" s="121">
        <v>137</v>
      </c>
      <c r="M23" s="22">
        <v>150</v>
      </c>
      <c r="N23" s="121">
        <v>164</v>
      </c>
      <c r="O23" s="22">
        <v>145</v>
      </c>
      <c r="P23" s="121">
        <v>124</v>
      </c>
      <c r="Q23" s="22">
        <v>134</v>
      </c>
      <c r="R23" s="121">
        <v>13</v>
      </c>
      <c r="S23" s="22">
        <v>14</v>
      </c>
      <c r="T23" s="102">
        <f t="shared" si="27"/>
        <v>88.758492896849901</v>
      </c>
      <c r="U23" s="28" t="s">
        <v>87</v>
      </c>
      <c r="V23" s="92">
        <f t="shared" si="7"/>
        <v>76</v>
      </c>
      <c r="W23" s="121">
        <v>1</v>
      </c>
      <c r="X23" s="22">
        <v>3</v>
      </c>
      <c r="Y23" s="121">
        <v>6</v>
      </c>
      <c r="Z23" s="22">
        <v>3</v>
      </c>
      <c r="AA23" s="121">
        <v>10</v>
      </c>
      <c r="AB23" s="22">
        <v>11</v>
      </c>
      <c r="AC23" s="121">
        <v>6</v>
      </c>
      <c r="AD23" s="22">
        <v>10</v>
      </c>
      <c r="AE23" s="121">
        <v>6</v>
      </c>
      <c r="AF23" s="22">
        <v>3</v>
      </c>
      <c r="AG23" s="121">
        <v>7</v>
      </c>
      <c r="AH23" s="22">
        <v>9</v>
      </c>
      <c r="AI23" s="121">
        <v>0</v>
      </c>
      <c r="AJ23" s="22">
        <v>1</v>
      </c>
      <c r="AK23" s="102">
        <f t="shared" si="28"/>
        <v>4.6942557134033356</v>
      </c>
      <c r="AL23" s="28" t="s">
        <v>87</v>
      </c>
      <c r="AM23" s="39">
        <f t="shared" si="9"/>
        <v>29</v>
      </c>
      <c r="AN23" s="121">
        <v>2</v>
      </c>
      <c r="AO23" s="22">
        <v>0</v>
      </c>
      <c r="AP23" s="121">
        <v>1</v>
      </c>
      <c r="AQ23" s="22">
        <v>1</v>
      </c>
      <c r="AR23" s="121">
        <v>5</v>
      </c>
      <c r="AS23" s="22">
        <v>5</v>
      </c>
      <c r="AT23" s="121">
        <v>5</v>
      </c>
      <c r="AU23" s="22">
        <v>1</v>
      </c>
      <c r="AV23" s="121">
        <v>2</v>
      </c>
      <c r="AW23" s="22">
        <v>2</v>
      </c>
      <c r="AX23" s="121">
        <v>2</v>
      </c>
      <c r="AY23" s="22">
        <v>3</v>
      </c>
      <c r="AZ23" s="121">
        <v>0</v>
      </c>
      <c r="BA23" s="22">
        <v>0</v>
      </c>
      <c r="BB23" s="94">
        <f t="shared" si="29"/>
        <v>1.7912291537986413</v>
      </c>
      <c r="BC23" s="39">
        <f t="shared" si="30"/>
        <v>105</v>
      </c>
      <c r="BD23" s="57">
        <f t="shared" si="31"/>
        <v>6.4854848672019765</v>
      </c>
      <c r="BE23" s="28" t="s">
        <v>87</v>
      </c>
      <c r="BF23" s="140">
        <f t="shared" si="13"/>
        <v>51</v>
      </c>
      <c r="BG23" s="121">
        <v>10</v>
      </c>
      <c r="BH23" s="22">
        <v>1</v>
      </c>
      <c r="BI23" s="121">
        <v>1</v>
      </c>
      <c r="BJ23" s="22">
        <v>2</v>
      </c>
      <c r="BK23" s="121">
        <v>5</v>
      </c>
      <c r="BL23" s="22">
        <v>4</v>
      </c>
      <c r="BM23" s="121">
        <v>6</v>
      </c>
      <c r="BN23" s="22">
        <v>1</v>
      </c>
      <c r="BO23" s="121">
        <v>6</v>
      </c>
      <c r="BP23" s="22">
        <v>6</v>
      </c>
      <c r="BQ23" s="121">
        <v>3</v>
      </c>
      <c r="BR23" s="22">
        <v>4</v>
      </c>
      <c r="BS23" s="121">
        <v>1</v>
      </c>
      <c r="BT23" s="22">
        <v>1</v>
      </c>
      <c r="BU23" s="82">
        <f t="shared" si="35"/>
        <v>3.1500926497838173</v>
      </c>
      <c r="BV23" s="28" t="s">
        <v>87</v>
      </c>
      <c r="BW23" s="39">
        <f t="shared" si="14"/>
        <v>26</v>
      </c>
      <c r="BX23" s="121">
        <v>4</v>
      </c>
      <c r="BY23" s="22">
        <v>2</v>
      </c>
      <c r="BZ23" s="121">
        <v>3</v>
      </c>
      <c r="CA23" s="22">
        <v>2</v>
      </c>
      <c r="CB23" s="121">
        <v>2</v>
      </c>
      <c r="CC23" s="22">
        <v>1</v>
      </c>
      <c r="CD23" s="121">
        <v>3</v>
      </c>
      <c r="CE23" s="22">
        <v>2</v>
      </c>
      <c r="CF23" s="121">
        <v>1</v>
      </c>
      <c r="CG23" s="22">
        <v>0</v>
      </c>
      <c r="CH23" s="121">
        <v>3</v>
      </c>
      <c r="CI23" s="22">
        <v>3</v>
      </c>
      <c r="CJ23" s="121">
        <v>0</v>
      </c>
      <c r="CK23" s="22">
        <v>0</v>
      </c>
      <c r="CL23" s="94">
        <f t="shared" si="32"/>
        <v>1.605929586164299</v>
      </c>
      <c r="CM23" s="28">
        <f t="shared" si="36"/>
        <v>77</v>
      </c>
      <c r="CN23" s="132">
        <f t="shared" si="33"/>
        <v>4.7560222359481159</v>
      </c>
    </row>
    <row r="24" spans="1:92" x14ac:dyDescent="0.3">
      <c r="A24" s="28" t="s">
        <v>88</v>
      </c>
      <c r="B24" s="26">
        <v>8570.61</v>
      </c>
      <c r="C24" s="141">
        <f t="shared" si="34"/>
        <v>5460</v>
      </c>
      <c r="D24" s="91">
        <f t="shared" si="26"/>
        <v>63.706083931015414</v>
      </c>
      <c r="E24" s="92">
        <f t="shared" si="6"/>
        <v>5274</v>
      </c>
      <c r="F24" s="121">
        <v>199</v>
      </c>
      <c r="G24" s="22">
        <v>174</v>
      </c>
      <c r="H24" s="121">
        <v>267</v>
      </c>
      <c r="I24" s="22">
        <v>226</v>
      </c>
      <c r="J24" s="121">
        <v>448</v>
      </c>
      <c r="K24" s="22">
        <v>417</v>
      </c>
      <c r="L24" s="121">
        <v>465</v>
      </c>
      <c r="M24" s="22">
        <v>454</v>
      </c>
      <c r="N24" s="121">
        <v>477</v>
      </c>
      <c r="O24" s="22">
        <v>426</v>
      </c>
      <c r="P24" s="121">
        <v>526</v>
      </c>
      <c r="Q24" s="22">
        <v>453</v>
      </c>
      <c r="R24" s="121">
        <v>374</v>
      </c>
      <c r="S24" s="22">
        <v>368</v>
      </c>
      <c r="T24" s="102">
        <f t="shared" si="27"/>
        <v>96.593406593406598</v>
      </c>
      <c r="U24" s="28" t="s">
        <v>88</v>
      </c>
      <c r="V24" s="92">
        <f>SUM(W24:AJ24)</f>
        <v>76</v>
      </c>
      <c r="W24" s="121">
        <v>1</v>
      </c>
      <c r="X24" s="22">
        <v>6</v>
      </c>
      <c r="Y24" s="121">
        <v>7</v>
      </c>
      <c r="Z24" s="22">
        <v>6</v>
      </c>
      <c r="AA24" s="121">
        <v>4</v>
      </c>
      <c r="AB24" s="22">
        <v>14</v>
      </c>
      <c r="AC24" s="121">
        <v>6</v>
      </c>
      <c r="AD24" s="22">
        <v>5</v>
      </c>
      <c r="AE24" s="121">
        <v>8</v>
      </c>
      <c r="AF24" s="22">
        <v>2</v>
      </c>
      <c r="AG24" s="121">
        <v>5</v>
      </c>
      <c r="AH24" s="22">
        <v>4</v>
      </c>
      <c r="AI24" s="121">
        <v>4</v>
      </c>
      <c r="AJ24" s="22">
        <v>4</v>
      </c>
      <c r="AK24" s="102">
        <f t="shared" si="28"/>
        <v>1.3919413919413921</v>
      </c>
      <c r="AL24" s="28" t="s">
        <v>88</v>
      </c>
      <c r="AM24" s="39">
        <f t="shared" si="9"/>
        <v>28</v>
      </c>
      <c r="AN24" s="121">
        <v>6</v>
      </c>
      <c r="AO24" s="22">
        <v>2</v>
      </c>
      <c r="AP24" s="121">
        <v>1</v>
      </c>
      <c r="AQ24" s="22">
        <v>3</v>
      </c>
      <c r="AR24" s="121">
        <v>6</v>
      </c>
      <c r="AS24" s="22">
        <v>1</v>
      </c>
      <c r="AT24" s="121">
        <v>2</v>
      </c>
      <c r="AU24" s="22">
        <v>1</v>
      </c>
      <c r="AV24" s="121">
        <v>0</v>
      </c>
      <c r="AW24" s="22">
        <v>1</v>
      </c>
      <c r="AX24" s="121">
        <v>3</v>
      </c>
      <c r="AY24" s="22">
        <v>0</v>
      </c>
      <c r="AZ24" s="121">
        <v>2</v>
      </c>
      <c r="BA24" s="22">
        <v>0</v>
      </c>
      <c r="BB24" s="94">
        <f t="shared" si="29"/>
        <v>0.51282051282051277</v>
      </c>
      <c r="BC24" s="39">
        <f t="shared" si="30"/>
        <v>104</v>
      </c>
      <c r="BD24" s="57">
        <f t="shared" si="31"/>
        <v>1.9047619047619049</v>
      </c>
      <c r="BE24" s="28" t="s">
        <v>88</v>
      </c>
      <c r="BF24" s="140">
        <f t="shared" si="13"/>
        <v>49</v>
      </c>
      <c r="BG24" s="121">
        <v>3</v>
      </c>
      <c r="BH24" s="22">
        <v>3</v>
      </c>
      <c r="BI24" s="121">
        <v>3</v>
      </c>
      <c r="BJ24" s="22">
        <v>0</v>
      </c>
      <c r="BK24" s="121">
        <v>5</v>
      </c>
      <c r="BL24" s="22">
        <v>7</v>
      </c>
      <c r="BM24" s="121">
        <v>6</v>
      </c>
      <c r="BN24" s="22">
        <v>4</v>
      </c>
      <c r="BO24" s="121">
        <v>3</v>
      </c>
      <c r="BP24" s="22">
        <v>7</v>
      </c>
      <c r="BQ24" s="121">
        <v>2</v>
      </c>
      <c r="BR24" s="22">
        <v>5</v>
      </c>
      <c r="BS24" s="121">
        <v>0</v>
      </c>
      <c r="BT24" s="22">
        <v>1</v>
      </c>
      <c r="BU24" s="82">
        <f t="shared" si="35"/>
        <v>0.89743589743589736</v>
      </c>
      <c r="BV24" s="28" t="s">
        <v>88</v>
      </c>
      <c r="BW24" s="39">
        <f t="shared" si="14"/>
        <v>33</v>
      </c>
      <c r="BX24" s="121">
        <v>1</v>
      </c>
      <c r="BY24" s="22">
        <v>0</v>
      </c>
      <c r="BZ24" s="121">
        <v>2</v>
      </c>
      <c r="CA24" s="22">
        <v>3</v>
      </c>
      <c r="CB24" s="121">
        <v>5</v>
      </c>
      <c r="CC24" s="22">
        <v>4</v>
      </c>
      <c r="CD24" s="121">
        <v>3</v>
      </c>
      <c r="CE24" s="22">
        <v>3</v>
      </c>
      <c r="CF24" s="121">
        <v>3</v>
      </c>
      <c r="CG24" s="22">
        <v>2</v>
      </c>
      <c r="CH24" s="121">
        <v>3</v>
      </c>
      <c r="CI24" s="22">
        <v>3</v>
      </c>
      <c r="CJ24" s="121">
        <v>1</v>
      </c>
      <c r="CK24" s="22">
        <v>0</v>
      </c>
      <c r="CL24" s="94">
        <f t="shared" si="32"/>
        <v>0.60439560439560447</v>
      </c>
      <c r="CM24" s="28">
        <f t="shared" si="36"/>
        <v>82</v>
      </c>
      <c r="CN24" s="132">
        <f t="shared" si="33"/>
        <v>1.5018315018315018</v>
      </c>
    </row>
    <row r="25" spans="1:92" x14ac:dyDescent="0.3">
      <c r="A25" s="28" t="s">
        <v>89</v>
      </c>
      <c r="B25" s="26">
        <v>1348.164</v>
      </c>
      <c r="C25" s="141">
        <f t="shared" si="34"/>
        <v>817</v>
      </c>
      <c r="D25" s="91">
        <f t="shared" si="26"/>
        <v>60.600935791194544</v>
      </c>
      <c r="E25" s="92">
        <f t="shared" si="6"/>
        <v>706</v>
      </c>
      <c r="F25" s="121">
        <v>34</v>
      </c>
      <c r="G25" s="22">
        <v>40</v>
      </c>
      <c r="H25" s="121">
        <v>29</v>
      </c>
      <c r="I25" s="22">
        <v>27</v>
      </c>
      <c r="J25" s="121">
        <v>74</v>
      </c>
      <c r="K25" s="22">
        <v>64</v>
      </c>
      <c r="L25" s="121">
        <v>84</v>
      </c>
      <c r="M25" s="22">
        <v>60</v>
      </c>
      <c r="N25" s="121">
        <v>90</v>
      </c>
      <c r="O25" s="22">
        <v>53</v>
      </c>
      <c r="P25" s="121">
        <v>65</v>
      </c>
      <c r="Q25" s="22">
        <v>75</v>
      </c>
      <c r="R25" s="121">
        <v>7</v>
      </c>
      <c r="S25" s="22">
        <v>4</v>
      </c>
      <c r="T25" s="102">
        <f t="shared" si="27"/>
        <v>86.413708690330481</v>
      </c>
      <c r="U25" s="28" t="s">
        <v>89</v>
      </c>
      <c r="V25" s="92">
        <f t="shared" si="7"/>
        <v>40</v>
      </c>
      <c r="W25" s="121">
        <v>4</v>
      </c>
      <c r="X25" s="22">
        <v>5</v>
      </c>
      <c r="Y25" s="121">
        <v>1</v>
      </c>
      <c r="Z25" s="22">
        <v>1</v>
      </c>
      <c r="AA25" s="121">
        <v>3</v>
      </c>
      <c r="AB25" s="22">
        <v>6</v>
      </c>
      <c r="AC25" s="121">
        <v>2</v>
      </c>
      <c r="AD25" s="22">
        <v>6</v>
      </c>
      <c r="AE25" s="121">
        <v>4</v>
      </c>
      <c r="AF25" s="22">
        <v>4</v>
      </c>
      <c r="AG25" s="121">
        <v>2</v>
      </c>
      <c r="AH25" s="22">
        <v>1</v>
      </c>
      <c r="AI25" s="121">
        <v>0</v>
      </c>
      <c r="AJ25" s="22">
        <v>1</v>
      </c>
      <c r="AK25" s="102">
        <f t="shared" si="28"/>
        <v>4.8959608323133414</v>
      </c>
      <c r="AL25" s="28" t="s">
        <v>89</v>
      </c>
      <c r="AM25" s="39">
        <f t="shared" si="9"/>
        <v>22</v>
      </c>
      <c r="AN25" s="121">
        <v>0</v>
      </c>
      <c r="AO25" s="22">
        <v>5</v>
      </c>
      <c r="AP25" s="121">
        <v>1</v>
      </c>
      <c r="AQ25" s="22">
        <v>0</v>
      </c>
      <c r="AR25" s="121">
        <v>1</v>
      </c>
      <c r="AS25" s="22">
        <v>4</v>
      </c>
      <c r="AT25" s="121">
        <v>3</v>
      </c>
      <c r="AU25" s="22">
        <v>0</v>
      </c>
      <c r="AV25" s="121">
        <v>4</v>
      </c>
      <c r="AW25" s="22">
        <v>0</v>
      </c>
      <c r="AX25" s="121">
        <v>4</v>
      </c>
      <c r="AY25" s="22">
        <v>0</v>
      </c>
      <c r="AZ25" s="121">
        <v>0</v>
      </c>
      <c r="BA25" s="22">
        <v>0</v>
      </c>
      <c r="BB25" s="94">
        <f t="shared" si="29"/>
        <v>2.6927784577723379</v>
      </c>
      <c r="BC25" s="39">
        <f t="shared" si="30"/>
        <v>62</v>
      </c>
      <c r="BD25" s="57">
        <f t="shared" si="31"/>
        <v>7.5887392900856794</v>
      </c>
      <c r="BE25" s="28" t="s">
        <v>89</v>
      </c>
      <c r="BF25" s="140">
        <f t="shared" si="13"/>
        <v>24</v>
      </c>
      <c r="BG25" s="121">
        <v>2</v>
      </c>
      <c r="BH25" s="22">
        <v>0</v>
      </c>
      <c r="BI25" s="121">
        <v>2</v>
      </c>
      <c r="BJ25" s="22">
        <v>2</v>
      </c>
      <c r="BK25" s="121">
        <v>5</v>
      </c>
      <c r="BL25" s="22">
        <v>3</v>
      </c>
      <c r="BM25" s="121">
        <v>1</v>
      </c>
      <c r="BN25" s="22">
        <v>0</v>
      </c>
      <c r="BO25" s="121">
        <v>2</v>
      </c>
      <c r="BP25" s="22">
        <v>1</v>
      </c>
      <c r="BQ25" s="121">
        <v>3</v>
      </c>
      <c r="BR25" s="22">
        <v>3</v>
      </c>
      <c r="BS25" s="121">
        <v>0</v>
      </c>
      <c r="BT25" s="22">
        <v>0</v>
      </c>
      <c r="BU25" s="82">
        <f t="shared" si="35"/>
        <v>2.9375764993880051</v>
      </c>
      <c r="BV25" s="28" t="s">
        <v>89</v>
      </c>
      <c r="BW25" s="39">
        <f t="shared" si="14"/>
        <v>25</v>
      </c>
      <c r="BX25" s="121">
        <v>0</v>
      </c>
      <c r="BY25" s="22">
        <v>1</v>
      </c>
      <c r="BZ25" s="121">
        <v>0</v>
      </c>
      <c r="CA25" s="22">
        <v>3</v>
      </c>
      <c r="CB25" s="121">
        <v>3</v>
      </c>
      <c r="CC25" s="22">
        <v>3</v>
      </c>
      <c r="CD25" s="121">
        <v>4</v>
      </c>
      <c r="CE25" s="22">
        <v>1</v>
      </c>
      <c r="CF25" s="121">
        <v>5</v>
      </c>
      <c r="CG25" s="22">
        <v>1</v>
      </c>
      <c r="CH25" s="121">
        <v>2</v>
      </c>
      <c r="CI25" s="22">
        <v>2</v>
      </c>
      <c r="CJ25" s="121">
        <v>0</v>
      </c>
      <c r="CK25" s="22">
        <v>0</v>
      </c>
      <c r="CL25" s="94">
        <f t="shared" si="32"/>
        <v>3.0599755201958385</v>
      </c>
      <c r="CM25" s="28">
        <f t="shared" si="36"/>
        <v>49</v>
      </c>
      <c r="CN25" s="132">
        <f t="shared" si="33"/>
        <v>5.9975520195838437</v>
      </c>
    </row>
    <row r="26" spans="1:92" x14ac:dyDescent="0.3">
      <c r="A26" s="28" t="s">
        <v>90</v>
      </c>
      <c r="B26" s="26">
        <v>1282.3920000000001</v>
      </c>
      <c r="C26" s="141">
        <f t="shared" si="34"/>
        <v>809</v>
      </c>
      <c r="D26" s="91">
        <f t="shared" si="26"/>
        <v>63.085234468087762</v>
      </c>
      <c r="E26" s="92">
        <f t="shared" si="6"/>
        <v>685</v>
      </c>
      <c r="F26" s="121">
        <v>38</v>
      </c>
      <c r="G26" s="22">
        <v>31</v>
      </c>
      <c r="H26" s="121">
        <v>33</v>
      </c>
      <c r="I26" s="22">
        <v>15</v>
      </c>
      <c r="J26" s="121">
        <v>84</v>
      </c>
      <c r="K26" s="22">
        <v>68</v>
      </c>
      <c r="L26" s="121">
        <v>69</v>
      </c>
      <c r="M26" s="22">
        <v>56</v>
      </c>
      <c r="N26" s="121">
        <v>60</v>
      </c>
      <c r="O26" s="22">
        <v>75</v>
      </c>
      <c r="P26" s="121">
        <v>87</v>
      </c>
      <c r="Q26" s="22">
        <v>54</v>
      </c>
      <c r="R26" s="121">
        <v>5</v>
      </c>
      <c r="S26" s="22">
        <v>10</v>
      </c>
      <c r="T26" s="102">
        <f t="shared" si="27"/>
        <v>84.67243510506799</v>
      </c>
      <c r="U26" s="28" t="s">
        <v>90</v>
      </c>
      <c r="V26" s="92">
        <f t="shared" si="7"/>
        <v>34</v>
      </c>
      <c r="W26" s="121">
        <v>4</v>
      </c>
      <c r="X26" s="22">
        <v>3</v>
      </c>
      <c r="Y26" s="121">
        <v>2</v>
      </c>
      <c r="Z26" s="22">
        <v>2</v>
      </c>
      <c r="AA26" s="121">
        <v>7</v>
      </c>
      <c r="AB26" s="22">
        <v>2</v>
      </c>
      <c r="AC26" s="121">
        <v>2</v>
      </c>
      <c r="AD26" s="22">
        <v>3</v>
      </c>
      <c r="AE26" s="121">
        <v>1</v>
      </c>
      <c r="AF26" s="22">
        <v>4</v>
      </c>
      <c r="AG26" s="121">
        <v>1</v>
      </c>
      <c r="AH26" s="22">
        <v>3</v>
      </c>
      <c r="AI26" s="121">
        <v>0</v>
      </c>
      <c r="AJ26" s="22">
        <v>0</v>
      </c>
      <c r="AK26" s="102">
        <f t="shared" si="28"/>
        <v>4.2027194066749072</v>
      </c>
      <c r="AL26" s="28" t="s">
        <v>90</v>
      </c>
      <c r="AM26" s="39">
        <f>SUM(AN26:BA26)</f>
        <v>51</v>
      </c>
      <c r="AN26" s="121">
        <v>5</v>
      </c>
      <c r="AO26" s="22">
        <v>6</v>
      </c>
      <c r="AP26" s="121">
        <v>3</v>
      </c>
      <c r="AQ26" s="22">
        <v>3</v>
      </c>
      <c r="AR26" s="121">
        <v>8</v>
      </c>
      <c r="AS26" s="22">
        <v>3</v>
      </c>
      <c r="AT26" s="121">
        <v>8</v>
      </c>
      <c r="AU26" s="22">
        <v>1</v>
      </c>
      <c r="AV26" s="121">
        <v>3</v>
      </c>
      <c r="AW26" s="22">
        <v>2</v>
      </c>
      <c r="AX26" s="121">
        <v>8</v>
      </c>
      <c r="AY26" s="22">
        <v>1</v>
      </c>
      <c r="AZ26" s="121">
        <v>0</v>
      </c>
      <c r="BA26" s="22">
        <v>0</v>
      </c>
      <c r="BB26" s="94">
        <f t="shared" si="29"/>
        <v>6.3040791100123599</v>
      </c>
      <c r="BC26" s="39">
        <f t="shared" si="30"/>
        <v>85</v>
      </c>
      <c r="BD26" s="57">
        <f t="shared" si="31"/>
        <v>10.506798516687269</v>
      </c>
      <c r="BE26" s="28" t="s">
        <v>90</v>
      </c>
      <c r="BF26" s="140">
        <f t="shared" si="13"/>
        <v>16</v>
      </c>
      <c r="BG26" s="121">
        <v>0</v>
      </c>
      <c r="BH26" s="22">
        <v>0</v>
      </c>
      <c r="BI26" s="121">
        <v>0</v>
      </c>
      <c r="BJ26" s="22">
        <v>1</v>
      </c>
      <c r="BK26" s="121">
        <v>1</v>
      </c>
      <c r="BL26" s="22">
        <v>3</v>
      </c>
      <c r="BM26" s="121">
        <v>2</v>
      </c>
      <c r="BN26" s="22">
        <v>0</v>
      </c>
      <c r="BO26" s="121">
        <v>2</v>
      </c>
      <c r="BP26" s="22">
        <v>2</v>
      </c>
      <c r="BQ26" s="121">
        <v>2</v>
      </c>
      <c r="BR26" s="22">
        <v>3</v>
      </c>
      <c r="BS26" s="121">
        <v>0</v>
      </c>
      <c r="BT26" s="22">
        <v>0</v>
      </c>
      <c r="BU26" s="82">
        <f t="shared" si="35"/>
        <v>1.9777503090234856</v>
      </c>
      <c r="BV26" s="28" t="s">
        <v>90</v>
      </c>
      <c r="BW26" s="39">
        <f t="shared" si="14"/>
        <v>23</v>
      </c>
      <c r="BX26" s="121">
        <v>3</v>
      </c>
      <c r="BY26" s="22">
        <v>1</v>
      </c>
      <c r="BZ26" s="121">
        <v>2</v>
      </c>
      <c r="CA26" s="22">
        <v>2</v>
      </c>
      <c r="CB26" s="121">
        <v>3</v>
      </c>
      <c r="CC26" s="22">
        <v>3</v>
      </c>
      <c r="CD26" s="121">
        <v>2</v>
      </c>
      <c r="CE26" s="22">
        <v>4</v>
      </c>
      <c r="CF26" s="121">
        <v>2</v>
      </c>
      <c r="CG26" s="22">
        <v>0</v>
      </c>
      <c r="CH26" s="121">
        <v>1</v>
      </c>
      <c r="CI26" s="22">
        <v>0</v>
      </c>
      <c r="CJ26" s="121">
        <v>0</v>
      </c>
      <c r="CK26" s="22">
        <v>0</v>
      </c>
      <c r="CL26" s="94">
        <f t="shared" si="32"/>
        <v>2.8430160692212612</v>
      </c>
      <c r="CM26" s="28">
        <f t="shared" si="36"/>
        <v>39</v>
      </c>
      <c r="CN26" s="132">
        <f t="shared" si="33"/>
        <v>4.8207663782447465</v>
      </c>
    </row>
    <row r="27" spans="1:92" x14ac:dyDescent="0.3">
      <c r="A27" s="28" t="s">
        <v>235</v>
      </c>
      <c r="B27" s="26">
        <v>2075.5439999999999</v>
      </c>
      <c r="C27" s="141">
        <f t="shared" si="34"/>
        <v>1463</v>
      </c>
      <c r="D27" s="91">
        <f t="shared" si="26"/>
        <v>70.487544470269</v>
      </c>
      <c r="E27" s="92">
        <f t="shared" si="6"/>
        <v>1386</v>
      </c>
      <c r="F27" s="121">
        <v>50</v>
      </c>
      <c r="G27" s="22">
        <v>46</v>
      </c>
      <c r="H27" s="121">
        <v>56</v>
      </c>
      <c r="I27" s="22">
        <v>52</v>
      </c>
      <c r="J27" s="121">
        <v>141</v>
      </c>
      <c r="K27" s="22">
        <v>113</v>
      </c>
      <c r="L27" s="121">
        <v>125</v>
      </c>
      <c r="M27" s="22">
        <v>95</v>
      </c>
      <c r="N27" s="121">
        <v>121</v>
      </c>
      <c r="O27" s="22">
        <v>127</v>
      </c>
      <c r="P27" s="121">
        <v>126</v>
      </c>
      <c r="Q27" s="22">
        <v>135</v>
      </c>
      <c r="R27" s="121">
        <v>104</v>
      </c>
      <c r="S27" s="22">
        <v>95</v>
      </c>
      <c r="T27" s="102">
        <f t="shared" si="27"/>
        <v>94.73684210526315</v>
      </c>
      <c r="U27" s="28" t="s">
        <v>235</v>
      </c>
      <c r="V27" s="92">
        <f t="shared" si="7"/>
        <v>36</v>
      </c>
      <c r="W27" s="121">
        <v>0</v>
      </c>
      <c r="X27" s="22">
        <v>1</v>
      </c>
      <c r="Y27" s="121">
        <v>1</v>
      </c>
      <c r="Z27" s="22">
        <v>2</v>
      </c>
      <c r="AA27" s="121">
        <v>6</v>
      </c>
      <c r="AB27" s="22">
        <v>3</v>
      </c>
      <c r="AC27" s="121">
        <v>2</v>
      </c>
      <c r="AD27" s="22">
        <v>4</v>
      </c>
      <c r="AE27" s="121">
        <v>2</v>
      </c>
      <c r="AF27" s="22">
        <v>4</v>
      </c>
      <c r="AG27" s="121">
        <v>5</v>
      </c>
      <c r="AH27" s="22">
        <v>1</v>
      </c>
      <c r="AI27" s="121">
        <v>3</v>
      </c>
      <c r="AJ27" s="22">
        <v>2</v>
      </c>
      <c r="AK27" s="102">
        <f t="shared" ref="AK27:AK36" si="37">V27/C27*100</f>
        <v>2.4606971975393028</v>
      </c>
      <c r="AL27" s="28" t="s">
        <v>235</v>
      </c>
      <c r="AM27" s="39">
        <f t="shared" si="9"/>
        <v>10</v>
      </c>
      <c r="AN27" s="121">
        <v>0</v>
      </c>
      <c r="AO27" s="22">
        <v>2</v>
      </c>
      <c r="AP27" s="121">
        <v>0</v>
      </c>
      <c r="AQ27" s="22">
        <v>0</v>
      </c>
      <c r="AR27" s="121">
        <v>2</v>
      </c>
      <c r="AS27" s="22">
        <v>2</v>
      </c>
      <c r="AT27" s="121">
        <v>0</v>
      </c>
      <c r="AU27" s="22">
        <v>1</v>
      </c>
      <c r="AV27" s="121">
        <v>2</v>
      </c>
      <c r="AW27" s="22">
        <v>0</v>
      </c>
      <c r="AX27" s="121">
        <v>0</v>
      </c>
      <c r="AY27" s="22">
        <v>0</v>
      </c>
      <c r="AZ27" s="121">
        <v>0</v>
      </c>
      <c r="BA27" s="22">
        <v>1</v>
      </c>
      <c r="BB27" s="94">
        <f t="shared" ref="BB27:BB36" si="38">AM27/C27*100</f>
        <v>0.68352699931647298</v>
      </c>
      <c r="BC27" s="39">
        <f t="shared" si="30"/>
        <v>46</v>
      </c>
      <c r="BD27" s="57">
        <f t="shared" ref="BD27:BD36" si="39">BC27/C27*100</f>
        <v>3.1442241968557756</v>
      </c>
      <c r="BE27" s="28" t="s">
        <v>235</v>
      </c>
      <c r="BF27" s="140">
        <f t="shared" si="13"/>
        <v>25</v>
      </c>
      <c r="BG27" s="121">
        <v>1</v>
      </c>
      <c r="BH27" s="22">
        <v>1</v>
      </c>
      <c r="BI27" s="121">
        <v>0</v>
      </c>
      <c r="BJ27" s="22">
        <v>1</v>
      </c>
      <c r="BK27" s="121">
        <v>2</v>
      </c>
      <c r="BL27" s="22">
        <v>2</v>
      </c>
      <c r="BM27" s="121">
        <v>3</v>
      </c>
      <c r="BN27" s="22">
        <v>3</v>
      </c>
      <c r="BO27" s="121">
        <v>3</v>
      </c>
      <c r="BP27" s="22">
        <v>4</v>
      </c>
      <c r="BQ27" s="121">
        <v>2</v>
      </c>
      <c r="BR27" s="22">
        <v>2</v>
      </c>
      <c r="BS27" s="121">
        <v>0</v>
      </c>
      <c r="BT27" s="22">
        <v>1</v>
      </c>
      <c r="BU27" s="82">
        <f t="shared" si="35"/>
        <v>1.7088174982911826</v>
      </c>
      <c r="BV27" s="28" t="s">
        <v>235</v>
      </c>
      <c r="BW27" s="39">
        <f t="shared" si="14"/>
        <v>6</v>
      </c>
      <c r="BX27" s="121">
        <v>0</v>
      </c>
      <c r="BY27" s="22">
        <v>0</v>
      </c>
      <c r="BZ27" s="121">
        <v>0</v>
      </c>
      <c r="CA27" s="22">
        <v>0</v>
      </c>
      <c r="CB27" s="121">
        <v>0</v>
      </c>
      <c r="CC27" s="22">
        <v>0</v>
      </c>
      <c r="CD27" s="121">
        <v>1</v>
      </c>
      <c r="CE27" s="22">
        <v>2</v>
      </c>
      <c r="CF27" s="121">
        <v>0</v>
      </c>
      <c r="CG27" s="22">
        <v>0</v>
      </c>
      <c r="CH27" s="121">
        <v>2</v>
      </c>
      <c r="CI27" s="22">
        <v>0</v>
      </c>
      <c r="CJ27" s="121">
        <v>1</v>
      </c>
      <c r="CK27" s="22">
        <v>0</v>
      </c>
      <c r="CL27" s="94">
        <f t="shared" ref="CL27:CL36" si="40">BW27/C27*100</f>
        <v>0.41011619958988382</v>
      </c>
      <c r="CM27" s="28">
        <f t="shared" si="36"/>
        <v>31</v>
      </c>
      <c r="CN27" s="132">
        <f t="shared" ref="CN27:CN38" si="41">(CM27/C27)*100</f>
        <v>2.1189336978810664</v>
      </c>
    </row>
    <row r="28" spans="1:92" x14ac:dyDescent="0.3">
      <c r="A28" s="28" t="s">
        <v>92</v>
      </c>
      <c r="B28" s="26">
        <v>3062.2860000000001</v>
      </c>
      <c r="C28" s="141">
        <f t="shared" si="34"/>
        <v>678</v>
      </c>
      <c r="D28" s="91">
        <f t="shared" si="26"/>
        <v>22.140322621727691</v>
      </c>
      <c r="E28" s="92">
        <f t="shared" si="6"/>
        <v>631</v>
      </c>
      <c r="F28" s="121">
        <v>24</v>
      </c>
      <c r="G28" s="22">
        <v>17</v>
      </c>
      <c r="H28" s="121">
        <v>22</v>
      </c>
      <c r="I28" s="22">
        <v>24</v>
      </c>
      <c r="J28" s="121">
        <v>47</v>
      </c>
      <c r="K28" s="22">
        <v>67</v>
      </c>
      <c r="L28" s="121">
        <v>61</v>
      </c>
      <c r="M28" s="22">
        <v>63</v>
      </c>
      <c r="N28" s="121">
        <v>61</v>
      </c>
      <c r="O28" s="22">
        <v>62</v>
      </c>
      <c r="P28" s="121">
        <v>60</v>
      </c>
      <c r="Q28" s="22">
        <v>43</v>
      </c>
      <c r="R28" s="121">
        <v>37</v>
      </c>
      <c r="S28" s="22">
        <v>43</v>
      </c>
      <c r="T28" s="102">
        <f t="shared" si="27"/>
        <v>93.067846607669608</v>
      </c>
      <c r="U28" s="28" t="s">
        <v>92</v>
      </c>
      <c r="V28" s="92">
        <f t="shared" si="7"/>
        <v>18</v>
      </c>
      <c r="W28" s="121">
        <v>0</v>
      </c>
      <c r="X28" s="22">
        <v>1</v>
      </c>
      <c r="Y28" s="121">
        <v>2</v>
      </c>
      <c r="Z28" s="22">
        <v>0</v>
      </c>
      <c r="AA28" s="121">
        <v>0</v>
      </c>
      <c r="AB28" s="22">
        <v>1</v>
      </c>
      <c r="AC28" s="121">
        <v>3</v>
      </c>
      <c r="AD28" s="22">
        <v>2</v>
      </c>
      <c r="AE28" s="121">
        <v>1</v>
      </c>
      <c r="AF28" s="22">
        <v>7</v>
      </c>
      <c r="AG28" s="121">
        <v>0</v>
      </c>
      <c r="AH28" s="22">
        <v>0</v>
      </c>
      <c r="AI28" s="121">
        <v>1</v>
      </c>
      <c r="AJ28" s="22">
        <v>0</v>
      </c>
      <c r="AK28" s="102">
        <f t="shared" si="37"/>
        <v>2.6548672566371683</v>
      </c>
      <c r="AL28" s="28" t="s">
        <v>92</v>
      </c>
      <c r="AM28" s="39">
        <f t="shared" si="9"/>
        <v>8</v>
      </c>
      <c r="AN28" s="121">
        <v>0</v>
      </c>
      <c r="AO28" s="22">
        <v>0</v>
      </c>
      <c r="AP28" s="121">
        <v>1</v>
      </c>
      <c r="AQ28" s="22">
        <v>0</v>
      </c>
      <c r="AR28" s="121">
        <v>0</v>
      </c>
      <c r="AS28" s="22">
        <v>1</v>
      </c>
      <c r="AT28" s="121">
        <v>1</v>
      </c>
      <c r="AU28" s="22">
        <v>0</v>
      </c>
      <c r="AV28" s="121">
        <v>0</v>
      </c>
      <c r="AW28" s="22">
        <v>2</v>
      </c>
      <c r="AX28" s="121">
        <v>1</v>
      </c>
      <c r="AY28" s="22">
        <v>1</v>
      </c>
      <c r="AZ28" s="121">
        <v>1</v>
      </c>
      <c r="BA28" s="22">
        <v>0</v>
      </c>
      <c r="BB28" s="94">
        <f t="shared" si="38"/>
        <v>1.1799410029498525</v>
      </c>
      <c r="BC28" s="39">
        <f t="shared" si="30"/>
        <v>26</v>
      </c>
      <c r="BD28" s="57">
        <f t="shared" si="39"/>
        <v>3.8348082595870205</v>
      </c>
      <c r="BE28" s="28" t="s">
        <v>92</v>
      </c>
      <c r="BF28" s="140">
        <f t="shared" si="13"/>
        <v>8</v>
      </c>
      <c r="BG28" s="121">
        <v>0</v>
      </c>
      <c r="BH28" s="22">
        <v>0</v>
      </c>
      <c r="BI28" s="121">
        <v>0</v>
      </c>
      <c r="BJ28" s="22">
        <v>0</v>
      </c>
      <c r="BK28" s="121">
        <v>2</v>
      </c>
      <c r="BL28" s="22">
        <v>2</v>
      </c>
      <c r="BM28" s="121">
        <v>2</v>
      </c>
      <c r="BN28" s="22">
        <v>0</v>
      </c>
      <c r="BO28" s="121">
        <v>0</v>
      </c>
      <c r="BP28" s="22">
        <v>2</v>
      </c>
      <c r="BQ28" s="121">
        <v>0</v>
      </c>
      <c r="BR28" s="22">
        <v>0</v>
      </c>
      <c r="BS28" s="121">
        <v>0</v>
      </c>
      <c r="BT28" s="22">
        <v>0</v>
      </c>
      <c r="BU28" s="82">
        <f t="shared" si="35"/>
        <v>1.1799410029498525</v>
      </c>
      <c r="BV28" s="28" t="s">
        <v>92</v>
      </c>
      <c r="BW28" s="39">
        <f t="shared" si="14"/>
        <v>13</v>
      </c>
      <c r="BX28" s="121">
        <v>0</v>
      </c>
      <c r="BY28" s="22">
        <v>0</v>
      </c>
      <c r="BZ28" s="121">
        <v>1</v>
      </c>
      <c r="CA28" s="22">
        <v>0</v>
      </c>
      <c r="CB28" s="121">
        <v>0</v>
      </c>
      <c r="CC28" s="22">
        <v>2</v>
      </c>
      <c r="CD28" s="121">
        <v>1</v>
      </c>
      <c r="CE28" s="22">
        <v>3</v>
      </c>
      <c r="CF28" s="121">
        <v>3</v>
      </c>
      <c r="CG28" s="22">
        <v>2</v>
      </c>
      <c r="CH28" s="121">
        <v>1</v>
      </c>
      <c r="CI28" s="22">
        <v>0</v>
      </c>
      <c r="CJ28" s="121">
        <v>0</v>
      </c>
      <c r="CK28" s="22">
        <v>0</v>
      </c>
      <c r="CL28" s="94">
        <f t="shared" si="40"/>
        <v>1.9174041297935103</v>
      </c>
      <c r="CM28" s="28">
        <f t="shared" si="36"/>
        <v>21</v>
      </c>
      <c r="CN28" s="132">
        <f t="shared" si="41"/>
        <v>3.0973451327433628</v>
      </c>
    </row>
    <row r="29" spans="1:92" x14ac:dyDescent="0.3">
      <c r="A29" s="28" t="s">
        <v>93</v>
      </c>
      <c r="B29" s="26">
        <v>860.86800000000005</v>
      </c>
      <c r="C29" s="141">
        <f t="shared" si="34"/>
        <v>600</v>
      </c>
      <c r="D29" s="91">
        <f t="shared" si="26"/>
        <v>69.697096418963184</v>
      </c>
      <c r="E29" s="92">
        <f>SUM(F29:S29)</f>
        <v>543</v>
      </c>
      <c r="F29" s="121">
        <v>17</v>
      </c>
      <c r="G29" s="22">
        <v>28</v>
      </c>
      <c r="H29" s="121">
        <v>25</v>
      </c>
      <c r="I29" s="22">
        <v>29</v>
      </c>
      <c r="J29" s="121">
        <v>73</v>
      </c>
      <c r="K29" s="22">
        <v>41</v>
      </c>
      <c r="L29" s="121">
        <v>52</v>
      </c>
      <c r="M29" s="22">
        <v>51</v>
      </c>
      <c r="N29" s="121">
        <v>56</v>
      </c>
      <c r="O29" s="22">
        <v>44</v>
      </c>
      <c r="P29" s="121">
        <v>61</v>
      </c>
      <c r="Q29" s="22">
        <v>66</v>
      </c>
      <c r="R29" s="121">
        <v>0</v>
      </c>
      <c r="S29" s="22">
        <v>0</v>
      </c>
      <c r="T29" s="102">
        <f t="shared" si="27"/>
        <v>90.5</v>
      </c>
      <c r="U29" s="28" t="s">
        <v>93</v>
      </c>
      <c r="V29" s="92">
        <f t="shared" si="7"/>
        <v>21</v>
      </c>
      <c r="W29" s="121">
        <v>3</v>
      </c>
      <c r="X29" s="22">
        <v>2</v>
      </c>
      <c r="Y29" s="121">
        <v>2</v>
      </c>
      <c r="Z29" s="22">
        <v>3</v>
      </c>
      <c r="AA29" s="121">
        <v>2</v>
      </c>
      <c r="AB29" s="22">
        <v>1</v>
      </c>
      <c r="AC29" s="121">
        <v>1</v>
      </c>
      <c r="AD29" s="22">
        <v>3</v>
      </c>
      <c r="AE29" s="121">
        <v>0</v>
      </c>
      <c r="AF29" s="22">
        <v>2</v>
      </c>
      <c r="AG29" s="121">
        <v>1</v>
      </c>
      <c r="AH29" s="22">
        <v>1</v>
      </c>
      <c r="AI29" s="121">
        <v>0</v>
      </c>
      <c r="AJ29" s="22">
        <v>0</v>
      </c>
      <c r="AK29" s="102">
        <f t="shared" si="37"/>
        <v>3.5000000000000004</v>
      </c>
      <c r="AL29" s="28" t="s">
        <v>93</v>
      </c>
      <c r="AM29" s="39">
        <f t="shared" si="9"/>
        <v>15</v>
      </c>
      <c r="AN29" s="121">
        <v>2</v>
      </c>
      <c r="AO29" s="22">
        <v>4</v>
      </c>
      <c r="AP29" s="121">
        <v>2</v>
      </c>
      <c r="AQ29" s="22">
        <v>0</v>
      </c>
      <c r="AR29" s="121">
        <v>2</v>
      </c>
      <c r="AS29" s="22">
        <v>0</v>
      </c>
      <c r="AT29" s="121">
        <v>1</v>
      </c>
      <c r="AU29" s="22">
        <v>2</v>
      </c>
      <c r="AV29" s="121">
        <v>1</v>
      </c>
      <c r="AW29" s="22">
        <v>0</v>
      </c>
      <c r="AX29" s="121">
        <v>1</v>
      </c>
      <c r="AY29" s="22">
        <v>0</v>
      </c>
      <c r="AZ29" s="121">
        <v>0</v>
      </c>
      <c r="BA29" s="22">
        <v>0</v>
      </c>
      <c r="BB29" s="94">
        <f t="shared" si="38"/>
        <v>2.5</v>
      </c>
      <c r="BC29" s="39">
        <f t="shared" si="30"/>
        <v>36</v>
      </c>
      <c r="BD29" s="57">
        <f t="shared" si="39"/>
        <v>6</v>
      </c>
      <c r="BE29" s="28" t="s">
        <v>93</v>
      </c>
      <c r="BF29" s="140">
        <f t="shared" si="13"/>
        <v>13</v>
      </c>
      <c r="BG29" s="121">
        <v>2</v>
      </c>
      <c r="BH29" s="22">
        <v>2</v>
      </c>
      <c r="BI29" s="121">
        <v>0</v>
      </c>
      <c r="BJ29" s="22">
        <v>3</v>
      </c>
      <c r="BK29" s="121">
        <v>3</v>
      </c>
      <c r="BL29" s="22">
        <v>0</v>
      </c>
      <c r="BM29" s="121">
        <v>0</v>
      </c>
      <c r="BN29" s="22">
        <v>1</v>
      </c>
      <c r="BO29" s="121">
        <v>0</v>
      </c>
      <c r="BP29" s="22">
        <v>0</v>
      </c>
      <c r="BQ29" s="121">
        <v>1</v>
      </c>
      <c r="BR29" s="22">
        <v>1</v>
      </c>
      <c r="BS29" s="121">
        <v>0</v>
      </c>
      <c r="BT29" s="22">
        <v>0</v>
      </c>
      <c r="BU29" s="82">
        <f t="shared" si="35"/>
        <v>2.166666666666667</v>
      </c>
      <c r="BV29" s="28" t="s">
        <v>93</v>
      </c>
      <c r="BW29" s="39">
        <f t="shared" si="14"/>
        <v>8</v>
      </c>
      <c r="BX29" s="121">
        <v>4</v>
      </c>
      <c r="BY29" s="22">
        <v>2</v>
      </c>
      <c r="BZ29" s="121">
        <v>0</v>
      </c>
      <c r="CA29" s="22">
        <v>0</v>
      </c>
      <c r="CB29" s="121">
        <v>1</v>
      </c>
      <c r="CC29" s="22">
        <v>0</v>
      </c>
      <c r="CD29" s="121">
        <v>0</v>
      </c>
      <c r="CE29" s="22">
        <v>1</v>
      </c>
      <c r="CF29" s="121">
        <v>0</v>
      </c>
      <c r="CG29" s="22">
        <v>0</v>
      </c>
      <c r="CH29" s="121">
        <v>0</v>
      </c>
      <c r="CI29" s="22">
        <v>0</v>
      </c>
      <c r="CJ29" s="121">
        <v>0</v>
      </c>
      <c r="CK29" s="22">
        <v>0</v>
      </c>
      <c r="CL29" s="94">
        <f t="shared" si="40"/>
        <v>1.3333333333333335</v>
      </c>
      <c r="CM29" s="28">
        <f t="shared" si="36"/>
        <v>21</v>
      </c>
      <c r="CN29" s="132">
        <f t="shared" si="41"/>
        <v>3.5000000000000004</v>
      </c>
    </row>
    <row r="30" spans="1:92" x14ac:dyDescent="0.3">
      <c r="A30" s="28" t="s">
        <v>94</v>
      </c>
      <c r="B30" s="26">
        <v>2409.4259999999999</v>
      </c>
      <c r="C30" s="141">
        <f t="shared" si="34"/>
        <v>873</v>
      </c>
      <c r="D30" s="91">
        <f t="shared" si="26"/>
        <v>36.232696086121756</v>
      </c>
      <c r="E30" s="92">
        <f t="shared" si="6"/>
        <v>767</v>
      </c>
      <c r="F30" s="121">
        <v>39</v>
      </c>
      <c r="G30" s="22">
        <v>32</v>
      </c>
      <c r="H30" s="121">
        <v>31</v>
      </c>
      <c r="I30" s="22">
        <v>39</v>
      </c>
      <c r="J30" s="121">
        <v>74</v>
      </c>
      <c r="K30" s="22">
        <v>62</v>
      </c>
      <c r="L30" s="121">
        <v>98</v>
      </c>
      <c r="M30" s="22">
        <v>74</v>
      </c>
      <c r="N30" s="121">
        <v>66</v>
      </c>
      <c r="O30" s="22">
        <v>62</v>
      </c>
      <c r="P30" s="121">
        <v>106</v>
      </c>
      <c r="Q30" s="22">
        <v>79</v>
      </c>
      <c r="R30" s="121">
        <v>1</v>
      </c>
      <c r="S30" s="22">
        <v>4</v>
      </c>
      <c r="T30" s="102">
        <f t="shared" si="27"/>
        <v>87.857961053837343</v>
      </c>
      <c r="U30" s="28" t="s">
        <v>94</v>
      </c>
      <c r="V30" s="92">
        <f t="shared" si="7"/>
        <v>21</v>
      </c>
      <c r="W30" s="121">
        <v>3</v>
      </c>
      <c r="X30" s="22">
        <v>5</v>
      </c>
      <c r="Y30" s="121">
        <v>0</v>
      </c>
      <c r="Z30" s="22">
        <v>0</v>
      </c>
      <c r="AA30" s="121">
        <v>3</v>
      </c>
      <c r="AB30" s="22">
        <v>1</v>
      </c>
      <c r="AC30" s="121">
        <v>0</v>
      </c>
      <c r="AD30" s="22">
        <v>2</v>
      </c>
      <c r="AE30" s="121">
        <v>0</v>
      </c>
      <c r="AF30" s="22">
        <v>4</v>
      </c>
      <c r="AG30" s="121">
        <v>1</v>
      </c>
      <c r="AH30" s="22">
        <v>2</v>
      </c>
      <c r="AI30" s="121">
        <v>0</v>
      </c>
      <c r="AJ30" s="22">
        <v>0</v>
      </c>
      <c r="AK30" s="102">
        <f t="shared" si="37"/>
        <v>2.4054982817869419</v>
      </c>
      <c r="AL30" s="28" t="s">
        <v>94</v>
      </c>
      <c r="AM30" s="39">
        <f t="shared" si="9"/>
        <v>19</v>
      </c>
      <c r="AN30" s="121">
        <v>5</v>
      </c>
      <c r="AO30" s="22">
        <v>3</v>
      </c>
      <c r="AP30" s="121">
        <v>2</v>
      </c>
      <c r="AQ30" s="22">
        <v>0</v>
      </c>
      <c r="AR30" s="121">
        <v>2</v>
      </c>
      <c r="AS30" s="22">
        <v>0</v>
      </c>
      <c r="AT30" s="121">
        <v>1</v>
      </c>
      <c r="AU30" s="22">
        <v>1</v>
      </c>
      <c r="AV30" s="121">
        <v>2</v>
      </c>
      <c r="AW30" s="22">
        <v>1</v>
      </c>
      <c r="AX30" s="121">
        <v>2</v>
      </c>
      <c r="AY30" s="22">
        <v>0</v>
      </c>
      <c r="AZ30" s="121">
        <v>0</v>
      </c>
      <c r="BA30" s="22">
        <v>0</v>
      </c>
      <c r="BB30" s="94">
        <f t="shared" si="38"/>
        <v>2.1764032073310422</v>
      </c>
      <c r="BC30" s="39">
        <f t="shared" si="30"/>
        <v>40</v>
      </c>
      <c r="BD30" s="57">
        <f t="shared" si="39"/>
        <v>4.5819014891179837</v>
      </c>
      <c r="BE30" s="28" t="s">
        <v>94</v>
      </c>
      <c r="BF30" s="140">
        <f t="shared" si="13"/>
        <v>41</v>
      </c>
      <c r="BG30" s="121">
        <v>2</v>
      </c>
      <c r="BH30" s="22">
        <v>3</v>
      </c>
      <c r="BI30" s="121">
        <v>3</v>
      </c>
      <c r="BJ30" s="22">
        <v>1</v>
      </c>
      <c r="BK30" s="121">
        <v>3</v>
      </c>
      <c r="BL30" s="22">
        <v>4</v>
      </c>
      <c r="BM30" s="121">
        <v>6</v>
      </c>
      <c r="BN30" s="22">
        <v>0</v>
      </c>
      <c r="BO30" s="121">
        <v>9</v>
      </c>
      <c r="BP30" s="22">
        <v>0</v>
      </c>
      <c r="BQ30" s="121">
        <v>3</v>
      </c>
      <c r="BR30" s="22">
        <v>6</v>
      </c>
      <c r="BS30" s="121">
        <v>0</v>
      </c>
      <c r="BT30" s="22">
        <v>1</v>
      </c>
      <c r="BU30" s="82">
        <f t="shared" si="35"/>
        <v>4.6964490263459338</v>
      </c>
      <c r="BV30" s="28" t="s">
        <v>94</v>
      </c>
      <c r="BW30" s="39">
        <f>SUM(BX30:CK30)</f>
        <v>25</v>
      </c>
      <c r="BX30" s="121">
        <v>2</v>
      </c>
      <c r="BY30" s="22">
        <v>3</v>
      </c>
      <c r="BZ30" s="121">
        <v>2</v>
      </c>
      <c r="CA30" s="22">
        <v>1</v>
      </c>
      <c r="CB30" s="121">
        <v>1</v>
      </c>
      <c r="CC30" s="22">
        <v>0</v>
      </c>
      <c r="CD30" s="121">
        <v>4</v>
      </c>
      <c r="CE30" s="22">
        <v>2</v>
      </c>
      <c r="CF30" s="121">
        <v>5</v>
      </c>
      <c r="CG30" s="22">
        <v>2</v>
      </c>
      <c r="CH30" s="121">
        <v>1</v>
      </c>
      <c r="CI30" s="22">
        <v>2</v>
      </c>
      <c r="CJ30" s="121">
        <v>0</v>
      </c>
      <c r="CK30" s="22">
        <v>0</v>
      </c>
      <c r="CL30" s="94">
        <f t="shared" si="40"/>
        <v>2.86368843069874</v>
      </c>
      <c r="CM30" s="28">
        <f t="shared" si="36"/>
        <v>66</v>
      </c>
      <c r="CN30" s="132">
        <f t="shared" si="41"/>
        <v>7.5601374570446733</v>
      </c>
    </row>
    <row r="31" spans="1:92" x14ac:dyDescent="0.3">
      <c r="A31" s="28" t="s">
        <v>95</v>
      </c>
      <c r="B31" s="26">
        <v>922.59</v>
      </c>
      <c r="C31" s="141">
        <f t="shared" si="34"/>
        <v>821</v>
      </c>
      <c r="D31" s="91">
        <f t="shared" si="26"/>
        <v>88.988608157469727</v>
      </c>
      <c r="E31" s="92">
        <f t="shared" si="6"/>
        <v>792</v>
      </c>
      <c r="F31" s="121">
        <v>12</v>
      </c>
      <c r="G31" s="22">
        <v>17</v>
      </c>
      <c r="H31" s="121">
        <v>34</v>
      </c>
      <c r="I31" s="22">
        <v>31</v>
      </c>
      <c r="J31" s="121">
        <v>57</v>
      </c>
      <c r="K31" s="22">
        <v>47</v>
      </c>
      <c r="L31" s="121">
        <v>61</v>
      </c>
      <c r="M31" s="22">
        <v>69</v>
      </c>
      <c r="N31" s="121">
        <v>77</v>
      </c>
      <c r="O31" s="22">
        <v>76</v>
      </c>
      <c r="P31" s="121">
        <v>89</v>
      </c>
      <c r="Q31" s="22">
        <v>75</v>
      </c>
      <c r="R31" s="121">
        <v>76</v>
      </c>
      <c r="S31" s="22">
        <v>71</v>
      </c>
      <c r="T31" s="102">
        <f t="shared" si="27"/>
        <v>96.467722289890375</v>
      </c>
      <c r="U31" s="28" t="s">
        <v>95</v>
      </c>
      <c r="V31" s="92">
        <f t="shared" si="7"/>
        <v>10</v>
      </c>
      <c r="W31" s="121">
        <v>1</v>
      </c>
      <c r="X31" s="22">
        <v>0</v>
      </c>
      <c r="Y31" s="121">
        <v>2</v>
      </c>
      <c r="Z31" s="22">
        <v>0</v>
      </c>
      <c r="AA31" s="121">
        <v>0</v>
      </c>
      <c r="AB31" s="22">
        <v>1</v>
      </c>
      <c r="AC31" s="121">
        <v>1</v>
      </c>
      <c r="AD31" s="22">
        <v>1</v>
      </c>
      <c r="AE31" s="121">
        <v>2</v>
      </c>
      <c r="AF31" s="22">
        <v>1</v>
      </c>
      <c r="AG31" s="121">
        <v>1</v>
      </c>
      <c r="AH31" s="22">
        <v>0</v>
      </c>
      <c r="AI31" s="121">
        <v>0</v>
      </c>
      <c r="AJ31" s="22">
        <v>0</v>
      </c>
      <c r="AK31" s="102">
        <f t="shared" si="37"/>
        <v>1.2180267965895248</v>
      </c>
      <c r="AL31" s="28" t="s">
        <v>95</v>
      </c>
      <c r="AM31" s="39">
        <f t="shared" si="9"/>
        <v>3</v>
      </c>
      <c r="AN31" s="121">
        <v>0</v>
      </c>
      <c r="AO31" s="22">
        <v>0</v>
      </c>
      <c r="AP31" s="121">
        <v>1</v>
      </c>
      <c r="AQ31" s="22">
        <v>0</v>
      </c>
      <c r="AR31" s="121">
        <v>1</v>
      </c>
      <c r="AS31" s="22">
        <v>0</v>
      </c>
      <c r="AT31" s="121">
        <v>0</v>
      </c>
      <c r="AU31" s="22">
        <v>0</v>
      </c>
      <c r="AV31" s="121">
        <v>0</v>
      </c>
      <c r="AW31" s="22">
        <v>1</v>
      </c>
      <c r="AX31" s="121">
        <v>0</v>
      </c>
      <c r="AY31" s="22">
        <v>0</v>
      </c>
      <c r="AZ31" s="121">
        <v>0</v>
      </c>
      <c r="BA31" s="22">
        <v>0</v>
      </c>
      <c r="BB31" s="94">
        <f t="shared" si="38"/>
        <v>0.36540803897685747</v>
      </c>
      <c r="BC31" s="39">
        <f t="shared" si="30"/>
        <v>13</v>
      </c>
      <c r="BD31" s="57">
        <f t="shared" si="39"/>
        <v>1.5834348355663823</v>
      </c>
      <c r="BE31" s="28" t="s">
        <v>95</v>
      </c>
      <c r="BF31" s="140">
        <f t="shared" si="13"/>
        <v>9</v>
      </c>
      <c r="BG31" s="121">
        <v>0</v>
      </c>
      <c r="BH31" s="22">
        <v>0</v>
      </c>
      <c r="BI31" s="121">
        <v>0</v>
      </c>
      <c r="BJ31" s="22">
        <v>0</v>
      </c>
      <c r="BK31" s="121">
        <v>2</v>
      </c>
      <c r="BL31" s="22">
        <v>0</v>
      </c>
      <c r="BM31" s="121">
        <v>0</v>
      </c>
      <c r="BN31" s="22">
        <v>0</v>
      </c>
      <c r="BO31" s="121">
        <v>2</v>
      </c>
      <c r="BP31" s="22">
        <v>4</v>
      </c>
      <c r="BQ31" s="121">
        <v>0</v>
      </c>
      <c r="BR31" s="22">
        <v>1</v>
      </c>
      <c r="BS31" s="121">
        <v>0</v>
      </c>
      <c r="BT31" s="22">
        <v>0</v>
      </c>
      <c r="BU31" s="82">
        <f t="shared" si="35"/>
        <v>1.0962241169305724</v>
      </c>
      <c r="BV31" s="28" t="s">
        <v>95</v>
      </c>
      <c r="BW31" s="39">
        <f t="shared" si="14"/>
        <v>7</v>
      </c>
      <c r="BX31" s="121">
        <v>0</v>
      </c>
      <c r="BY31" s="22">
        <v>0</v>
      </c>
      <c r="BZ31" s="121">
        <v>1</v>
      </c>
      <c r="CA31" s="22">
        <v>0</v>
      </c>
      <c r="CB31" s="121">
        <v>1</v>
      </c>
      <c r="CC31" s="22">
        <v>2</v>
      </c>
      <c r="CD31" s="121">
        <v>2</v>
      </c>
      <c r="CE31" s="22">
        <v>0</v>
      </c>
      <c r="CF31" s="121">
        <v>0</v>
      </c>
      <c r="CG31" s="22">
        <v>0</v>
      </c>
      <c r="CH31" s="121">
        <v>0</v>
      </c>
      <c r="CI31" s="22">
        <v>1</v>
      </c>
      <c r="CJ31" s="121">
        <v>0</v>
      </c>
      <c r="CK31" s="22">
        <v>0</v>
      </c>
      <c r="CL31" s="94">
        <f t="shared" si="40"/>
        <v>0.85261875761266748</v>
      </c>
      <c r="CM31" s="28">
        <f t="shared" si="36"/>
        <v>16</v>
      </c>
      <c r="CN31" s="132">
        <f t="shared" si="41"/>
        <v>1.9488428745432398</v>
      </c>
    </row>
    <row r="32" spans="1:92" x14ac:dyDescent="0.3">
      <c r="A32" s="28" t="s">
        <v>96</v>
      </c>
      <c r="B32" s="26">
        <v>5988.33</v>
      </c>
      <c r="C32" s="141">
        <f t="shared" si="34"/>
        <v>2750</v>
      </c>
      <c r="D32" s="91">
        <f t="shared" si="26"/>
        <v>45.922652893210632</v>
      </c>
      <c r="E32" s="92">
        <f t="shared" si="6"/>
        <v>2052</v>
      </c>
      <c r="F32" s="121">
        <v>43</v>
      </c>
      <c r="G32" s="22">
        <v>59</v>
      </c>
      <c r="H32" s="121">
        <v>79</v>
      </c>
      <c r="I32" s="22">
        <v>68</v>
      </c>
      <c r="J32" s="121">
        <v>204</v>
      </c>
      <c r="K32" s="22">
        <v>189</v>
      </c>
      <c r="L32" s="121">
        <v>244</v>
      </c>
      <c r="M32" s="22">
        <v>214</v>
      </c>
      <c r="N32" s="121">
        <v>226</v>
      </c>
      <c r="O32" s="22">
        <v>204</v>
      </c>
      <c r="P32" s="121">
        <v>250</v>
      </c>
      <c r="Q32" s="22">
        <v>240</v>
      </c>
      <c r="R32" s="121">
        <v>13</v>
      </c>
      <c r="S32" s="22">
        <v>19</v>
      </c>
      <c r="T32" s="102">
        <f t="shared" si="27"/>
        <v>74.61818181818181</v>
      </c>
      <c r="U32" s="28" t="s">
        <v>96</v>
      </c>
      <c r="V32" s="92">
        <f t="shared" si="7"/>
        <v>146</v>
      </c>
      <c r="W32" s="121">
        <v>16</v>
      </c>
      <c r="X32" s="22">
        <v>8</v>
      </c>
      <c r="Y32" s="121">
        <v>6</v>
      </c>
      <c r="Z32" s="22">
        <v>3</v>
      </c>
      <c r="AA32" s="121">
        <v>16</v>
      </c>
      <c r="AB32" s="22">
        <v>11</v>
      </c>
      <c r="AC32" s="121">
        <v>8</v>
      </c>
      <c r="AD32" s="22">
        <v>20</v>
      </c>
      <c r="AE32" s="121">
        <v>9</v>
      </c>
      <c r="AF32" s="22">
        <v>22</v>
      </c>
      <c r="AG32" s="121">
        <v>10</v>
      </c>
      <c r="AH32" s="22">
        <v>15</v>
      </c>
      <c r="AI32" s="121">
        <v>0</v>
      </c>
      <c r="AJ32" s="22">
        <v>2</v>
      </c>
      <c r="AK32" s="102">
        <f t="shared" si="37"/>
        <v>5.3090909090909095</v>
      </c>
      <c r="AL32" s="28" t="s">
        <v>96</v>
      </c>
      <c r="AM32" s="39">
        <f t="shared" si="9"/>
        <v>131</v>
      </c>
      <c r="AN32" s="121">
        <v>5</v>
      </c>
      <c r="AO32" s="22">
        <v>10</v>
      </c>
      <c r="AP32" s="121">
        <v>4</v>
      </c>
      <c r="AQ32" s="22">
        <v>7</v>
      </c>
      <c r="AR32" s="121">
        <v>11</v>
      </c>
      <c r="AS32" s="22">
        <v>9</v>
      </c>
      <c r="AT32" s="121">
        <v>20</v>
      </c>
      <c r="AU32" s="22">
        <v>11</v>
      </c>
      <c r="AV32" s="121">
        <v>21</v>
      </c>
      <c r="AW32" s="22">
        <v>8</v>
      </c>
      <c r="AX32" s="121">
        <v>17</v>
      </c>
      <c r="AY32" s="22">
        <v>8</v>
      </c>
      <c r="AZ32" s="121">
        <v>0</v>
      </c>
      <c r="BA32" s="22">
        <v>0</v>
      </c>
      <c r="BB32" s="94">
        <f t="shared" si="38"/>
        <v>4.7636363636363637</v>
      </c>
      <c r="BC32" s="39">
        <f t="shared" si="30"/>
        <v>277</v>
      </c>
      <c r="BD32" s="57">
        <f t="shared" si="39"/>
        <v>10.072727272727272</v>
      </c>
      <c r="BE32" s="28" t="s">
        <v>96</v>
      </c>
      <c r="BF32" s="140">
        <f t="shared" si="13"/>
        <v>167</v>
      </c>
      <c r="BG32" s="121">
        <v>9</v>
      </c>
      <c r="BH32" s="22">
        <v>10</v>
      </c>
      <c r="BI32" s="121">
        <v>9</v>
      </c>
      <c r="BJ32" s="22">
        <v>20</v>
      </c>
      <c r="BK32" s="121">
        <v>12</v>
      </c>
      <c r="BL32" s="22">
        <v>20</v>
      </c>
      <c r="BM32" s="121">
        <v>14</v>
      </c>
      <c r="BN32" s="22">
        <v>18</v>
      </c>
      <c r="BO32" s="121">
        <v>13</v>
      </c>
      <c r="BP32" s="22">
        <v>15</v>
      </c>
      <c r="BQ32" s="121">
        <v>17</v>
      </c>
      <c r="BR32" s="22">
        <v>10</v>
      </c>
      <c r="BS32" s="121">
        <v>0</v>
      </c>
      <c r="BT32" s="22">
        <v>0</v>
      </c>
      <c r="BU32" s="82">
        <f t="shared" si="35"/>
        <v>6.0727272727272723</v>
      </c>
      <c r="BV32" s="28" t="s">
        <v>96</v>
      </c>
      <c r="BW32" s="39">
        <f>SUM(BX32:CK32)</f>
        <v>254</v>
      </c>
      <c r="BX32" s="121">
        <v>12</v>
      </c>
      <c r="BY32" s="22">
        <v>19</v>
      </c>
      <c r="BZ32" s="121">
        <v>20</v>
      </c>
      <c r="CA32" s="22">
        <v>7</v>
      </c>
      <c r="CB32" s="121">
        <v>32</v>
      </c>
      <c r="CC32" s="22">
        <v>21</v>
      </c>
      <c r="CD32" s="121">
        <v>34</v>
      </c>
      <c r="CE32" s="22">
        <v>19</v>
      </c>
      <c r="CF32" s="121">
        <v>22</v>
      </c>
      <c r="CG32" s="22">
        <v>26</v>
      </c>
      <c r="CH32" s="121">
        <v>27</v>
      </c>
      <c r="CI32" s="22">
        <v>13</v>
      </c>
      <c r="CJ32" s="121">
        <v>0</v>
      </c>
      <c r="CK32" s="22">
        <v>2</v>
      </c>
      <c r="CL32" s="94">
        <f t="shared" si="40"/>
        <v>9.2363636363636363</v>
      </c>
      <c r="CM32" s="28">
        <f t="shared" si="36"/>
        <v>421</v>
      </c>
      <c r="CN32" s="132">
        <f t="shared" si="41"/>
        <v>15.309090909090909</v>
      </c>
    </row>
    <row r="33" spans="1:92" x14ac:dyDescent="0.3">
      <c r="A33" s="28" t="s">
        <v>236</v>
      </c>
      <c r="B33" s="26">
        <v>2477.3040000000001</v>
      </c>
      <c r="C33" s="141">
        <f t="shared" si="34"/>
        <v>1457</v>
      </c>
      <c r="D33" s="91">
        <f t="shared" si="26"/>
        <v>58.813936440582182</v>
      </c>
      <c r="E33" s="92">
        <f t="shared" si="6"/>
        <v>1327</v>
      </c>
      <c r="F33" s="121">
        <v>63</v>
      </c>
      <c r="G33" s="22">
        <v>52</v>
      </c>
      <c r="H33" s="121">
        <v>59</v>
      </c>
      <c r="I33" s="22">
        <v>50</v>
      </c>
      <c r="J33" s="121">
        <v>128</v>
      </c>
      <c r="K33" s="22">
        <v>117</v>
      </c>
      <c r="L33" s="121">
        <v>121</v>
      </c>
      <c r="M33" s="22">
        <v>132</v>
      </c>
      <c r="N33" s="121">
        <v>141</v>
      </c>
      <c r="O33" s="22">
        <v>138</v>
      </c>
      <c r="P33" s="121">
        <v>151</v>
      </c>
      <c r="Q33" s="22">
        <v>151</v>
      </c>
      <c r="R33" s="121">
        <v>17</v>
      </c>
      <c r="S33" s="22">
        <v>7</v>
      </c>
      <c r="T33" s="102">
        <f t="shared" si="27"/>
        <v>91.077556623198348</v>
      </c>
      <c r="U33" s="28" t="s">
        <v>236</v>
      </c>
      <c r="V33" s="92">
        <f t="shared" si="7"/>
        <v>54</v>
      </c>
      <c r="W33" s="121">
        <v>3</v>
      </c>
      <c r="X33" s="22">
        <v>4</v>
      </c>
      <c r="Y33" s="121">
        <v>5</v>
      </c>
      <c r="Z33" s="22">
        <v>1</v>
      </c>
      <c r="AA33" s="121">
        <v>6</v>
      </c>
      <c r="AB33" s="22">
        <v>4</v>
      </c>
      <c r="AC33" s="121">
        <v>5</v>
      </c>
      <c r="AD33" s="22">
        <v>4</v>
      </c>
      <c r="AE33" s="121">
        <v>7</v>
      </c>
      <c r="AF33" s="22">
        <v>6</v>
      </c>
      <c r="AG33" s="121">
        <v>4</v>
      </c>
      <c r="AH33" s="22">
        <v>3</v>
      </c>
      <c r="AI33" s="121">
        <v>1</v>
      </c>
      <c r="AJ33" s="22">
        <v>1</v>
      </c>
      <c r="AK33" s="102">
        <f t="shared" si="37"/>
        <v>3.7062457103637612</v>
      </c>
      <c r="AL33" s="28" t="s">
        <v>236</v>
      </c>
      <c r="AM33" s="39">
        <f t="shared" si="9"/>
        <v>24</v>
      </c>
      <c r="AN33" s="121">
        <v>3</v>
      </c>
      <c r="AO33" s="22">
        <v>3</v>
      </c>
      <c r="AP33" s="121">
        <v>2</v>
      </c>
      <c r="AQ33" s="22">
        <v>0</v>
      </c>
      <c r="AR33" s="121">
        <v>3</v>
      </c>
      <c r="AS33" s="22">
        <v>3</v>
      </c>
      <c r="AT33" s="121">
        <v>2</v>
      </c>
      <c r="AU33" s="22">
        <v>3</v>
      </c>
      <c r="AV33" s="121">
        <v>1</v>
      </c>
      <c r="AW33" s="22">
        <v>1</v>
      </c>
      <c r="AX33" s="121">
        <v>2</v>
      </c>
      <c r="AY33" s="22">
        <v>1</v>
      </c>
      <c r="AZ33" s="121">
        <v>0</v>
      </c>
      <c r="BA33" s="22">
        <v>0</v>
      </c>
      <c r="BB33" s="94">
        <f t="shared" si="38"/>
        <v>1.6472203157172274</v>
      </c>
      <c r="BC33" s="39">
        <f t="shared" si="30"/>
        <v>78</v>
      </c>
      <c r="BD33" s="57">
        <f t="shared" si="39"/>
        <v>5.353466026080989</v>
      </c>
      <c r="BE33" s="28" t="s">
        <v>236</v>
      </c>
      <c r="BF33" s="140">
        <f t="shared" si="13"/>
        <v>28</v>
      </c>
      <c r="BG33" s="121">
        <v>5</v>
      </c>
      <c r="BH33" s="22">
        <v>1</v>
      </c>
      <c r="BI33" s="121">
        <v>1</v>
      </c>
      <c r="BJ33" s="22">
        <v>2</v>
      </c>
      <c r="BK33" s="121">
        <v>3</v>
      </c>
      <c r="BL33" s="22">
        <v>3</v>
      </c>
      <c r="BM33" s="121">
        <v>1</v>
      </c>
      <c r="BN33" s="22">
        <v>2</v>
      </c>
      <c r="BO33" s="121">
        <v>2</v>
      </c>
      <c r="BP33" s="22">
        <v>1</v>
      </c>
      <c r="BQ33" s="121">
        <v>2</v>
      </c>
      <c r="BR33" s="22">
        <v>5</v>
      </c>
      <c r="BS33" s="121">
        <v>0</v>
      </c>
      <c r="BT33" s="22">
        <v>0</v>
      </c>
      <c r="BU33" s="82">
        <f t="shared" si="35"/>
        <v>1.9217570350034316</v>
      </c>
      <c r="BV33" s="28" t="s">
        <v>236</v>
      </c>
      <c r="BW33" s="39">
        <f>SUM(BX33:CK33)</f>
        <v>24</v>
      </c>
      <c r="BX33" s="121">
        <v>1</v>
      </c>
      <c r="BY33" s="22">
        <v>3</v>
      </c>
      <c r="BZ33" s="121">
        <v>0</v>
      </c>
      <c r="CA33" s="22">
        <v>1</v>
      </c>
      <c r="CB33" s="121">
        <v>2</v>
      </c>
      <c r="CC33" s="22">
        <v>4</v>
      </c>
      <c r="CD33" s="121">
        <v>4</v>
      </c>
      <c r="CE33" s="22">
        <v>2</v>
      </c>
      <c r="CF33" s="121">
        <v>2</v>
      </c>
      <c r="CG33" s="22">
        <v>3</v>
      </c>
      <c r="CH33" s="121">
        <v>2</v>
      </c>
      <c r="CI33" s="22">
        <v>0</v>
      </c>
      <c r="CJ33" s="121">
        <v>0</v>
      </c>
      <c r="CK33" s="22">
        <v>0</v>
      </c>
      <c r="CL33" s="94">
        <f t="shared" si="40"/>
        <v>1.6472203157172274</v>
      </c>
      <c r="CM33" s="28">
        <f t="shared" si="36"/>
        <v>52</v>
      </c>
      <c r="CN33" s="132">
        <f t="shared" si="41"/>
        <v>3.568977350720659</v>
      </c>
    </row>
    <row r="34" spans="1:92" x14ac:dyDescent="0.3">
      <c r="A34" s="28" t="s">
        <v>98</v>
      </c>
      <c r="B34" s="26">
        <v>3566.4300000000003</v>
      </c>
      <c r="C34" s="141">
        <f t="shared" si="34"/>
        <v>2124</v>
      </c>
      <c r="D34" s="91">
        <f t="shared" si="26"/>
        <v>59.555353673000724</v>
      </c>
      <c r="E34" s="92">
        <f t="shared" si="6"/>
        <v>1894</v>
      </c>
      <c r="F34" s="121">
        <v>74</v>
      </c>
      <c r="G34" s="22">
        <v>65</v>
      </c>
      <c r="H34" s="121">
        <v>83</v>
      </c>
      <c r="I34" s="22">
        <v>79</v>
      </c>
      <c r="J34" s="121">
        <v>199</v>
      </c>
      <c r="K34" s="22">
        <v>207</v>
      </c>
      <c r="L34" s="121">
        <v>176</v>
      </c>
      <c r="M34" s="22">
        <v>172</v>
      </c>
      <c r="N34" s="121">
        <v>190</v>
      </c>
      <c r="O34" s="22">
        <v>196</v>
      </c>
      <c r="P34" s="121">
        <v>207</v>
      </c>
      <c r="Q34" s="22">
        <v>207</v>
      </c>
      <c r="R34" s="121">
        <v>20</v>
      </c>
      <c r="S34" s="22">
        <v>19</v>
      </c>
      <c r="T34" s="102">
        <f t="shared" si="27"/>
        <v>89.1713747645951</v>
      </c>
      <c r="U34" s="28" t="s">
        <v>98</v>
      </c>
      <c r="V34" s="92">
        <f t="shared" si="7"/>
        <v>49</v>
      </c>
      <c r="W34" s="121">
        <v>4</v>
      </c>
      <c r="X34" s="22">
        <v>2</v>
      </c>
      <c r="Y34" s="121">
        <v>4</v>
      </c>
      <c r="Z34" s="22">
        <v>4</v>
      </c>
      <c r="AA34" s="121">
        <v>4</v>
      </c>
      <c r="AB34" s="22">
        <v>7</v>
      </c>
      <c r="AC34" s="121">
        <v>6</v>
      </c>
      <c r="AD34" s="22">
        <v>7</v>
      </c>
      <c r="AE34" s="121">
        <v>1</v>
      </c>
      <c r="AF34" s="22">
        <v>2</v>
      </c>
      <c r="AG34" s="121">
        <v>3</v>
      </c>
      <c r="AH34" s="22">
        <v>4</v>
      </c>
      <c r="AI34" s="121">
        <v>0</v>
      </c>
      <c r="AJ34" s="22">
        <v>1</v>
      </c>
      <c r="AK34" s="102">
        <f t="shared" si="37"/>
        <v>2.3069679849340869</v>
      </c>
      <c r="AL34" s="28" t="s">
        <v>98</v>
      </c>
      <c r="AM34" s="39">
        <f t="shared" si="9"/>
        <v>67</v>
      </c>
      <c r="AN34" s="121">
        <v>4</v>
      </c>
      <c r="AO34" s="22">
        <v>1</v>
      </c>
      <c r="AP34" s="121">
        <v>6</v>
      </c>
      <c r="AQ34" s="22">
        <v>2</v>
      </c>
      <c r="AR34" s="121">
        <v>8</v>
      </c>
      <c r="AS34" s="22">
        <v>4</v>
      </c>
      <c r="AT34" s="121">
        <v>9</v>
      </c>
      <c r="AU34" s="22">
        <v>3</v>
      </c>
      <c r="AV34" s="121">
        <v>12</v>
      </c>
      <c r="AW34" s="22">
        <v>3</v>
      </c>
      <c r="AX34" s="121">
        <v>13</v>
      </c>
      <c r="AY34" s="22">
        <v>2</v>
      </c>
      <c r="AZ34" s="121">
        <v>0</v>
      </c>
      <c r="BA34" s="22">
        <v>0</v>
      </c>
      <c r="BB34" s="94">
        <f t="shared" si="38"/>
        <v>3.154425612052731</v>
      </c>
      <c r="BC34" s="39">
        <f t="shared" si="30"/>
        <v>116</v>
      </c>
      <c r="BD34" s="57">
        <f t="shared" si="39"/>
        <v>5.4613935969868175</v>
      </c>
      <c r="BE34" s="28" t="s">
        <v>98</v>
      </c>
      <c r="BF34" s="140">
        <f t="shared" si="13"/>
        <v>61</v>
      </c>
      <c r="BG34" s="121">
        <v>7</v>
      </c>
      <c r="BH34" s="22">
        <v>6</v>
      </c>
      <c r="BI34" s="121">
        <v>3</v>
      </c>
      <c r="BJ34" s="22">
        <v>4</v>
      </c>
      <c r="BK34" s="121">
        <v>6</v>
      </c>
      <c r="BL34" s="22">
        <v>6</v>
      </c>
      <c r="BM34" s="121">
        <v>5</v>
      </c>
      <c r="BN34" s="22">
        <v>6</v>
      </c>
      <c r="BO34" s="121">
        <v>4</v>
      </c>
      <c r="BP34" s="22">
        <v>4</v>
      </c>
      <c r="BQ34" s="121">
        <v>5</v>
      </c>
      <c r="BR34" s="22">
        <v>4</v>
      </c>
      <c r="BS34" s="121">
        <v>1</v>
      </c>
      <c r="BT34" s="22">
        <v>0</v>
      </c>
      <c r="BU34" s="82">
        <f t="shared" si="35"/>
        <v>2.871939736346516</v>
      </c>
      <c r="BV34" s="28" t="s">
        <v>98</v>
      </c>
      <c r="BW34" s="39">
        <f>SUM(BX34:CK34)</f>
        <v>53</v>
      </c>
      <c r="BX34" s="121">
        <v>9</v>
      </c>
      <c r="BY34" s="22">
        <v>4</v>
      </c>
      <c r="BZ34" s="121">
        <v>6</v>
      </c>
      <c r="CA34" s="22">
        <v>0</v>
      </c>
      <c r="CB34" s="121">
        <v>2</v>
      </c>
      <c r="CC34" s="22">
        <v>7</v>
      </c>
      <c r="CD34" s="121">
        <v>5</v>
      </c>
      <c r="CE34" s="22">
        <v>7</v>
      </c>
      <c r="CF34" s="121">
        <v>2</v>
      </c>
      <c r="CG34" s="22">
        <v>5</v>
      </c>
      <c r="CH34" s="121">
        <v>2</v>
      </c>
      <c r="CI34" s="22">
        <v>3</v>
      </c>
      <c r="CJ34" s="121">
        <v>0</v>
      </c>
      <c r="CK34" s="22">
        <v>1</v>
      </c>
      <c r="CL34" s="94">
        <f t="shared" si="40"/>
        <v>2.4952919020715632</v>
      </c>
      <c r="CM34" s="28">
        <f t="shared" si="36"/>
        <v>114</v>
      </c>
      <c r="CN34" s="132">
        <f t="shared" si="41"/>
        <v>5.3672316384180787</v>
      </c>
    </row>
    <row r="35" spans="1:92" x14ac:dyDescent="0.3">
      <c r="A35" s="28" t="s">
        <v>99</v>
      </c>
      <c r="B35" s="26">
        <v>2368.7640000000001</v>
      </c>
      <c r="C35" s="141">
        <f t="shared" si="34"/>
        <v>1207</v>
      </c>
      <c r="D35" s="91">
        <f t="shared" si="26"/>
        <v>50.954843960816696</v>
      </c>
      <c r="E35" s="92">
        <f t="shared" si="6"/>
        <v>1098</v>
      </c>
      <c r="F35" s="121">
        <v>36</v>
      </c>
      <c r="G35" s="22">
        <v>38</v>
      </c>
      <c r="H35" s="121">
        <v>49</v>
      </c>
      <c r="I35" s="22">
        <v>56</v>
      </c>
      <c r="J35" s="121">
        <v>108</v>
      </c>
      <c r="K35" s="22">
        <v>113</v>
      </c>
      <c r="L35" s="121">
        <v>102</v>
      </c>
      <c r="M35" s="22">
        <v>127</v>
      </c>
      <c r="N35" s="121">
        <v>111</v>
      </c>
      <c r="O35" s="22">
        <v>101</v>
      </c>
      <c r="P35" s="121">
        <v>133</v>
      </c>
      <c r="Q35" s="22">
        <v>103</v>
      </c>
      <c r="R35" s="121">
        <v>9</v>
      </c>
      <c r="S35" s="22">
        <v>12</v>
      </c>
      <c r="T35" s="102">
        <f t="shared" si="27"/>
        <v>90.969345484672743</v>
      </c>
      <c r="U35" s="28" t="s">
        <v>99</v>
      </c>
      <c r="V35" s="92">
        <f t="shared" si="7"/>
        <v>22</v>
      </c>
      <c r="W35" s="121">
        <v>4</v>
      </c>
      <c r="X35" s="22">
        <v>2</v>
      </c>
      <c r="Y35" s="121">
        <v>2</v>
      </c>
      <c r="Z35" s="22">
        <v>1</v>
      </c>
      <c r="AA35" s="121">
        <v>1</v>
      </c>
      <c r="AB35" s="22">
        <v>1</v>
      </c>
      <c r="AC35" s="121">
        <v>1</v>
      </c>
      <c r="AD35" s="22">
        <v>1</v>
      </c>
      <c r="AE35" s="121">
        <v>1</v>
      </c>
      <c r="AF35" s="22">
        <v>3</v>
      </c>
      <c r="AG35" s="121">
        <v>1</v>
      </c>
      <c r="AH35" s="22">
        <v>4</v>
      </c>
      <c r="AI35" s="121">
        <v>0</v>
      </c>
      <c r="AJ35" s="22">
        <v>0</v>
      </c>
      <c r="AK35" s="102">
        <f t="shared" si="37"/>
        <v>1.8227009113504555</v>
      </c>
      <c r="AL35" s="28" t="s">
        <v>99</v>
      </c>
      <c r="AM35" s="39">
        <f t="shared" si="9"/>
        <v>36</v>
      </c>
      <c r="AN35" s="121">
        <v>1</v>
      </c>
      <c r="AO35" s="22">
        <v>3</v>
      </c>
      <c r="AP35" s="121">
        <v>5</v>
      </c>
      <c r="AQ35" s="22">
        <v>1</v>
      </c>
      <c r="AR35" s="121">
        <v>6</v>
      </c>
      <c r="AS35" s="22">
        <v>3</v>
      </c>
      <c r="AT35" s="121">
        <v>3</v>
      </c>
      <c r="AU35" s="22">
        <v>2</v>
      </c>
      <c r="AV35" s="121">
        <v>2</v>
      </c>
      <c r="AW35" s="22">
        <v>1</v>
      </c>
      <c r="AX35" s="121">
        <v>5</v>
      </c>
      <c r="AY35" s="22">
        <v>3</v>
      </c>
      <c r="AZ35" s="121">
        <v>0</v>
      </c>
      <c r="BA35" s="22">
        <v>1</v>
      </c>
      <c r="BB35" s="94">
        <f t="shared" si="38"/>
        <v>2.9826014913007457</v>
      </c>
      <c r="BC35" s="39">
        <f t="shared" si="30"/>
        <v>58</v>
      </c>
      <c r="BD35" s="57">
        <f t="shared" si="39"/>
        <v>4.8053024026512015</v>
      </c>
      <c r="BE35" s="28" t="s">
        <v>99</v>
      </c>
      <c r="BF35" s="140">
        <f t="shared" si="13"/>
        <v>29</v>
      </c>
      <c r="BG35" s="121">
        <v>5</v>
      </c>
      <c r="BH35" s="22">
        <v>4</v>
      </c>
      <c r="BI35" s="121">
        <v>3</v>
      </c>
      <c r="BJ35" s="22">
        <v>3</v>
      </c>
      <c r="BK35" s="121">
        <v>1</v>
      </c>
      <c r="BL35" s="22">
        <v>2</v>
      </c>
      <c r="BM35" s="121">
        <v>4</v>
      </c>
      <c r="BN35" s="22">
        <v>1</v>
      </c>
      <c r="BO35" s="121">
        <v>1</v>
      </c>
      <c r="BP35" s="22">
        <v>1</v>
      </c>
      <c r="BQ35" s="121">
        <v>1</v>
      </c>
      <c r="BR35" s="22">
        <v>3</v>
      </c>
      <c r="BS35" s="121">
        <v>0</v>
      </c>
      <c r="BT35" s="22">
        <v>0</v>
      </c>
      <c r="BU35" s="82">
        <f t="shared" si="35"/>
        <v>2.4026512013256007</v>
      </c>
      <c r="BV35" s="28" t="s">
        <v>99</v>
      </c>
      <c r="BW35" s="39">
        <f>SUM(BX35:CK35)</f>
        <v>22</v>
      </c>
      <c r="BX35" s="121">
        <v>1</v>
      </c>
      <c r="BY35" s="22">
        <v>0</v>
      </c>
      <c r="BZ35" s="121">
        <v>0</v>
      </c>
      <c r="CA35" s="22">
        <v>0</v>
      </c>
      <c r="CB35" s="121">
        <v>1</v>
      </c>
      <c r="CC35" s="22">
        <v>1</v>
      </c>
      <c r="CD35" s="121">
        <v>4</v>
      </c>
      <c r="CE35" s="22">
        <v>3</v>
      </c>
      <c r="CF35" s="121">
        <v>7</v>
      </c>
      <c r="CG35" s="22">
        <v>2</v>
      </c>
      <c r="CH35" s="121">
        <v>0</v>
      </c>
      <c r="CI35" s="22">
        <v>3</v>
      </c>
      <c r="CJ35" s="121">
        <v>0</v>
      </c>
      <c r="CK35" s="22">
        <v>0</v>
      </c>
      <c r="CL35" s="94">
        <f t="shared" si="40"/>
        <v>1.8227009113504555</v>
      </c>
      <c r="CM35" s="28">
        <f t="shared" si="36"/>
        <v>51</v>
      </c>
      <c r="CN35" s="132">
        <f t="shared" si="41"/>
        <v>4.225352112676056</v>
      </c>
    </row>
    <row r="36" spans="1:92" x14ac:dyDescent="0.3">
      <c r="A36" s="28" t="s">
        <v>100</v>
      </c>
      <c r="B36" s="26">
        <v>2390.9580000000001</v>
      </c>
      <c r="C36" s="141">
        <f t="shared" si="34"/>
        <v>1509</v>
      </c>
      <c r="D36" s="91">
        <f t="shared" si="26"/>
        <v>63.112777388812347</v>
      </c>
      <c r="E36" s="92">
        <f t="shared" si="6"/>
        <v>1285</v>
      </c>
      <c r="F36" s="121">
        <v>49</v>
      </c>
      <c r="G36" s="22">
        <v>28</v>
      </c>
      <c r="H36" s="121">
        <v>49</v>
      </c>
      <c r="I36" s="22">
        <v>48</v>
      </c>
      <c r="J36" s="121">
        <v>100</v>
      </c>
      <c r="K36" s="22">
        <v>81</v>
      </c>
      <c r="L36" s="121">
        <v>150</v>
      </c>
      <c r="M36" s="22">
        <v>111</v>
      </c>
      <c r="N36" s="121">
        <v>136</v>
      </c>
      <c r="O36" s="22">
        <v>91</v>
      </c>
      <c r="P36" s="121">
        <v>129</v>
      </c>
      <c r="Q36" s="22">
        <v>128</v>
      </c>
      <c r="R36" s="121">
        <v>86</v>
      </c>
      <c r="S36" s="22">
        <v>99</v>
      </c>
      <c r="T36" s="102">
        <f t="shared" si="27"/>
        <v>85.155732273028491</v>
      </c>
      <c r="U36" s="28" t="s">
        <v>100</v>
      </c>
      <c r="V36" s="92">
        <f t="shared" si="7"/>
        <v>105</v>
      </c>
      <c r="W36" s="121">
        <v>2</v>
      </c>
      <c r="X36" s="22">
        <v>1</v>
      </c>
      <c r="Y36" s="121">
        <v>7</v>
      </c>
      <c r="Z36" s="22">
        <v>6</v>
      </c>
      <c r="AA36" s="121">
        <v>10</v>
      </c>
      <c r="AB36" s="22">
        <v>10</v>
      </c>
      <c r="AC36" s="121">
        <v>5</v>
      </c>
      <c r="AD36" s="22">
        <v>17</v>
      </c>
      <c r="AE36" s="121">
        <v>7</v>
      </c>
      <c r="AF36" s="22">
        <v>11</v>
      </c>
      <c r="AG36" s="121">
        <v>10</v>
      </c>
      <c r="AH36" s="22">
        <v>13</v>
      </c>
      <c r="AI36" s="121">
        <v>4</v>
      </c>
      <c r="AJ36" s="22">
        <v>2</v>
      </c>
      <c r="AK36" s="102">
        <f t="shared" si="37"/>
        <v>6.9582504970178931</v>
      </c>
      <c r="AL36" s="28" t="s">
        <v>100</v>
      </c>
      <c r="AM36" s="39">
        <f t="shared" si="9"/>
        <v>74</v>
      </c>
      <c r="AN36" s="121">
        <v>1</v>
      </c>
      <c r="AO36" s="22">
        <v>1</v>
      </c>
      <c r="AP36" s="121">
        <v>10</v>
      </c>
      <c r="AQ36" s="22">
        <v>7</v>
      </c>
      <c r="AR36" s="121">
        <v>6</v>
      </c>
      <c r="AS36" s="22">
        <v>5</v>
      </c>
      <c r="AT36" s="121">
        <v>7</v>
      </c>
      <c r="AU36" s="22">
        <v>4</v>
      </c>
      <c r="AV36" s="121">
        <v>3</v>
      </c>
      <c r="AW36" s="22">
        <v>1</v>
      </c>
      <c r="AX36" s="121">
        <v>8</v>
      </c>
      <c r="AY36" s="22">
        <v>4</v>
      </c>
      <c r="AZ36" s="121">
        <v>7</v>
      </c>
      <c r="BA36" s="22">
        <v>10</v>
      </c>
      <c r="BB36" s="94">
        <f t="shared" si="38"/>
        <v>4.903909874088801</v>
      </c>
      <c r="BC36" s="39">
        <f t="shared" si="30"/>
        <v>179</v>
      </c>
      <c r="BD36" s="57">
        <f t="shared" si="39"/>
        <v>11.862160371106693</v>
      </c>
      <c r="BE36" s="28" t="s">
        <v>100</v>
      </c>
      <c r="BF36" s="140">
        <f t="shared" si="13"/>
        <v>33</v>
      </c>
      <c r="BG36" s="121">
        <v>6</v>
      </c>
      <c r="BH36" s="22">
        <v>2</v>
      </c>
      <c r="BI36" s="121">
        <v>2</v>
      </c>
      <c r="BJ36" s="22">
        <v>2</v>
      </c>
      <c r="BK36" s="121">
        <v>3</v>
      </c>
      <c r="BL36" s="22">
        <v>3</v>
      </c>
      <c r="BM36" s="121">
        <v>4</v>
      </c>
      <c r="BN36" s="22">
        <v>1</v>
      </c>
      <c r="BO36" s="121">
        <v>1</v>
      </c>
      <c r="BP36" s="22">
        <v>2</v>
      </c>
      <c r="BQ36" s="121">
        <v>1</v>
      </c>
      <c r="BR36" s="22">
        <v>3</v>
      </c>
      <c r="BS36" s="121">
        <v>2</v>
      </c>
      <c r="BT36" s="22">
        <v>1</v>
      </c>
      <c r="BU36" s="82">
        <f t="shared" si="35"/>
        <v>2.1868787276341948</v>
      </c>
      <c r="BV36" s="28" t="s">
        <v>100</v>
      </c>
      <c r="BW36" s="39">
        <f t="shared" si="14"/>
        <v>12</v>
      </c>
      <c r="BX36" s="121">
        <v>2</v>
      </c>
      <c r="BY36" s="22">
        <v>1</v>
      </c>
      <c r="BZ36" s="121">
        <v>0</v>
      </c>
      <c r="CA36" s="22">
        <v>0</v>
      </c>
      <c r="CB36" s="121">
        <v>0</v>
      </c>
      <c r="CC36" s="22">
        <v>0</v>
      </c>
      <c r="CD36" s="121">
        <v>3</v>
      </c>
      <c r="CE36" s="22">
        <v>0</v>
      </c>
      <c r="CF36" s="121">
        <v>3</v>
      </c>
      <c r="CG36" s="22">
        <v>1</v>
      </c>
      <c r="CH36" s="121">
        <v>2</v>
      </c>
      <c r="CI36" s="22">
        <v>0</v>
      </c>
      <c r="CJ36" s="121">
        <v>0</v>
      </c>
      <c r="CK36" s="22">
        <v>0</v>
      </c>
      <c r="CL36" s="94">
        <f t="shared" si="40"/>
        <v>0.79522862823061624</v>
      </c>
      <c r="CM36" s="28">
        <f t="shared" si="36"/>
        <v>45</v>
      </c>
      <c r="CN36" s="132">
        <f t="shared" si="41"/>
        <v>2.982107355864811</v>
      </c>
    </row>
    <row r="37" spans="1:92" x14ac:dyDescent="0.3">
      <c r="A37" s="28" t="s">
        <v>101</v>
      </c>
      <c r="B37" s="26">
        <v>2557.0080000000003</v>
      </c>
      <c r="C37" s="141">
        <f t="shared" si="34"/>
        <v>1270</v>
      </c>
      <c r="D37" s="91">
        <f t="shared" si="26"/>
        <v>49.667423801568077</v>
      </c>
      <c r="E37" s="92">
        <f t="shared" si="6"/>
        <v>1189</v>
      </c>
      <c r="F37" s="121">
        <v>53</v>
      </c>
      <c r="G37" s="22">
        <v>35</v>
      </c>
      <c r="H37" s="121">
        <v>48</v>
      </c>
      <c r="I37" s="22">
        <v>37</v>
      </c>
      <c r="J37" s="121">
        <v>131</v>
      </c>
      <c r="K37" s="22">
        <v>97</v>
      </c>
      <c r="L37" s="121">
        <v>145</v>
      </c>
      <c r="M37" s="22">
        <v>126</v>
      </c>
      <c r="N37" s="121">
        <v>132</v>
      </c>
      <c r="O37" s="22">
        <v>127</v>
      </c>
      <c r="P37" s="121">
        <v>121</v>
      </c>
      <c r="Q37" s="22">
        <v>119</v>
      </c>
      <c r="R37" s="121">
        <v>9</v>
      </c>
      <c r="S37" s="22">
        <v>9</v>
      </c>
      <c r="T37" s="102">
        <f t="shared" si="27"/>
        <v>93.622047244094489</v>
      </c>
      <c r="U37" s="28" t="s">
        <v>101</v>
      </c>
      <c r="V37" s="92">
        <f t="shared" si="7"/>
        <v>25</v>
      </c>
      <c r="W37" s="121">
        <v>1</v>
      </c>
      <c r="X37" s="22">
        <v>1</v>
      </c>
      <c r="Y37" s="121">
        <v>0</v>
      </c>
      <c r="Z37" s="22">
        <v>0</v>
      </c>
      <c r="AA37" s="121">
        <v>0</v>
      </c>
      <c r="AB37" s="22">
        <v>4</v>
      </c>
      <c r="AC37" s="121">
        <v>0</v>
      </c>
      <c r="AD37" s="22">
        <v>8</v>
      </c>
      <c r="AE37" s="121">
        <v>0</v>
      </c>
      <c r="AF37" s="22">
        <v>6</v>
      </c>
      <c r="AG37" s="121">
        <v>0</v>
      </c>
      <c r="AH37" s="22">
        <v>5</v>
      </c>
      <c r="AI37" s="121">
        <v>0</v>
      </c>
      <c r="AJ37" s="22">
        <v>0</v>
      </c>
      <c r="AK37" s="102">
        <f>V37/C37*100</f>
        <v>1.9685039370078741</v>
      </c>
      <c r="AL37" s="28" t="s">
        <v>101</v>
      </c>
      <c r="AM37" s="39">
        <f t="shared" si="9"/>
        <v>28</v>
      </c>
      <c r="AN37" s="121">
        <v>1</v>
      </c>
      <c r="AO37" s="22">
        <v>0</v>
      </c>
      <c r="AP37" s="121">
        <v>4</v>
      </c>
      <c r="AQ37" s="22">
        <v>0</v>
      </c>
      <c r="AR37" s="121">
        <v>5</v>
      </c>
      <c r="AS37" s="22">
        <v>0</v>
      </c>
      <c r="AT37" s="121">
        <v>6</v>
      </c>
      <c r="AU37" s="22">
        <v>0</v>
      </c>
      <c r="AV37" s="121">
        <v>6</v>
      </c>
      <c r="AW37" s="22">
        <v>0</v>
      </c>
      <c r="AX37" s="121">
        <v>5</v>
      </c>
      <c r="AY37" s="22">
        <v>1</v>
      </c>
      <c r="AZ37" s="121">
        <v>0</v>
      </c>
      <c r="BA37" s="22">
        <v>0</v>
      </c>
      <c r="BB37" s="94">
        <f>AM37/C37*100</f>
        <v>2.204724409448819</v>
      </c>
      <c r="BC37" s="39">
        <f t="shared" si="30"/>
        <v>53</v>
      </c>
      <c r="BD37" s="57">
        <f>BC37/C37*100</f>
        <v>4.1732283464566926</v>
      </c>
      <c r="BE37" s="28" t="s">
        <v>101</v>
      </c>
      <c r="BF37" s="140">
        <f t="shared" si="13"/>
        <v>17</v>
      </c>
      <c r="BG37" s="121">
        <v>2</v>
      </c>
      <c r="BH37" s="22">
        <v>4</v>
      </c>
      <c r="BI37" s="121">
        <v>2</v>
      </c>
      <c r="BJ37" s="22">
        <v>0</v>
      </c>
      <c r="BK37" s="121">
        <v>2</v>
      </c>
      <c r="BL37" s="22">
        <v>4</v>
      </c>
      <c r="BM37" s="121">
        <v>1</v>
      </c>
      <c r="BN37" s="22">
        <v>0</v>
      </c>
      <c r="BO37" s="121">
        <v>1</v>
      </c>
      <c r="BP37" s="22">
        <v>0</v>
      </c>
      <c r="BQ37" s="121">
        <v>1</v>
      </c>
      <c r="BR37" s="22">
        <v>0</v>
      </c>
      <c r="BS37" s="121">
        <v>0</v>
      </c>
      <c r="BT37" s="22">
        <v>0</v>
      </c>
      <c r="BU37" s="82">
        <f t="shared" si="35"/>
        <v>1.3385826771653544</v>
      </c>
      <c r="BV37" s="28" t="s">
        <v>101</v>
      </c>
      <c r="BW37" s="39">
        <f t="shared" si="14"/>
        <v>11</v>
      </c>
      <c r="BX37" s="121">
        <v>1</v>
      </c>
      <c r="BY37" s="22">
        <v>0</v>
      </c>
      <c r="BZ37" s="121">
        <v>0</v>
      </c>
      <c r="CA37" s="22">
        <v>1</v>
      </c>
      <c r="CB37" s="121">
        <v>0</v>
      </c>
      <c r="CC37" s="22">
        <v>1</v>
      </c>
      <c r="CD37" s="121">
        <v>0</v>
      </c>
      <c r="CE37" s="22">
        <v>0</v>
      </c>
      <c r="CF37" s="121">
        <v>1</v>
      </c>
      <c r="CG37" s="22">
        <v>4</v>
      </c>
      <c r="CH37" s="121">
        <v>2</v>
      </c>
      <c r="CI37" s="22">
        <v>1</v>
      </c>
      <c r="CJ37" s="121">
        <v>0</v>
      </c>
      <c r="CK37" s="22">
        <v>0</v>
      </c>
      <c r="CL37" s="94">
        <f>BW37/C37*100</f>
        <v>0.86614173228346458</v>
      </c>
      <c r="CM37" s="28">
        <f t="shared" si="36"/>
        <v>28</v>
      </c>
      <c r="CN37" s="132">
        <f t="shared" si="41"/>
        <v>2.204724409448819</v>
      </c>
    </row>
    <row r="38" spans="1:92" x14ac:dyDescent="0.3">
      <c r="A38" s="28" t="s">
        <v>102</v>
      </c>
      <c r="B38" s="26">
        <v>2852.982</v>
      </c>
      <c r="C38" s="141">
        <f t="shared" si="34"/>
        <v>1715</v>
      </c>
      <c r="D38" s="91">
        <f t="shared" si="26"/>
        <v>60.112541894761343</v>
      </c>
      <c r="E38" s="92">
        <f>SUM(F38:S38)</f>
        <v>1308</v>
      </c>
      <c r="F38" s="121">
        <v>28</v>
      </c>
      <c r="G38" s="22">
        <v>38</v>
      </c>
      <c r="H38" s="121">
        <v>49</v>
      </c>
      <c r="I38" s="22">
        <v>60</v>
      </c>
      <c r="J38" s="121">
        <v>125</v>
      </c>
      <c r="K38" s="22">
        <v>128</v>
      </c>
      <c r="L38" s="121">
        <v>132</v>
      </c>
      <c r="M38" s="22">
        <v>136</v>
      </c>
      <c r="N38" s="121">
        <v>166</v>
      </c>
      <c r="O38" s="22">
        <v>129</v>
      </c>
      <c r="P38" s="121">
        <v>149</v>
      </c>
      <c r="Q38" s="22">
        <v>149</v>
      </c>
      <c r="R38" s="121">
        <v>10</v>
      </c>
      <c r="S38" s="22">
        <v>9</v>
      </c>
      <c r="T38" s="102">
        <f t="shared" si="27"/>
        <v>76.268221574344025</v>
      </c>
      <c r="U38" s="28" t="s">
        <v>102</v>
      </c>
      <c r="V38" s="92">
        <f t="shared" si="7"/>
        <v>96</v>
      </c>
      <c r="W38" s="121">
        <v>6</v>
      </c>
      <c r="X38" s="22">
        <v>2</v>
      </c>
      <c r="Y38" s="121">
        <v>7</v>
      </c>
      <c r="Z38" s="22">
        <v>10</v>
      </c>
      <c r="AA38" s="121">
        <v>9</v>
      </c>
      <c r="AB38" s="22">
        <v>7</v>
      </c>
      <c r="AC38" s="121">
        <v>8</v>
      </c>
      <c r="AD38" s="22">
        <v>8</v>
      </c>
      <c r="AE38" s="121">
        <v>7</v>
      </c>
      <c r="AF38" s="22">
        <v>14</v>
      </c>
      <c r="AG38" s="121">
        <v>7</v>
      </c>
      <c r="AH38" s="22">
        <v>10</v>
      </c>
      <c r="AI38" s="121">
        <v>1</v>
      </c>
      <c r="AJ38" s="22">
        <v>0</v>
      </c>
      <c r="AK38" s="102">
        <f>V38/C38*100</f>
        <v>5.5976676384839648</v>
      </c>
      <c r="AL38" s="28" t="s">
        <v>102</v>
      </c>
      <c r="AM38" s="39">
        <f t="shared" si="9"/>
        <v>94</v>
      </c>
      <c r="AN38" s="121">
        <v>5</v>
      </c>
      <c r="AO38" s="22">
        <v>8</v>
      </c>
      <c r="AP38" s="121">
        <v>6</v>
      </c>
      <c r="AQ38" s="22">
        <v>8</v>
      </c>
      <c r="AR38" s="121">
        <v>11</v>
      </c>
      <c r="AS38" s="22">
        <v>10</v>
      </c>
      <c r="AT38" s="121">
        <v>17</v>
      </c>
      <c r="AU38" s="22">
        <v>3</v>
      </c>
      <c r="AV38" s="121">
        <v>13</v>
      </c>
      <c r="AW38" s="22">
        <v>4</v>
      </c>
      <c r="AX38" s="121">
        <v>7</v>
      </c>
      <c r="AY38" s="22">
        <v>2</v>
      </c>
      <c r="AZ38" s="121">
        <v>0</v>
      </c>
      <c r="BA38" s="22">
        <v>0</v>
      </c>
      <c r="BB38" s="94">
        <f>AM38/C38*100</f>
        <v>5.481049562682216</v>
      </c>
      <c r="BC38" s="39">
        <f t="shared" si="30"/>
        <v>190</v>
      </c>
      <c r="BD38" s="57">
        <f>BC38/C38*100</f>
        <v>11.078717201166182</v>
      </c>
      <c r="BE38" s="28" t="s">
        <v>102</v>
      </c>
      <c r="BF38" s="140">
        <f t="shared" si="13"/>
        <v>127</v>
      </c>
      <c r="BG38" s="121">
        <v>4</v>
      </c>
      <c r="BH38" s="22">
        <v>4</v>
      </c>
      <c r="BI38" s="121">
        <v>7</v>
      </c>
      <c r="BJ38" s="22">
        <v>4</v>
      </c>
      <c r="BK38" s="121">
        <v>14</v>
      </c>
      <c r="BL38" s="22">
        <v>21</v>
      </c>
      <c r="BM38" s="121">
        <v>21</v>
      </c>
      <c r="BN38" s="22">
        <v>17</v>
      </c>
      <c r="BO38" s="121">
        <v>10</v>
      </c>
      <c r="BP38" s="22">
        <v>9</v>
      </c>
      <c r="BQ38" s="121">
        <v>10</v>
      </c>
      <c r="BR38" s="22">
        <v>5</v>
      </c>
      <c r="BS38" s="121">
        <v>1</v>
      </c>
      <c r="BT38" s="22">
        <v>0</v>
      </c>
      <c r="BU38" s="82">
        <f t="shared" si="35"/>
        <v>7.4052478134110782</v>
      </c>
      <c r="BV38" s="28" t="s">
        <v>102</v>
      </c>
      <c r="BW38" s="39">
        <f>SUM(BX38:CE38)</f>
        <v>90</v>
      </c>
      <c r="BX38" s="121">
        <v>5</v>
      </c>
      <c r="BY38" s="22">
        <v>6</v>
      </c>
      <c r="BZ38" s="121">
        <v>13</v>
      </c>
      <c r="CA38" s="22">
        <v>12</v>
      </c>
      <c r="CB38" s="121">
        <v>19</v>
      </c>
      <c r="CC38" s="22">
        <v>21</v>
      </c>
      <c r="CD38" s="121">
        <v>11</v>
      </c>
      <c r="CE38" s="22">
        <v>3</v>
      </c>
      <c r="CF38" s="121">
        <v>14</v>
      </c>
      <c r="CG38" s="22">
        <v>14</v>
      </c>
      <c r="CH38" s="121">
        <v>10</v>
      </c>
      <c r="CI38" s="22">
        <v>7</v>
      </c>
      <c r="CJ38" s="121">
        <v>0</v>
      </c>
      <c r="CK38" s="22">
        <v>1</v>
      </c>
      <c r="CL38" s="94">
        <f>BW38/C38*100</f>
        <v>5.2478134110787176</v>
      </c>
      <c r="CM38" s="28">
        <f t="shared" si="36"/>
        <v>217</v>
      </c>
      <c r="CN38" s="132">
        <f t="shared" si="41"/>
        <v>12.653061224489795</v>
      </c>
    </row>
    <row r="39" spans="1:92" s="99" customFormat="1" ht="15" x14ac:dyDescent="0.25">
      <c r="B39" s="153"/>
    </row>
    <row r="40" spans="1:92" x14ac:dyDescent="0.3">
      <c r="A40" s="90" t="s">
        <v>103</v>
      </c>
      <c r="B40" s="153">
        <f>SUM(B41:B80)</f>
        <v>217627.72200000001</v>
      </c>
      <c r="C40" s="98">
        <f>SUM(C41:C80)</f>
        <v>87248</v>
      </c>
      <c r="D40" s="100">
        <f>C40/B40*100</f>
        <v>40.090480752263716</v>
      </c>
      <c r="E40" s="92">
        <f>SUM(E41:E80)</f>
        <v>78149</v>
      </c>
      <c r="F40" s="92">
        <f t="shared" ref="F40:S40" si="42">SUM(F41:F80)</f>
        <v>2812</v>
      </c>
      <c r="G40" s="92">
        <f t="shared" si="42"/>
        <v>2722</v>
      </c>
      <c r="H40" s="92">
        <f t="shared" si="42"/>
        <v>3362</v>
      </c>
      <c r="I40" s="92">
        <f t="shared" si="42"/>
        <v>3006</v>
      </c>
      <c r="J40" s="92">
        <f t="shared" si="42"/>
        <v>6746</v>
      </c>
      <c r="K40" s="92">
        <f t="shared" si="42"/>
        <v>6099</v>
      </c>
      <c r="L40" s="92">
        <f t="shared" si="42"/>
        <v>7246</v>
      </c>
      <c r="M40" s="92">
        <f t="shared" si="42"/>
        <v>6522</v>
      </c>
      <c r="N40" s="92">
        <f t="shared" si="42"/>
        <v>9151</v>
      </c>
      <c r="O40" s="92">
        <f t="shared" si="42"/>
        <v>6923</v>
      </c>
      <c r="P40" s="92">
        <f t="shared" si="42"/>
        <v>7546</v>
      </c>
      <c r="Q40" s="92">
        <f t="shared" si="42"/>
        <v>7058</v>
      </c>
      <c r="R40" s="92">
        <f t="shared" si="42"/>
        <v>4522</v>
      </c>
      <c r="S40" s="92">
        <f t="shared" si="42"/>
        <v>4434</v>
      </c>
      <c r="T40" s="102">
        <f>E40/C40*100</f>
        <v>89.571107647166698</v>
      </c>
      <c r="U40" s="99"/>
      <c r="V40" s="92">
        <f>SUM(V41:V80)</f>
        <v>3746</v>
      </c>
      <c r="W40" s="92">
        <f t="shared" ref="W40:AJ40" si="43">SUM(W41:W80)</f>
        <v>149</v>
      </c>
      <c r="X40" s="92">
        <f t="shared" si="43"/>
        <v>130</v>
      </c>
      <c r="Y40" s="92">
        <f t="shared" si="43"/>
        <v>177</v>
      </c>
      <c r="Z40" s="92">
        <f t="shared" si="43"/>
        <v>149</v>
      </c>
      <c r="AA40" s="92">
        <f t="shared" si="43"/>
        <v>373</v>
      </c>
      <c r="AB40" s="92">
        <f t="shared" si="43"/>
        <v>258</v>
      </c>
      <c r="AC40" s="92">
        <f t="shared" si="43"/>
        <v>374</v>
      </c>
      <c r="AD40" s="92">
        <f t="shared" si="43"/>
        <v>313</v>
      </c>
      <c r="AE40" s="92">
        <f t="shared" si="43"/>
        <v>337</v>
      </c>
      <c r="AF40" s="92">
        <f t="shared" si="43"/>
        <v>318</v>
      </c>
      <c r="AG40" s="92">
        <f t="shared" si="43"/>
        <v>380</v>
      </c>
      <c r="AH40" s="92">
        <f t="shared" si="43"/>
        <v>365</v>
      </c>
      <c r="AI40" s="92">
        <f t="shared" si="43"/>
        <v>227</v>
      </c>
      <c r="AJ40" s="92">
        <f t="shared" si="43"/>
        <v>196</v>
      </c>
      <c r="AK40" s="107">
        <f>V40/C40*100</f>
        <v>4.2935081606455165</v>
      </c>
      <c r="AL40" s="99"/>
      <c r="AM40" s="39">
        <f>SUM(AM41:AM80)</f>
        <v>1937</v>
      </c>
      <c r="AN40" s="39">
        <f t="shared" ref="AN40:BA40" si="44">SUM(AN41:AN80)</f>
        <v>104</v>
      </c>
      <c r="AO40" s="39">
        <f t="shared" si="44"/>
        <v>134</v>
      </c>
      <c r="AP40" s="39">
        <f t="shared" si="44"/>
        <v>99</v>
      </c>
      <c r="AQ40" s="39">
        <f t="shared" si="44"/>
        <v>59</v>
      </c>
      <c r="AR40" s="39">
        <f t="shared" si="44"/>
        <v>219</v>
      </c>
      <c r="AS40" s="39">
        <f t="shared" si="44"/>
        <v>136</v>
      </c>
      <c r="AT40" s="39">
        <f t="shared" si="44"/>
        <v>211</v>
      </c>
      <c r="AU40" s="39">
        <f t="shared" si="44"/>
        <v>146</v>
      </c>
      <c r="AV40" s="39">
        <f t="shared" si="44"/>
        <v>187</v>
      </c>
      <c r="AW40" s="39">
        <f t="shared" si="44"/>
        <v>121</v>
      </c>
      <c r="AX40" s="39">
        <f t="shared" si="44"/>
        <v>200</v>
      </c>
      <c r="AY40" s="39">
        <f t="shared" si="44"/>
        <v>148</v>
      </c>
      <c r="AZ40" s="39">
        <f t="shared" si="44"/>
        <v>101</v>
      </c>
      <c r="BA40" s="39">
        <f t="shared" si="44"/>
        <v>72</v>
      </c>
      <c r="BB40" s="123">
        <f>AM40/C40*100</f>
        <v>2.2201081973225749</v>
      </c>
      <c r="BC40" s="13">
        <f>V40+AM40</f>
        <v>5683</v>
      </c>
      <c r="BD40" s="57">
        <f>BC40/C40*100</f>
        <v>6.5136163579680915</v>
      </c>
      <c r="BE40" s="99"/>
      <c r="BF40" s="140">
        <f>SUM(BF41:BF80)</f>
        <v>1936</v>
      </c>
      <c r="BG40" s="157">
        <f t="shared" ref="BG40:BT40" si="45">SUM(BG41:BG80)</f>
        <v>152</v>
      </c>
      <c r="BH40" s="157">
        <f t="shared" si="45"/>
        <v>149</v>
      </c>
      <c r="BI40" s="157">
        <f t="shared" si="45"/>
        <v>117</v>
      </c>
      <c r="BJ40" s="157">
        <f t="shared" si="45"/>
        <v>98</v>
      </c>
      <c r="BK40" s="157">
        <f t="shared" si="45"/>
        <v>174</v>
      </c>
      <c r="BL40" s="157">
        <f t="shared" si="45"/>
        <v>155</v>
      </c>
      <c r="BM40" s="157">
        <f t="shared" si="45"/>
        <v>192</v>
      </c>
      <c r="BN40" s="157">
        <f t="shared" si="45"/>
        <v>133</v>
      </c>
      <c r="BO40" s="157">
        <f t="shared" si="45"/>
        <v>185</v>
      </c>
      <c r="BP40" s="157">
        <f t="shared" si="45"/>
        <v>126</v>
      </c>
      <c r="BQ40" s="157">
        <f t="shared" si="45"/>
        <v>164</v>
      </c>
      <c r="BR40" s="157">
        <f t="shared" si="45"/>
        <v>128</v>
      </c>
      <c r="BS40" s="157">
        <f t="shared" si="45"/>
        <v>87</v>
      </c>
      <c r="BT40" s="157">
        <f t="shared" si="45"/>
        <v>76</v>
      </c>
      <c r="BU40" s="102">
        <f>BF40/C40*100</f>
        <v>2.2189620392444525</v>
      </c>
      <c r="BV40" s="99"/>
      <c r="BW40" s="39">
        <f>SUM(BW41:BW80)</f>
        <v>1480</v>
      </c>
      <c r="BX40" s="39">
        <f t="shared" ref="BX40:CK40" si="46">SUM(BX41:BX80)</f>
        <v>157</v>
      </c>
      <c r="BY40" s="39">
        <f t="shared" si="46"/>
        <v>119</v>
      </c>
      <c r="BZ40" s="39">
        <f t="shared" si="46"/>
        <v>94</v>
      </c>
      <c r="CA40" s="39">
        <f t="shared" si="46"/>
        <v>69</v>
      </c>
      <c r="CB40" s="39">
        <f t="shared" si="46"/>
        <v>154</v>
      </c>
      <c r="CC40" s="39">
        <f t="shared" si="46"/>
        <v>117</v>
      </c>
      <c r="CD40" s="39">
        <f t="shared" si="46"/>
        <v>113</v>
      </c>
      <c r="CE40" s="39">
        <f t="shared" si="46"/>
        <v>87</v>
      </c>
      <c r="CF40" s="39">
        <f t="shared" si="46"/>
        <v>147</v>
      </c>
      <c r="CG40" s="39">
        <f t="shared" si="46"/>
        <v>95</v>
      </c>
      <c r="CH40" s="39">
        <f t="shared" si="46"/>
        <v>128</v>
      </c>
      <c r="CI40" s="39">
        <f t="shared" si="46"/>
        <v>99</v>
      </c>
      <c r="CJ40" s="39">
        <f t="shared" si="46"/>
        <v>96</v>
      </c>
      <c r="CK40" s="39">
        <f t="shared" si="46"/>
        <v>62</v>
      </c>
      <c r="CL40" s="123">
        <f>BW40/C40*100</f>
        <v>1.6963139556207592</v>
      </c>
      <c r="CM40" s="28">
        <f>SUM(BW40,BW40)</f>
        <v>2960</v>
      </c>
      <c r="CN40" s="91">
        <f>(CM40/C40)*100</f>
        <v>3.3926279112415183</v>
      </c>
    </row>
    <row r="41" spans="1:92" x14ac:dyDescent="0.3">
      <c r="A41" s="28" t="s">
        <v>104</v>
      </c>
      <c r="B41" s="26">
        <v>9559.6200000000008</v>
      </c>
      <c r="C41" s="137">
        <f>E41+BC41+BF41+BW41</f>
        <v>4234</v>
      </c>
      <c r="D41" s="91">
        <f t="shared" ref="D41:D80" si="47">C41/B41*100</f>
        <v>44.290463428462637</v>
      </c>
      <c r="E41" s="92">
        <f t="shared" si="6"/>
        <v>3538</v>
      </c>
      <c r="F41" s="124">
        <v>125</v>
      </c>
      <c r="G41" s="22">
        <v>102</v>
      </c>
      <c r="H41" s="124">
        <v>149</v>
      </c>
      <c r="I41" s="22">
        <v>168</v>
      </c>
      <c r="J41" s="124">
        <v>342</v>
      </c>
      <c r="K41" s="22">
        <v>338</v>
      </c>
      <c r="L41" s="124">
        <v>348</v>
      </c>
      <c r="M41" s="22">
        <v>345</v>
      </c>
      <c r="N41" s="124">
        <v>401</v>
      </c>
      <c r="O41" s="22">
        <v>357</v>
      </c>
      <c r="P41" s="124">
        <v>407</v>
      </c>
      <c r="Q41" s="22">
        <v>392</v>
      </c>
      <c r="R41" s="124">
        <v>27</v>
      </c>
      <c r="S41" s="22">
        <v>37</v>
      </c>
      <c r="T41" s="102">
        <f>E41/C41*100</f>
        <v>83.561643835616437</v>
      </c>
      <c r="U41" s="28" t="s">
        <v>104</v>
      </c>
      <c r="V41" s="92">
        <f t="shared" si="7"/>
        <v>200</v>
      </c>
      <c r="W41" s="124">
        <v>9</v>
      </c>
      <c r="X41" s="22">
        <v>5</v>
      </c>
      <c r="Y41" s="124">
        <v>7</v>
      </c>
      <c r="Z41" s="22">
        <v>5</v>
      </c>
      <c r="AA41" s="124">
        <v>24</v>
      </c>
      <c r="AB41" s="22">
        <v>13</v>
      </c>
      <c r="AC41" s="124">
        <v>25</v>
      </c>
      <c r="AD41" s="22">
        <v>27</v>
      </c>
      <c r="AE41" s="124">
        <v>13</v>
      </c>
      <c r="AF41" s="22">
        <v>26</v>
      </c>
      <c r="AG41" s="124">
        <v>15</v>
      </c>
      <c r="AH41" s="22">
        <v>26</v>
      </c>
      <c r="AI41" s="124">
        <v>1</v>
      </c>
      <c r="AJ41" s="22">
        <v>4</v>
      </c>
      <c r="AK41" s="102">
        <f>V41/C41*100</f>
        <v>4.7236655644780345</v>
      </c>
      <c r="AL41" s="28" t="s">
        <v>104</v>
      </c>
      <c r="AM41" s="39">
        <f t="shared" si="9"/>
        <v>157</v>
      </c>
      <c r="AN41" s="124">
        <v>7</v>
      </c>
      <c r="AO41" s="22">
        <v>11</v>
      </c>
      <c r="AP41" s="124">
        <v>9</v>
      </c>
      <c r="AQ41" s="22">
        <v>2</v>
      </c>
      <c r="AR41" s="124">
        <v>22</v>
      </c>
      <c r="AS41" s="22">
        <v>9</v>
      </c>
      <c r="AT41" s="124">
        <v>19</v>
      </c>
      <c r="AU41" s="22">
        <v>10</v>
      </c>
      <c r="AV41" s="124">
        <v>26</v>
      </c>
      <c r="AW41" s="22">
        <v>7</v>
      </c>
      <c r="AX41" s="124">
        <v>24</v>
      </c>
      <c r="AY41" s="22">
        <v>10</v>
      </c>
      <c r="AZ41" s="124">
        <v>0</v>
      </c>
      <c r="BA41" s="22">
        <v>1</v>
      </c>
      <c r="BB41" s="94">
        <f t="shared" ref="BB41:BB52" si="48">AM41/C41*100</f>
        <v>3.7080774681152575</v>
      </c>
      <c r="BC41" s="39">
        <f t="shared" ref="BC41:BC80" si="49">V41+AM41</f>
        <v>357</v>
      </c>
      <c r="BD41" s="118">
        <f t="shared" ref="BD41:BD60" si="50">BC41/C41*100</f>
        <v>8.4317430325932925</v>
      </c>
      <c r="BE41" s="28" t="s">
        <v>104</v>
      </c>
      <c r="BF41" s="140">
        <f t="shared" si="13"/>
        <v>195</v>
      </c>
      <c r="BG41" s="124">
        <v>15</v>
      </c>
      <c r="BH41" s="22">
        <v>21</v>
      </c>
      <c r="BI41" s="124">
        <v>11</v>
      </c>
      <c r="BJ41" s="22">
        <v>10</v>
      </c>
      <c r="BK41" s="124">
        <v>18</v>
      </c>
      <c r="BL41" s="22">
        <v>13</v>
      </c>
      <c r="BM41" s="124">
        <v>29</v>
      </c>
      <c r="BN41" s="22">
        <v>19</v>
      </c>
      <c r="BO41" s="124">
        <v>14</v>
      </c>
      <c r="BP41" s="22">
        <v>12</v>
      </c>
      <c r="BQ41" s="124">
        <v>18</v>
      </c>
      <c r="BR41" s="22">
        <v>12</v>
      </c>
      <c r="BS41" s="124">
        <v>1</v>
      </c>
      <c r="BT41" s="22">
        <v>2</v>
      </c>
      <c r="BU41" s="82">
        <f>BF41/C41*100</f>
        <v>4.6055739253660839</v>
      </c>
      <c r="BV41" s="28" t="s">
        <v>104</v>
      </c>
      <c r="BW41" s="39">
        <f>SUM(BX41:CE41)</f>
        <v>144</v>
      </c>
      <c r="BX41" s="124">
        <v>20</v>
      </c>
      <c r="BY41" s="22">
        <v>24</v>
      </c>
      <c r="BZ41" s="124">
        <v>19</v>
      </c>
      <c r="CA41" s="22">
        <v>10</v>
      </c>
      <c r="CB41" s="124">
        <v>26</v>
      </c>
      <c r="CC41" s="22">
        <v>21</v>
      </c>
      <c r="CD41" s="124">
        <v>15</v>
      </c>
      <c r="CE41" s="22">
        <v>9</v>
      </c>
      <c r="CF41" s="124">
        <v>17</v>
      </c>
      <c r="CG41" s="22">
        <v>17</v>
      </c>
      <c r="CH41" s="124">
        <v>12</v>
      </c>
      <c r="CI41" s="22">
        <v>9</v>
      </c>
      <c r="CJ41" s="124">
        <v>0</v>
      </c>
      <c r="CK41" s="22">
        <v>2</v>
      </c>
      <c r="CL41" s="94">
        <f t="shared" ref="CL41:CL52" si="51">BW41/C41*100</f>
        <v>3.4010392064241848</v>
      </c>
      <c r="CM41" s="28">
        <f>SUM(BW41,BW41)</f>
        <v>288</v>
      </c>
      <c r="CN41" s="132">
        <f>(CM41/C41)*100</f>
        <v>6.8020784128483696</v>
      </c>
    </row>
    <row r="42" spans="1:92" x14ac:dyDescent="0.3">
      <c r="A42" s="28" t="s">
        <v>105</v>
      </c>
      <c r="B42" s="26">
        <v>8048.4840000000004</v>
      </c>
      <c r="C42" s="147">
        <f t="shared" ref="C42:C80" si="52">E42+BC42+BF42+BW42</f>
        <v>7276</v>
      </c>
      <c r="D42" s="91">
        <f t="shared" si="47"/>
        <v>90.402117964078698</v>
      </c>
      <c r="E42" s="92">
        <f t="shared" si="6"/>
        <v>6650</v>
      </c>
      <c r="F42" s="124">
        <v>460</v>
      </c>
      <c r="G42" s="22">
        <v>408</v>
      </c>
      <c r="H42" s="124">
        <v>563</v>
      </c>
      <c r="I42" s="22">
        <v>524</v>
      </c>
      <c r="J42" s="124">
        <v>545</v>
      </c>
      <c r="K42" s="22">
        <v>481</v>
      </c>
      <c r="L42" s="124">
        <v>576</v>
      </c>
      <c r="M42" s="22">
        <v>520</v>
      </c>
      <c r="N42" s="124">
        <v>551</v>
      </c>
      <c r="O42" s="22">
        <v>522</v>
      </c>
      <c r="P42" s="124">
        <v>453</v>
      </c>
      <c r="Q42" s="22">
        <v>428</v>
      </c>
      <c r="R42" s="124">
        <v>315</v>
      </c>
      <c r="S42" s="22">
        <v>304</v>
      </c>
      <c r="T42" s="102">
        <f>E42/C42*100</f>
        <v>91.396371632765266</v>
      </c>
      <c r="U42" s="28" t="s">
        <v>105</v>
      </c>
      <c r="V42" s="92">
        <f t="shared" si="7"/>
        <v>473</v>
      </c>
      <c r="W42" s="124">
        <v>20</v>
      </c>
      <c r="X42" s="22">
        <v>23</v>
      </c>
      <c r="Y42" s="124">
        <v>34</v>
      </c>
      <c r="Z42" s="22">
        <v>55</v>
      </c>
      <c r="AA42" s="124">
        <v>46</v>
      </c>
      <c r="AB42" s="22">
        <v>32</v>
      </c>
      <c r="AC42" s="124">
        <v>32</v>
      </c>
      <c r="AD42" s="22">
        <v>25</v>
      </c>
      <c r="AE42" s="124">
        <v>34</v>
      </c>
      <c r="AF42" s="22">
        <v>28</v>
      </c>
      <c r="AG42" s="124">
        <v>46</v>
      </c>
      <c r="AH42" s="22">
        <v>32</v>
      </c>
      <c r="AI42" s="124">
        <v>35</v>
      </c>
      <c r="AJ42" s="22">
        <v>31</v>
      </c>
      <c r="AK42" s="102">
        <f>V42/C42*100</f>
        <v>6.5008246289169875</v>
      </c>
      <c r="AL42" s="28" t="s">
        <v>105</v>
      </c>
      <c r="AM42" s="39">
        <f t="shared" si="9"/>
        <v>112</v>
      </c>
      <c r="AN42" s="124">
        <v>1</v>
      </c>
      <c r="AO42" s="22">
        <v>1</v>
      </c>
      <c r="AP42" s="124">
        <v>4</v>
      </c>
      <c r="AQ42" s="22">
        <v>7</v>
      </c>
      <c r="AR42" s="124">
        <v>6</v>
      </c>
      <c r="AS42" s="22">
        <v>5</v>
      </c>
      <c r="AT42" s="124">
        <v>14</v>
      </c>
      <c r="AU42" s="22">
        <v>8</v>
      </c>
      <c r="AV42" s="124">
        <v>9</v>
      </c>
      <c r="AW42" s="22">
        <v>5</v>
      </c>
      <c r="AX42" s="124">
        <v>12</v>
      </c>
      <c r="AY42" s="22">
        <v>11</v>
      </c>
      <c r="AZ42" s="124">
        <v>18</v>
      </c>
      <c r="BA42" s="22">
        <v>11</v>
      </c>
      <c r="BB42" s="94">
        <f t="shared" si="48"/>
        <v>1.5393073117097307</v>
      </c>
      <c r="BC42" s="39">
        <f t="shared" si="49"/>
        <v>585</v>
      </c>
      <c r="BD42" s="118">
        <f t="shared" si="50"/>
        <v>8.0401319406267184</v>
      </c>
      <c r="BE42" s="28" t="s">
        <v>105</v>
      </c>
      <c r="BF42" s="140">
        <f t="shared" si="13"/>
        <v>35</v>
      </c>
      <c r="BG42" s="124">
        <v>0</v>
      </c>
      <c r="BH42" s="22">
        <v>0</v>
      </c>
      <c r="BI42" s="124">
        <v>1</v>
      </c>
      <c r="BJ42" s="22">
        <v>1</v>
      </c>
      <c r="BK42" s="124">
        <v>2</v>
      </c>
      <c r="BL42" s="22">
        <v>1</v>
      </c>
      <c r="BM42" s="124">
        <v>2</v>
      </c>
      <c r="BN42" s="22">
        <v>2</v>
      </c>
      <c r="BO42" s="124">
        <v>5</v>
      </c>
      <c r="BP42" s="22">
        <v>3</v>
      </c>
      <c r="BQ42" s="124">
        <v>7</v>
      </c>
      <c r="BR42" s="22">
        <v>5</v>
      </c>
      <c r="BS42" s="124">
        <v>3</v>
      </c>
      <c r="BT42" s="22">
        <v>3</v>
      </c>
      <c r="BU42" s="82" t="e">
        <f>#REF!/C42*100</f>
        <v>#REF!</v>
      </c>
      <c r="BV42" s="28" t="s">
        <v>105</v>
      </c>
      <c r="BW42" s="39">
        <f t="shared" si="14"/>
        <v>6</v>
      </c>
      <c r="BX42" s="124">
        <v>0</v>
      </c>
      <c r="BY42" s="22">
        <v>0</v>
      </c>
      <c r="BZ42" s="124">
        <v>0</v>
      </c>
      <c r="CA42" s="22">
        <v>0</v>
      </c>
      <c r="CB42" s="124">
        <v>1</v>
      </c>
      <c r="CC42" s="22">
        <v>0</v>
      </c>
      <c r="CD42" s="124">
        <v>0</v>
      </c>
      <c r="CE42" s="22">
        <v>0</v>
      </c>
      <c r="CF42" s="124">
        <v>2</v>
      </c>
      <c r="CG42" s="22">
        <v>1</v>
      </c>
      <c r="CH42" s="124">
        <v>1</v>
      </c>
      <c r="CI42" s="22">
        <v>1</v>
      </c>
      <c r="CJ42" s="124">
        <v>0</v>
      </c>
      <c r="CK42" s="22">
        <v>0</v>
      </c>
      <c r="CL42" s="94">
        <f t="shared" si="51"/>
        <v>8.2462891698735566E-2</v>
      </c>
      <c r="CM42" s="28">
        <f t="shared" ref="CM42:CM80" si="53">SUM(BW42,BW42)</f>
        <v>12</v>
      </c>
      <c r="CN42" s="132">
        <f t="shared" ref="CN42:CN80" si="54">(CM42/C42)*100</f>
        <v>0.16492578339747113</v>
      </c>
    </row>
    <row r="43" spans="1:92" x14ac:dyDescent="0.3">
      <c r="A43" s="28" t="s">
        <v>106</v>
      </c>
      <c r="B43" s="26">
        <v>7245.9360000000006</v>
      </c>
      <c r="C43" s="147">
        <f t="shared" si="52"/>
        <v>6277</v>
      </c>
      <c r="D43" s="91">
        <f t="shared" si="47"/>
        <v>86.627869746572415</v>
      </c>
      <c r="E43" s="92">
        <f t="shared" si="6"/>
        <v>5740</v>
      </c>
      <c r="F43" s="124">
        <v>260</v>
      </c>
      <c r="G43" s="22">
        <v>248</v>
      </c>
      <c r="H43" s="124">
        <v>295</v>
      </c>
      <c r="I43" s="22">
        <v>235</v>
      </c>
      <c r="J43" s="124">
        <v>408</v>
      </c>
      <c r="K43" s="22">
        <v>446</v>
      </c>
      <c r="L43" s="124">
        <v>478</v>
      </c>
      <c r="M43" s="22">
        <v>440</v>
      </c>
      <c r="N43" s="124">
        <v>451</v>
      </c>
      <c r="O43" s="22">
        <v>458</v>
      </c>
      <c r="P43" s="124">
        <v>505</v>
      </c>
      <c r="Q43" s="22">
        <v>515</v>
      </c>
      <c r="R43" s="124">
        <v>500</v>
      </c>
      <c r="S43" s="22">
        <v>501</v>
      </c>
      <c r="T43" s="102">
        <f t="shared" ref="T43:T45" si="55">E43/C43*100</f>
        <v>91.444957782380115</v>
      </c>
      <c r="U43" s="28" t="s">
        <v>106</v>
      </c>
      <c r="V43" s="92">
        <f t="shared" si="7"/>
        <v>339</v>
      </c>
      <c r="W43" s="124">
        <v>7</v>
      </c>
      <c r="X43" s="22">
        <v>10</v>
      </c>
      <c r="Y43" s="124">
        <v>12</v>
      </c>
      <c r="Z43" s="22">
        <v>5</v>
      </c>
      <c r="AA43" s="124">
        <v>25</v>
      </c>
      <c r="AB43" s="22">
        <v>11</v>
      </c>
      <c r="AC43" s="124">
        <v>39</v>
      </c>
      <c r="AD43" s="22">
        <v>9</v>
      </c>
      <c r="AE43" s="124">
        <v>27</v>
      </c>
      <c r="AF43" s="22">
        <v>7</v>
      </c>
      <c r="AG43" s="124">
        <v>49</v>
      </c>
      <c r="AH43" s="22">
        <v>50</v>
      </c>
      <c r="AI43" s="124">
        <v>40</v>
      </c>
      <c r="AJ43" s="22">
        <v>48</v>
      </c>
      <c r="AK43" s="102">
        <f t="shared" ref="AK43:AK45" si="56">V43/C43*100</f>
        <v>5.4006691094471888</v>
      </c>
      <c r="AL43" s="28" t="s">
        <v>106</v>
      </c>
      <c r="AM43" s="39">
        <f t="shared" si="9"/>
        <v>96</v>
      </c>
      <c r="AN43" s="124">
        <v>2</v>
      </c>
      <c r="AO43" s="22">
        <v>4</v>
      </c>
      <c r="AP43" s="124">
        <v>6</v>
      </c>
      <c r="AQ43" s="22">
        <v>0</v>
      </c>
      <c r="AR43" s="124">
        <v>20</v>
      </c>
      <c r="AS43" s="22">
        <v>8</v>
      </c>
      <c r="AT43" s="124">
        <v>7</v>
      </c>
      <c r="AU43" s="22">
        <v>0</v>
      </c>
      <c r="AV43" s="124">
        <v>10</v>
      </c>
      <c r="AW43" s="22">
        <v>4</v>
      </c>
      <c r="AX43" s="124">
        <v>17</v>
      </c>
      <c r="AY43" s="22">
        <v>8</v>
      </c>
      <c r="AZ43" s="124">
        <v>4</v>
      </c>
      <c r="BA43" s="22">
        <v>6</v>
      </c>
      <c r="BB43" s="94">
        <f t="shared" si="48"/>
        <v>1.5293930221443364</v>
      </c>
      <c r="BC43" s="39">
        <f t="shared" si="49"/>
        <v>435</v>
      </c>
      <c r="BD43" s="118">
        <f t="shared" si="50"/>
        <v>6.9300621315915247</v>
      </c>
      <c r="BE43" s="28" t="s">
        <v>106</v>
      </c>
      <c r="BF43" s="140">
        <f t="shared" si="13"/>
        <v>30</v>
      </c>
      <c r="BG43" s="124">
        <v>6</v>
      </c>
      <c r="BH43" s="22">
        <v>2</v>
      </c>
      <c r="BI43" s="124">
        <v>3</v>
      </c>
      <c r="BJ43" s="22">
        <v>0</v>
      </c>
      <c r="BK43" s="124">
        <v>1</v>
      </c>
      <c r="BL43" s="22">
        <v>0</v>
      </c>
      <c r="BM43" s="124">
        <v>0</v>
      </c>
      <c r="BN43" s="22">
        <v>3</v>
      </c>
      <c r="BO43" s="124">
        <v>1</v>
      </c>
      <c r="BP43" s="22">
        <v>0</v>
      </c>
      <c r="BQ43" s="124">
        <v>1</v>
      </c>
      <c r="BR43" s="22">
        <v>0</v>
      </c>
      <c r="BS43" s="124">
        <v>6</v>
      </c>
      <c r="BT43" s="22">
        <v>7</v>
      </c>
      <c r="BU43" s="82" t="e">
        <f>#REF!/C43*100</f>
        <v>#REF!</v>
      </c>
      <c r="BV43" s="28" t="s">
        <v>106</v>
      </c>
      <c r="BW43" s="39">
        <f t="shared" si="14"/>
        <v>72</v>
      </c>
      <c r="BX43" s="124">
        <v>5</v>
      </c>
      <c r="BY43" s="22">
        <v>2</v>
      </c>
      <c r="BZ43" s="124">
        <v>3</v>
      </c>
      <c r="CA43" s="22">
        <v>3</v>
      </c>
      <c r="CB43" s="124">
        <v>4</v>
      </c>
      <c r="CC43" s="22">
        <v>3</v>
      </c>
      <c r="CD43" s="124">
        <v>5</v>
      </c>
      <c r="CE43" s="22">
        <v>4</v>
      </c>
      <c r="CF43" s="124">
        <v>4</v>
      </c>
      <c r="CG43" s="22">
        <v>4</v>
      </c>
      <c r="CH43" s="124">
        <v>8</v>
      </c>
      <c r="CI43" s="22">
        <v>7</v>
      </c>
      <c r="CJ43" s="124">
        <v>11</v>
      </c>
      <c r="CK43" s="22">
        <v>9</v>
      </c>
      <c r="CL43" s="94">
        <f t="shared" si="51"/>
        <v>1.1470447666082524</v>
      </c>
      <c r="CM43" s="28">
        <f t="shared" si="53"/>
        <v>144</v>
      </c>
      <c r="CN43" s="132">
        <f t="shared" si="54"/>
        <v>2.2940895332165048</v>
      </c>
    </row>
    <row r="44" spans="1:92" x14ac:dyDescent="0.3">
      <c r="A44" s="28" t="s">
        <v>107</v>
      </c>
      <c r="B44" s="26">
        <v>4664.3040000000001</v>
      </c>
      <c r="C44" s="147">
        <f t="shared" si="52"/>
        <v>2172</v>
      </c>
      <c r="D44" s="91">
        <f t="shared" si="47"/>
        <v>46.566433062682023</v>
      </c>
      <c r="E44" s="92">
        <f t="shared" si="6"/>
        <v>1749</v>
      </c>
      <c r="F44" s="124">
        <v>24</v>
      </c>
      <c r="G44" s="22">
        <v>29</v>
      </c>
      <c r="H44" s="124">
        <v>71</v>
      </c>
      <c r="I44" s="22">
        <v>55</v>
      </c>
      <c r="J44" s="124">
        <v>205</v>
      </c>
      <c r="K44" s="22">
        <v>138</v>
      </c>
      <c r="L44" s="124">
        <v>183</v>
      </c>
      <c r="M44" s="22">
        <v>199</v>
      </c>
      <c r="N44" s="124">
        <v>206</v>
      </c>
      <c r="O44" s="22">
        <v>188</v>
      </c>
      <c r="P44" s="124">
        <v>233</v>
      </c>
      <c r="Q44" s="22">
        <v>195</v>
      </c>
      <c r="R44" s="124">
        <v>8</v>
      </c>
      <c r="S44" s="22">
        <v>15</v>
      </c>
      <c r="T44" s="102">
        <f t="shared" si="55"/>
        <v>80.524861878453038</v>
      </c>
      <c r="U44" s="28" t="s">
        <v>107</v>
      </c>
      <c r="V44" s="92">
        <f t="shared" si="7"/>
        <v>139</v>
      </c>
      <c r="W44" s="124">
        <v>3</v>
      </c>
      <c r="X44" s="22">
        <v>2</v>
      </c>
      <c r="Y44" s="124">
        <v>4</v>
      </c>
      <c r="Z44" s="22">
        <v>5</v>
      </c>
      <c r="AA44" s="124">
        <v>25</v>
      </c>
      <c r="AB44" s="22">
        <v>6</v>
      </c>
      <c r="AC44" s="124">
        <v>15</v>
      </c>
      <c r="AD44" s="22">
        <v>11</v>
      </c>
      <c r="AE44" s="124">
        <v>15</v>
      </c>
      <c r="AF44" s="22">
        <v>15</v>
      </c>
      <c r="AG44" s="124">
        <v>12</v>
      </c>
      <c r="AH44" s="22">
        <v>20</v>
      </c>
      <c r="AI44" s="124">
        <v>4</v>
      </c>
      <c r="AJ44" s="22">
        <v>2</v>
      </c>
      <c r="AK44" s="102">
        <f t="shared" si="56"/>
        <v>6.3996316758747698</v>
      </c>
      <c r="AL44" s="28" t="s">
        <v>107</v>
      </c>
      <c r="AM44" s="39">
        <f t="shared" si="9"/>
        <v>77</v>
      </c>
      <c r="AN44" s="124">
        <v>2</v>
      </c>
      <c r="AO44" s="22">
        <v>11</v>
      </c>
      <c r="AP44" s="124">
        <v>4</v>
      </c>
      <c r="AQ44" s="22">
        <v>2</v>
      </c>
      <c r="AR44" s="124">
        <v>10</v>
      </c>
      <c r="AS44" s="22">
        <v>2</v>
      </c>
      <c r="AT44" s="124">
        <v>21</v>
      </c>
      <c r="AU44" s="22">
        <v>3</v>
      </c>
      <c r="AV44" s="124">
        <v>6</v>
      </c>
      <c r="AW44" s="22">
        <v>2</v>
      </c>
      <c r="AX44" s="124">
        <v>8</v>
      </c>
      <c r="AY44" s="22">
        <v>4</v>
      </c>
      <c r="AZ44" s="124">
        <v>1</v>
      </c>
      <c r="BA44" s="22">
        <v>1</v>
      </c>
      <c r="BB44" s="94">
        <f t="shared" si="48"/>
        <v>3.5451197053406998</v>
      </c>
      <c r="BC44" s="39">
        <f t="shared" si="49"/>
        <v>216</v>
      </c>
      <c r="BD44" s="118">
        <f t="shared" si="50"/>
        <v>9.94475138121547</v>
      </c>
      <c r="BE44" s="28" t="s">
        <v>107</v>
      </c>
      <c r="BF44" s="140">
        <f t="shared" si="13"/>
        <v>100</v>
      </c>
      <c r="BG44" s="124">
        <v>6</v>
      </c>
      <c r="BH44" s="22">
        <v>9</v>
      </c>
      <c r="BI44" s="124">
        <v>6</v>
      </c>
      <c r="BJ44" s="22">
        <v>3</v>
      </c>
      <c r="BK44" s="124">
        <v>9</v>
      </c>
      <c r="BL44" s="22">
        <v>9</v>
      </c>
      <c r="BM44" s="124">
        <v>9</v>
      </c>
      <c r="BN44" s="22">
        <v>4</v>
      </c>
      <c r="BO44" s="124">
        <v>12</v>
      </c>
      <c r="BP44" s="22">
        <v>8</v>
      </c>
      <c r="BQ44" s="124">
        <v>15</v>
      </c>
      <c r="BR44" s="22">
        <v>7</v>
      </c>
      <c r="BS44" s="124">
        <v>0</v>
      </c>
      <c r="BT44" s="22">
        <v>3</v>
      </c>
      <c r="BU44" s="82" t="e">
        <f>#REF!/C44*100</f>
        <v>#REF!</v>
      </c>
      <c r="BV44" s="28" t="s">
        <v>107</v>
      </c>
      <c r="BW44" s="39">
        <f t="shared" si="14"/>
        <v>107</v>
      </c>
      <c r="BX44" s="124">
        <v>15</v>
      </c>
      <c r="BY44" s="22">
        <v>12</v>
      </c>
      <c r="BZ44" s="124">
        <v>10</v>
      </c>
      <c r="CA44" s="22">
        <v>4</v>
      </c>
      <c r="CB44" s="124">
        <v>14</v>
      </c>
      <c r="CC44" s="22">
        <v>11</v>
      </c>
      <c r="CD44" s="124">
        <v>3</v>
      </c>
      <c r="CE44" s="22">
        <v>4</v>
      </c>
      <c r="CF44" s="124">
        <v>14</v>
      </c>
      <c r="CG44" s="22">
        <v>4</v>
      </c>
      <c r="CH44" s="124">
        <v>9</v>
      </c>
      <c r="CI44" s="22">
        <v>5</v>
      </c>
      <c r="CJ44" s="124">
        <v>1</v>
      </c>
      <c r="CK44" s="22">
        <v>1</v>
      </c>
      <c r="CL44" s="94">
        <f t="shared" si="51"/>
        <v>4.9263351749539597</v>
      </c>
      <c r="CM44" s="28">
        <f t="shared" si="53"/>
        <v>214</v>
      </c>
      <c r="CN44" s="132">
        <f t="shared" si="54"/>
        <v>9.8526703499079193</v>
      </c>
    </row>
    <row r="45" spans="1:92" x14ac:dyDescent="0.3">
      <c r="A45" s="28" t="s">
        <v>108</v>
      </c>
      <c r="B45" s="68">
        <v>5197.2840000000006</v>
      </c>
      <c r="C45" s="147">
        <f t="shared" si="52"/>
        <v>3879</v>
      </c>
      <c r="D45" s="91">
        <f t="shared" si="47"/>
        <v>74.635136351986915</v>
      </c>
      <c r="E45" s="92">
        <f>SUM(F45:S45)</f>
        <v>3475</v>
      </c>
      <c r="F45" s="124">
        <v>89</v>
      </c>
      <c r="G45" s="22">
        <v>74</v>
      </c>
      <c r="H45" s="124">
        <v>65</v>
      </c>
      <c r="I45" s="22">
        <v>47</v>
      </c>
      <c r="J45" s="124">
        <v>342</v>
      </c>
      <c r="K45" s="22">
        <v>221</v>
      </c>
      <c r="L45" s="124">
        <v>341</v>
      </c>
      <c r="M45" s="22">
        <v>372</v>
      </c>
      <c r="N45" s="124">
        <v>243</v>
      </c>
      <c r="O45" s="22">
        <v>257</v>
      </c>
      <c r="P45" s="124">
        <v>321</v>
      </c>
      <c r="Q45" s="22">
        <v>337</v>
      </c>
      <c r="R45" s="124">
        <v>379</v>
      </c>
      <c r="S45" s="22">
        <v>387</v>
      </c>
      <c r="T45" s="102">
        <f t="shared" si="55"/>
        <v>89.584944573343648</v>
      </c>
      <c r="U45" s="28" t="s">
        <v>108</v>
      </c>
      <c r="V45" s="92">
        <f t="shared" si="7"/>
        <v>249</v>
      </c>
      <c r="W45" s="124">
        <v>0</v>
      </c>
      <c r="X45" s="22">
        <v>0</v>
      </c>
      <c r="Y45" s="124">
        <v>2</v>
      </c>
      <c r="Z45" s="22">
        <v>2</v>
      </c>
      <c r="AA45" s="124">
        <v>10</v>
      </c>
      <c r="AB45" s="22">
        <v>15</v>
      </c>
      <c r="AC45" s="124">
        <v>21</v>
      </c>
      <c r="AD45" s="22">
        <v>28</v>
      </c>
      <c r="AE45" s="124">
        <v>28</v>
      </c>
      <c r="AF45" s="22">
        <v>26</v>
      </c>
      <c r="AG45" s="124">
        <v>31</v>
      </c>
      <c r="AH45" s="22">
        <v>37</v>
      </c>
      <c r="AI45" s="124">
        <v>28</v>
      </c>
      <c r="AJ45" s="22">
        <v>21</v>
      </c>
      <c r="AK45" s="102">
        <f t="shared" si="56"/>
        <v>6.4191802010827539</v>
      </c>
      <c r="AL45" s="28" t="s">
        <v>108</v>
      </c>
      <c r="AM45" s="39">
        <f t="shared" si="9"/>
        <v>123</v>
      </c>
      <c r="AN45" s="124">
        <v>0</v>
      </c>
      <c r="AO45" s="22">
        <v>0</v>
      </c>
      <c r="AP45" s="124">
        <v>0</v>
      </c>
      <c r="AQ45" s="22">
        <v>0</v>
      </c>
      <c r="AR45" s="124">
        <v>12</v>
      </c>
      <c r="AS45" s="22">
        <v>8</v>
      </c>
      <c r="AT45" s="124">
        <v>12</v>
      </c>
      <c r="AU45" s="22">
        <v>12</v>
      </c>
      <c r="AV45" s="124">
        <v>13</v>
      </c>
      <c r="AW45" s="22">
        <v>14</v>
      </c>
      <c r="AX45" s="124">
        <v>10</v>
      </c>
      <c r="AY45" s="22">
        <v>14</v>
      </c>
      <c r="AZ45" s="124">
        <v>12</v>
      </c>
      <c r="BA45" s="22">
        <v>16</v>
      </c>
      <c r="BB45" s="94">
        <f t="shared" si="48"/>
        <v>3.1709203402938901</v>
      </c>
      <c r="BC45" s="39">
        <f t="shared" si="49"/>
        <v>372</v>
      </c>
      <c r="BD45" s="118">
        <f t="shared" si="50"/>
        <v>9.5901005413766427</v>
      </c>
      <c r="BE45" s="28" t="s">
        <v>108</v>
      </c>
      <c r="BF45" s="140">
        <f t="shared" si="13"/>
        <v>18</v>
      </c>
      <c r="BG45" s="124">
        <v>0</v>
      </c>
      <c r="BH45" s="22">
        <v>0</v>
      </c>
      <c r="BI45" s="124">
        <v>0</v>
      </c>
      <c r="BJ45" s="22">
        <v>0</v>
      </c>
      <c r="BK45" s="124">
        <v>1</v>
      </c>
      <c r="BL45" s="22">
        <v>0</v>
      </c>
      <c r="BM45" s="124">
        <v>1</v>
      </c>
      <c r="BN45" s="22">
        <v>1</v>
      </c>
      <c r="BO45" s="124">
        <v>2</v>
      </c>
      <c r="BP45" s="22">
        <v>2</v>
      </c>
      <c r="BQ45" s="124">
        <v>2</v>
      </c>
      <c r="BR45" s="22">
        <v>2</v>
      </c>
      <c r="BS45" s="124">
        <v>4</v>
      </c>
      <c r="BT45" s="22">
        <v>3</v>
      </c>
      <c r="BU45" s="82" t="e">
        <f>#REF!/C45*100</f>
        <v>#REF!</v>
      </c>
      <c r="BV45" s="28" t="s">
        <v>108</v>
      </c>
      <c r="BW45" s="39">
        <f t="shared" si="14"/>
        <v>14</v>
      </c>
      <c r="BX45" s="124">
        <v>0</v>
      </c>
      <c r="BY45" s="22">
        <v>0</v>
      </c>
      <c r="BZ45" s="124">
        <v>0</v>
      </c>
      <c r="CA45" s="22">
        <v>0</v>
      </c>
      <c r="CB45" s="124">
        <v>0</v>
      </c>
      <c r="CC45" s="22">
        <v>1</v>
      </c>
      <c r="CD45" s="124">
        <v>1</v>
      </c>
      <c r="CE45" s="22">
        <v>1</v>
      </c>
      <c r="CF45" s="124">
        <v>0</v>
      </c>
      <c r="CG45" s="22">
        <v>0</v>
      </c>
      <c r="CH45" s="124">
        <v>0</v>
      </c>
      <c r="CI45" s="22">
        <v>1</v>
      </c>
      <c r="CJ45" s="124">
        <v>5</v>
      </c>
      <c r="CK45" s="22">
        <v>5</v>
      </c>
      <c r="CL45" s="94">
        <f t="shared" si="51"/>
        <v>0.36091776230987371</v>
      </c>
      <c r="CM45" s="28">
        <f t="shared" si="53"/>
        <v>28</v>
      </c>
      <c r="CN45" s="132">
        <f t="shared" si="54"/>
        <v>0.72183552461974743</v>
      </c>
    </row>
    <row r="46" spans="1:92" x14ac:dyDescent="0.3">
      <c r="A46" s="28" t="s">
        <v>109</v>
      </c>
      <c r="B46" s="26">
        <v>6020.7300000000005</v>
      </c>
      <c r="C46" s="147">
        <f t="shared" si="52"/>
        <v>3816</v>
      </c>
      <c r="D46" s="91">
        <f t="shared" si="47"/>
        <v>63.381018580803314</v>
      </c>
      <c r="E46" s="92">
        <f t="shared" si="6"/>
        <v>3525</v>
      </c>
      <c r="F46" s="124">
        <v>169</v>
      </c>
      <c r="G46" s="22">
        <v>174</v>
      </c>
      <c r="H46" s="124">
        <v>192</v>
      </c>
      <c r="I46" s="22">
        <v>132</v>
      </c>
      <c r="J46" s="124">
        <v>332</v>
      </c>
      <c r="K46" s="22">
        <v>335</v>
      </c>
      <c r="L46" s="124">
        <v>360</v>
      </c>
      <c r="M46" s="22">
        <v>322</v>
      </c>
      <c r="N46" s="124">
        <v>354</v>
      </c>
      <c r="O46" s="22">
        <v>358</v>
      </c>
      <c r="P46" s="124">
        <v>386</v>
      </c>
      <c r="Q46" s="22">
        <v>345</v>
      </c>
      <c r="R46" s="124">
        <v>38</v>
      </c>
      <c r="S46" s="22">
        <v>28</v>
      </c>
      <c r="T46" s="102">
        <f>E46/C46*100</f>
        <v>92.374213836477992</v>
      </c>
      <c r="U46" s="28" t="s">
        <v>109</v>
      </c>
      <c r="V46" s="92">
        <f t="shared" si="7"/>
        <v>159</v>
      </c>
      <c r="W46" s="124">
        <v>4</v>
      </c>
      <c r="X46" s="22">
        <v>3</v>
      </c>
      <c r="Y46" s="124">
        <v>6</v>
      </c>
      <c r="Z46" s="22">
        <v>5</v>
      </c>
      <c r="AA46" s="124">
        <v>19</v>
      </c>
      <c r="AB46" s="22">
        <v>13</v>
      </c>
      <c r="AC46" s="124">
        <v>17</v>
      </c>
      <c r="AD46" s="22">
        <v>22</v>
      </c>
      <c r="AE46" s="124">
        <v>22</v>
      </c>
      <c r="AF46" s="22">
        <v>8</v>
      </c>
      <c r="AG46" s="124">
        <v>18</v>
      </c>
      <c r="AH46" s="22">
        <v>15</v>
      </c>
      <c r="AI46" s="124">
        <v>4</v>
      </c>
      <c r="AJ46" s="22">
        <v>3</v>
      </c>
      <c r="AK46" s="102">
        <f>V46/C46*100</f>
        <v>4.1666666666666661</v>
      </c>
      <c r="AL46" s="28" t="s">
        <v>109</v>
      </c>
      <c r="AM46" s="39">
        <f t="shared" si="9"/>
        <v>48</v>
      </c>
      <c r="AN46" s="124">
        <v>4</v>
      </c>
      <c r="AO46" s="22">
        <v>5</v>
      </c>
      <c r="AP46" s="124">
        <v>2</v>
      </c>
      <c r="AQ46" s="22">
        <v>1</v>
      </c>
      <c r="AR46" s="124">
        <v>7</v>
      </c>
      <c r="AS46" s="22">
        <v>4</v>
      </c>
      <c r="AT46" s="124">
        <v>6</v>
      </c>
      <c r="AU46" s="22">
        <v>6</v>
      </c>
      <c r="AV46" s="124">
        <v>1</v>
      </c>
      <c r="AW46" s="22">
        <v>3</v>
      </c>
      <c r="AX46" s="124">
        <v>6</v>
      </c>
      <c r="AY46" s="22">
        <v>2</v>
      </c>
      <c r="AZ46" s="124">
        <v>0</v>
      </c>
      <c r="BA46" s="22">
        <v>1</v>
      </c>
      <c r="BB46" s="94">
        <f t="shared" si="48"/>
        <v>1.257861635220126</v>
      </c>
      <c r="BC46" s="39">
        <f t="shared" si="49"/>
        <v>207</v>
      </c>
      <c r="BD46" s="118">
        <f t="shared" si="50"/>
        <v>5.4245283018867925</v>
      </c>
      <c r="BE46" s="28" t="s">
        <v>109</v>
      </c>
      <c r="BF46" s="140">
        <f t="shared" si="13"/>
        <v>49</v>
      </c>
      <c r="BG46" s="124">
        <v>3</v>
      </c>
      <c r="BH46" s="22">
        <v>10</v>
      </c>
      <c r="BI46" s="124">
        <v>5</v>
      </c>
      <c r="BJ46" s="22">
        <v>5</v>
      </c>
      <c r="BK46" s="124">
        <v>1</v>
      </c>
      <c r="BL46" s="22">
        <v>2</v>
      </c>
      <c r="BM46" s="124">
        <v>6</v>
      </c>
      <c r="BN46" s="22">
        <v>3</v>
      </c>
      <c r="BO46" s="124">
        <v>5</v>
      </c>
      <c r="BP46" s="22">
        <v>2</v>
      </c>
      <c r="BQ46" s="124">
        <v>3</v>
      </c>
      <c r="BR46" s="22">
        <v>3</v>
      </c>
      <c r="BS46" s="124">
        <v>1</v>
      </c>
      <c r="BT46" s="22">
        <v>0</v>
      </c>
      <c r="BU46" s="82" t="e">
        <f>#REF!/C46*100</f>
        <v>#REF!</v>
      </c>
      <c r="BV46" s="28" t="s">
        <v>109</v>
      </c>
      <c r="BW46" s="39">
        <f t="shared" si="14"/>
        <v>35</v>
      </c>
      <c r="BX46" s="124">
        <v>9</v>
      </c>
      <c r="BY46" s="22">
        <v>3</v>
      </c>
      <c r="BZ46" s="124">
        <v>2</v>
      </c>
      <c r="CA46" s="22">
        <v>3</v>
      </c>
      <c r="CB46" s="124">
        <v>2</v>
      </c>
      <c r="CC46" s="22">
        <v>0</v>
      </c>
      <c r="CD46" s="124">
        <v>3</v>
      </c>
      <c r="CE46" s="22">
        <v>2</v>
      </c>
      <c r="CF46" s="124">
        <v>3</v>
      </c>
      <c r="CG46" s="22">
        <v>2</v>
      </c>
      <c r="CH46" s="124">
        <v>4</v>
      </c>
      <c r="CI46" s="22">
        <v>2</v>
      </c>
      <c r="CJ46" s="124">
        <v>0</v>
      </c>
      <c r="CK46" s="22">
        <v>0</v>
      </c>
      <c r="CL46" s="94">
        <f t="shared" si="51"/>
        <v>0.91719077568134177</v>
      </c>
      <c r="CM46" s="28">
        <f t="shared" si="53"/>
        <v>70</v>
      </c>
      <c r="CN46" s="132">
        <f t="shared" si="54"/>
        <v>1.8343815513626835</v>
      </c>
    </row>
    <row r="47" spans="1:92" x14ac:dyDescent="0.3">
      <c r="A47" s="28" t="s">
        <v>110</v>
      </c>
      <c r="B47" s="26">
        <v>8048.3220000000001</v>
      </c>
      <c r="C47" s="147">
        <f t="shared" si="52"/>
        <v>2228</v>
      </c>
      <c r="D47" s="91">
        <f t="shared" si="47"/>
        <v>27.682789033540157</v>
      </c>
      <c r="E47" s="92">
        <f t="shared" si="6"/>
        <v>1794</v>
      </c>
      <c r="F47" s="124">
        <v>41</v>
      </c>
      <c r="G47" s="22">
        <v>46</v>
      </c>
      <c r="H47" s="124">
        <v>91</v>
      </c>
      <c r="I47" s="22">
        <v>73</v>
      </c>
      <c r="J47" s="124">
        <v>179</v>
      </c>
      <c r="K47" s="22">
        <v>138</v>
      </c>
      <c r="L47" s="124">
        <v>200</v>
      </c>
      <c r="M47" s="22">
        <v>196</v>
      </c>
      <c r="N47" s="124">
        <v>213</v>
      </c>
      <c r="O47" s="22">
        <v>186</v>
      </c>
      <c r="P47" s="124">
        <v>210</v>
      </c>
      <c r="Q47" s="22">
        <v>208</v>
      </c>
      <c r="R47" s="124">
        <v>6</v>
      </c>
      <c r="S47" s="22">
        <v>7</v>
      </c>
      <c r="T47" s="102">
        <f t="shared" ref="T47:T48" si="57">E47/C47*100</f>
        <v>80.520646319569124</v>
      </c>
      <c r="U47" s="28" t="s">
        <v>110</v>
      </c>
      <c r="V47" s="92">
        <f t="shared" si="7"/>
        <v>125</v>
      </c>
      <c r="W47" s="124">
        <v>8</v>
      </c>
      <c r="X47" s="22">
        <v>1</v>
      </c>
      <c r="Y47" s="124">
        <v>8</v>
      </c>
      <c r="Z47" s="22">
        <v>2</v>
      </c>
      <c r="AA47" s="124">
        <v>16</v>
      </c>
      <c r="AB47" s="22">
        <v>9</v>
      </c>
      <c r="AC47" s="124">
        <v>16</v>
      </c>
      <c r="AD47" s="22">
        <v>11</v>
      </c>
      <c r="AE47" s="124">
        <v>9</v>
      </c>
      <c r="AF47" s="22">
        <v>12</v>
      </c>
      <c r="AG47" s="124">
        <v>19</v>
      </c>
      <c r="AH47" s="22">
        <v>13</v>
      </c>
      <c r="AI47" s="124">
        <v>0</v>
      </c>
      <c r="AJ47" s="22">
        <v>1</v>
      </c>
      <c r="AK47" s="102">
        <f t="shared" ref="AK47:AK48" si="58">V47/C47*100</f>
        <v>5.6104129263913824</v>
      </c>
      <c r="AL47" s="28" t="s">
        <v>110</v>
      </c>
      <c r="AM47" s="39">
        <f t="shared" si="9"/>
        <v>94</v>
      </c>
      <c r="AN47" s="124">
        <v>3</v>
      </c>
      <c r="AO47" s="22">
        <v>6</v>
      </c>
      <c r="AP47" s="124">
        <v>9</v>
      </c>
      <c r="AQ47" s="22">
        <v>5</v>
      </c>
      <c r="AR47" s="124">
        <v>15</v>
      </c>
      <c r="AS47" s="22">
        <v>10</v>
      </c>
      <c r="AT47" s="124">
        <v>9</v>
      </c>
      <c r="AU47" s="22">
        <v>7</v>
      </c>
      <c r="AV47" s="124">
        <v>8</v>
      </c>
      <c r="AW47" s="22">
        <v>6</v>
      </c>
      <c r="AX47" s="124">
        <v>7</v>
      </c>
      <c r="AY47" s="22">
        <v>7</v>
      </c>
      <c r="AZ47" s="124">
        <v>2</v>
      </c>
      <c r="BA47" s="22">
        <v>0</v>
      </c>
      <c r="BB47" s="94">
        <f t="shared" si="48"/>
        <v>4.2190305206463199</v>
      </c>
      <c r="BC47" s="39">
        <f t="shared" si="49"/>
        <v>219</v>
      </c>
      <c r="BD47" s="118">
        <f t="shared" si="50"/>
        <v>9.8294434470377023</v>
      </c>
      <c r="BE47" s="28" t="s">
        <v>110</v>
      </c>
      <c r="BF47" s="140">
        <f t="shared" si="13"/>
        <v>108</v>
      </c>
      <c r="BG47" s="124">
        <v>8</v>
      </c>
      <c r="BH47" s="22">
        <v>6</v>
      </c>
      <c r="BI47" s="124">
        <v>3</v>
      </c>
      <c r="BJ47" s="22">
        <v>7</v>
      </c>
      <c r="BK47" s="124">
        <v>11</v>
      </c>
      <c r="BL47" s="22">
        <v>11</v>
      </c>
      <c r="BM47" s="124">
        <v>14</v>
      </c>
      <c r="BN47" s="22">
        <v>7</v>
      </c>
      <c r="BO47" s="124">
        <v>14</v>
      </c>
      <c r="BP47" s="22">
        <v>7</v>
      </c>
      <c r="BQ47" s="124">
        <v>10</v>
      </c>
      <c r="BR47" s="22">
        <v>7</v>
      </c>
      <c r="BS47" s="124">
        <v>0</v>
      </c>
      <c r="BT47" s="22">
        <v>3</v>
      </c>
      <c r="BU47" s="82" t="e">
        <f>#REF!/C47*100</f>
        <v>#REF!</v>
      </c>
      <c r="BV47" s="28" t="s">
        <v>110</v>
      </c>
      <c r="BW47" s="39">
        <f t="shared" si="14"/>
        <v>107</v>
      </c>
      <c r="BX47" s="124">
        <v>7</v>
      </c>
      <c r="BY47" s="22">
        <v>2</v>
      </c>
      <c r="BZ47" s="124">
        <v>1</v>
      </c>
      <c r="CA47" s="22">
        <v>7</v>
      </c>
      <c r="CB47" s="124">
        <v>11</v>
      </c>
      <c r="CC47" s="22">
        <v>7</v>
      </c>
      <c r="CD47" s="124">
        <v>15</v>
      </c>
      <c r="CE47" s="22">
        <v>8</v>
      </c>
      <c r="CF47" s="124">
        <v>13</v>
      </c>
      <c r="CG47" s="22">
        <v>9</v>
      </c>
      <c r="CH47" s="124">
        <v>12</v>
      </c>
      <c r="CI47" s="22">
        <v>14</v>
      </c>
      <c r="CJ47" s="124">
        <v>0</v>
      </c>
      <c r="CK47" s="22">
        <v>1</v>
      </c>
      <c r="CL47" s="94">
        <f t="shared" si="51"/>
        <v>4.8025134649910237</v>
      </c>
      <c r="CM47" s="28">
        <f t="shared" si="53"/>
        <v>214</v>
      </c>
      <c r="CN47" s="132">
        <f t="shared" si="54"/>
        <v>9.6050269299820474</v>
      </c>
    </row>
    <row r="48" spans="1:92" x14ac:dyDescent="0.3">
      <c r="A48" s="28" t="s">
        <v>111</v>
      </c>
      <c r="B48" s="26">
        <v>4899.0420000000004</v>
      </c>
      <c r="C48" s="147">
        <f t="shared" si="52"/>
        <v>5287</v>
      </c>
      <c r="D48" s="91">
        <f t="shared" si="47"/>
        <v>107.91905846081744</v>
      </c>
      <c r="E48" s="92">
        <f t="shared" si="6"/>
        <v>4668</v>
      </c>
      <c r="F48" s="124">
        <v>76</v>
      </c>
      <c r="G48" s="22">
        <v>90</v>
      </c>
      <c r="H48" s="124">
        <v>100</v>
      </c>
      <c r="I48" s="22">
        <v>103</v>
      </c>
      <c r="J48" s="124">
        <v>264</v>
      </c>
      <c r="K48" s="22">
        <v>215</v>
      </c>
      <c r="L48" s="124">
        <v>294</v>
      </c>
      <c r="M48" s="22">
        <v>251</v>
      </c>
      <c r="N48" s="124">
        <v>2295</v>
      </c>
      <c r="O48" s="22">
        <v>281</v>
      </c>
      <c r="P48" s="124">
        <v>373</v>
      </c>
      <c r="Q48" s="22">
        <v>272</v>
      </c>
      <c r="R48" s="124">
        <v>30</v>
      </c>
      <c r="S48" s="22">
        <v>24</v>
      </c>
      <c r="T48" s="102">
        <f t="shared" si="57"/>
        <v>88.29203707206355</v>
      </c>
      <c r="U48" s="28" t="s">
        <v>111</v>
      </c>
      <c r="V48" s="92">
        <f t="shared" si="7"/>
        <v>208</v>
      </c>
      <c r="W48" s="124">
        <v>5</v>
      </c>
      <c r="X48" s="22">
        <v>7</v>
      </c>
      <c r="Y48" s="124">
        <v>5</v>
      </c>
      <c r="Z48" s="22">
        <v>2</v>
      </c>
      <c r="AA48" s="124">
        <v>35</v>
      </c>
      <c r="AB48" s="22">
        <v>13</v>
      </c>
      <c r="AC48" s="124">
        <v>23</v>
      </c>
      <c r="AD48" s="22">
        <v>20</v>
      </c>
      <c r="AE48" s="124">
        <v>18</v>
      </c>
      <c r="AF48" s="22">
        <v>17</v>
      </c>
      <c r="AG48" s="124">
        <v>24</v>
      </c>
      <c r="AH48" s="22">
        <v>34</v>
      </c>
      <c r="AI48" s="124">
        <v>5</v>
      </c>
      <c r="AJ48" s="22">
        <v>0</v>
      </c>
      <c r="AK48" s="102">
        <f t="shared" si="58"/>
        <v>3.9341781728768677</v>
      </c>
      <c r="AL48" s="28" t="s">
        <v>111</v>
      </c>
      <c r="AM48" s="39">
        <f t="shared" si="9"/>
        <v>175</v>
      </c>
      <c r="AN48" s="124">
        <v>13</v>
      </c>
      <c r="AO48" s="22">
        <v>13</v>
      </c>
      <c r="AP48" s="124">
        <v>7</v>
      </c>
      <c r="AQ48" s="22">
        <v>11</v>
      </c>
      <c r="AR48" s="124">
        <v>17</v>
      </c>
      <c r="AS48" s="22">
        <v>9</v>
      </c>
      <c r="AT48" s="124">
        <v>17</v>
      </c>
      <c r="AU48" s="22">
        <v>14</v>
      </c>
      <c r="AV48" s="124">
        <v>15</v>
      </c>
      <c r="AW48" s="22">
        <v>11</v>
      </c>
      <c r="AX48" s="124">
        <v>17</v>
      </c>
      <c r="AY48" s="22">
        <v>25</v>
      </c>
      <c r="AZ48" s="124">
        <v>4</v>
      </c>
      <c r="BA48" s="22">
        <v>2</v>
      </c>
      <c r="BB48" s="94">
        <f t="shared" si="48"/>
        <v>3.3100056742954416</v>
      </c>
      <c r="BC48" s="39">
        <f t="shared" si="49"/>
        <v>383</v>
      </c>
      <c r="BD48" s="118">
        <f t="shared" si="50"/>
        <v>7.2441838471723097</v>
      </c>
      <c r="BE48" s="28" t="s">
        <v>111</v>
      </c>
      <c r="BF48" s="140">
        <f t="shared" si="13"/>
        <v>101</v>
      </c>
      <c r="BG48" s="124">
        <v>12</v>
      </c>
      <c r="BH48" s="22">
        <v>11</v>
      </c>
      <c r="BI48" s="124">
        <v>9</v>
      </c>
      <c r="BJ48" s="22">
        <v>8</v>
      </c>
      <c r="BK48" s="124">
        <v>8</v>
      </c>
      <c r="BL48" s="22">
        <v>4</v>
      </c>
      <c r="BM48" s="124">
        <v>3</v>
      </c>
      <c r="BN48" s="22">
        <v>6</v>
      </c>
      <c r="BO48" s="124">
        <v>13</v>
      </c>
      <c r="BP48" s="22">
        <v>7</v>
      </c>
      <c r="BQ48" s="124">
        <v>12</v>
      </c>
      <c r="BR48" s="22">
        <v>8</v>
      </c>
      <c r="BS48" s="124">
        <v>0</v>
      </c>
      <c r="BT48" s="22">
        <v>0</v>
      </c>
      <c r="BU48" s="82" t="e">
        <f>#REF!/C48*100</f>
        <v>#REF!</v>
      </c>
      <c r="BV48" s="28" t="s">
        <v>111</v>
      </c>
      <c r="BW48" s="39">
        <f t="shared" si="14"/>
        <v>135</v>
      </c>
      <c r="BX48" s="124">
        <v>0</v>
      </c>
      <c r="BY48" s="22">
        <v>1</v>
      </c>
      <c r="BZ48" s="124">
        <v>7</v>
      </c>
      <c r="CA48" s="22">
        <v>8</v>
      </c>
      <c r="CB48" s="124">
        <v>7</v>
      </c>
      <c r="CC48" s="22">
        <v>8</v>
      </c>
      <c r="CD48" s="124">
        <v>9</v>
      </c>
      <c r="CE48" s="22">
        <v>5</v>
      </c>
      <c r="CF48" s="124">
        <v>13</v>
      </c>
      <c r="CG48" s="22">
        <v>11</v>
      </c>
      <c r="CH48" s="124">
        <v>12</v>
      </c>
      <c r="CI48" s="22">
        <v>11</v>
      </c>
      <c r="CJ48" s="124">
        <v>29</v>
      </c>
      <c r="CK48" s="22">
        <v>14</v>
      </c>
      <c r="CL48" s="94">
        <f t="shared" si="51"/>
        <v>2.5534329487421981</v>
      </c>
      <c r="CM48" s="28">
        <f t="shared" si="53"/>
        <v>270</v>
      </c>
      <c r="CN48" s="132">
        <f t="shared" si="54"/>
        <v>5.1068658974843961</v>
      </c>
    </row>
    <row r="49" spans="1:92" x14ac:dyDescent="0.3">
      <c r="A49" s="28" t="s">
        <v>112</v>
      </c>
      <c r="B49" s="26">
        <v>5047.92</v>
      </c>
      <c r="C49" s="147">
        <f t="shared" si="52"/>
        <v>3222</v>
      </c>
      <c r="D49" s="91">
        <f t="shared" si="47"/>
        <v>63.828269861645978</v>
      </c>
      <c r="E49" s="92">
        <f t="shared" si="6"/>
        <v>2889</v>
      </c>
      <c r="F49" s="124">
        <v>77</v>
      </c>
      <c r="G49" s="22">
        <v>8</v>
      </c>
      <c r="H49" s="124">
        <v>114</v>
      </c>
      <c r="I49" s="22">
        <v>95</v>
      </c>
      <c r="J49" s="124">
        <v>298</v>
      </c>
      <c r="K49" s="22">
        <v>268</v>
      </c>
      <c r="L49" s="124">
        <v>334</v>
      </c>
      <c r="M49" s="22">
        <v>328</v>
      </c>
      <c r="N49" s="124">
        <v>346</v>
      </c>
      <c r="O49" s="22">
        <v>306</v>
      </c>
      <c r="P49" s="124">
        <v>318</v>
      </c>
      <c r="Q49" s="22">
        <v>346</v>
      </c>
      <c r="R49" s="124">
        <v>22</v>
      </c>
      <c r="S49" s="22">
        <v>29</v>
      </c>
      <c r="T49" s="102">
        <f>E49/C49*100</f>
        <v>89.664804469273747</v>
      </c>
      <c r="U49" s="28" t="s">
        <v>112</v>
      </c>
      <c r="V49" s="92">
        <f t="shared" si="7"/>
        <v>139</v>
      </c>
      <c r="W49" s="124">
        <v>8</v>
      </c>
      <c r="X49" s="22">
        <v>11</v>
      </c>
      <c r="Y49" s="124">
        <v>7</v>
      </c>
      <c r="Z49" s="22">
        <v>6</v>
      </c>
      <c r="AA49" s="124">
        <v>11</v>
      </c>
      <c r="AB49" s="22">
        <v>9</v>
      </c>
      <c r="AC49" s="124">
        <v>21</v>
      </c>
      <c r="AD49" s="22">
        <v>14</v>
      </c>
      <c r="AE49" s="124">
        <v>18</v>
      </c>
      <c r="AF49" s="22">
        <v>15</v>
      </c>
      <c r="AG49" s="124">
        <v>10</v>
      </c>
      <c r="AH49" s="22">
        <v>7</v>
      </c>
      <c r="AI49" s="124">
        <v>2</v>
      </c>
      <c r="AJ49" s="22">
        <v>0</v>
      </c>
      <c r="AK49" s="102">
        <f>V49/C49*100</f>
        <v>4.3140906269397892</v>
      </c>
      <c r="AL49" s="28" t="s">
        <v>112</v>
      </c>
      <c r="AM49" s="39">
        <f t="shared" si="9"/>
        <v>100</v>
      </c>
      <c r="AN49" s="124">
        <v>7</v>
      </c>
      <c r="AO49" s="22">
        <v>9</v>
      </c>
      <c r="AP49" s="124">
        <v>3</v>
      </c>
      <c r="AQ49" s="22">
        <v>2</v>
      </c>
      <c r="AR49" s="124">
        <v>8</v>
      </c>
      <c r="AS49" s="22">
        <v>8</v>
      </c>
      <c r="AT49" s="124">
        <v>14</v>
      </c>
      <c r="AU49" s="22">
        <v>14</v>
      </c>
      <c r="AV49" s="124">
        <v>10</v>
      </c>
      <c r="AW49" s="22">
        <v>11</v>
      </c>
      <c r="AX49" s="124">
        <v>5</v>
      </c>
      <c r="AY49" s="22">
        <v>7</v>
      </c>
      <c r="AZ49" s="124">
        <v>2</v>
      </c>
      <c r="BA49" s="22">
        <v>0</v>
      </c>
      <c r="BB49" s="94">
        <f t="shared" si="48"/>
        <v>3.1036623215394163</v>
      </c>
      <c r="BC49" s="39">
        <f t="shared" si="49"/>
        <v>239</v>
      </c>
      <c r="BD49" s="118">
        <f t="shared" si="50"/>
        <v>7.4177529484792064</v>
      </c>
      <c r="BE49" s="28" t="s">
        <v>112</v>
      </c>
      <c r="BF49" s="140">
        <f t="shared" si="13"/>
        <v>65</v>
      </c>
      <c r="BG49" s="124">
        <v>16</v>
      </c>
      <c r="BH49" s="22">
        <v>5</v>
      </c>
      <c r="BI49" s="124">
        <v>5</v>
      </c>
      <c r="BJ49" s="22">
        <v>3</v>
      </c>
      <c r="BK49" s="124">
        <v>5</v>
      </c>
      <c r="BL49" s="22">
        <v>8</v>
      </c>
      <c r="BM49" s="124">
        <v>5</v>
      </c>
      <c r="BN49" s="22">
        <v>3</v>
      </c>
      <c r="BO49" s="124">
        <v>6</v>
      </c>
      <c r="BP49" s="22">
        <v>3</v>
      </c>
      <c r="BQ49" s="124">
        <v>0</v>
      </c>
      <c r="BR49" s="22">
        <v>5</v>
      </c>
      <c r="BS49" s="124">
        <v>0</v>
      </c>
      <c r="BT49" s="22">
        <v>1</v>
      </c>
      <c r="BU49" s="82" t="e">
        <f>#REF!/C49*100</f>
        <v>#REF!</v>
      </c>
      <c r="BV49" s="28" t="s">
        <v>112</v>
      </c>
      <c r="BW49" s="39">
        <f>SUM(BX49:CK49)</f>
        <v>29</v>
      </c>
      <c r="BX49" s="124">
        <v>3</v>
      </c>
      <c r="BY49" s="22">
        <v>2</v>
      </c>
      <c r="BZ49" s="124">
        <v>2</v>
      </c>
      <c r="CA49" s="22">
        <v>2</v>
      </c>
      <c r="CB49" s="124">
        <v>4</v>
      </c>
      <c r="CC49" s="22">
        <v>3</v>
      </c>
      <c r="CD49" s="124">
        <v>1</v>
      </c>
      <c r="CE49" s="22">
        <v>2</v>
      </c>
      <c r="CF49" s="124">
        <v>2</v>
      </c>
      <c r="CG49" s="22">
        <v>3</v>
      </c>
      <c r="CH49" s="124">
        <v>4</v>
      </c>
      <c r="CI49" s="22">
        <v>1</v>
      </c>
      <c r="CJ49" s="124">
        <v>0</v>
      </c>
      <c r="CK49" s="22">
        <v>0</v>
      </c>
      <c r="CL49" s="94">
        <f t="shared" si="51"/>
        <v>0.90006207324643073</v>
      </c>
      <c r="CM49" s="28">
        <f t="shared" si="53"/>
        <v>58</v>
      </c>
      <c r="CN49" s="132">
        <f t="shared" si="54"/>
        <v>1.8001241464928615</v>
      </c>
    </row>
    <row r="50" spans="1:92" x14ac:dyDescent="0.3">
      <c r="A50" s="28" t="s">
        <v>113</v>
      </c>
      <c r="B50" s="26">
        <v>8075.8620000000001</v>
      </c>
      <c r="C50" s="147">
        <f t="shared" si="52"/>
        <v>0</v>
      </c>
      <c r="D50" s="91">
        <f t="shared" si="47"/>
        <v>0</v>
      </c>
      <c r="E50" s="92">
        <f t="shared" si="6"/>
        <v>0</v>
      </c>
      <c r="F50" s="124"/>
      <c r="G50" s="22"/>
      <c r="H50" s="124"/>
      <c r="I50" s="22"/>
      <c r="J50" s="124"/>
      <c r="K50" s="22"/>
      <c r="L50" s="124"/>
      <c r="M50" s="22"/>
      <c r="N50" s="124"/>
      <c r="O50" s="22"/>
      <c r="P50" s="124"/>
      <c r="Q50" s="22"/>
      <c r="R50" s="124"/>
      <c r="S50" s="22"/>
      <c r="T50" s="102" t="e">
        <f t="shared" ref="T50:T52" si="59">E50/C50*100</f>
        <v>#DIV/0!</v>
      </c>
      <c r="U50" s="28" t="s">
        <v>113</v>
      </c>
      <c r="V50" s="92">
        <f t="shared" si="7"/>
        <v>0</v>
      </c>
      <c r="W50" s="124"/>
      <c r="X50" s="22"/>
      <c r="Y50" s="124"/>
      <c r="Z50" s="22"/>
      <c r="AA50" s="124"/>
      <c r="AB50" s="22"/>
      <c r="AC50" s="124"/>
      <c r="AD50" s="22"/>
      <c r="AE50" s="124"/>
      <c r="AF50" s="22"/>
      <c r="AG50" s="124"/>
      <c r="AH50" s="22"/>
      <c r="AI50" s="124"/>
      <c r="AJ50" s="22"/>
      <c r="AK50" s="102" t="e">
        <f t="shared" ref="AK50:AK52" si="60">V50/C50*100</f>
        <v>#DIV/0!</v>
      </c>
      <c r="AL50" s="28" t="s">
        <v>113</v>
      </c>
      <c r="AM50" s="39">
        <f t="shared" si="9"/>
        <v>0</v>
      </c>
      <c r="AN50" s="124"/>
      <c r="AO50" s="22"/>
      <c r="AP50" s="124"/>
      <c r="AQ50" s="22"/>
      <c r="AR50" s="124"/>
      <c r="AS50" s="22"/>
      <c r="AT50" s="124"/>
      <c r="AU50" s="22"/>
      <c r="AV50" s="124"/>
      <c r="AW50" s="22"/>
      <c r="AX50" s="124"/>
      <c r="AY50" s="22"/>
      <c r="AZ50" s="124"/>
      <c r="BA50" s="22"/>
      <c r="BB50" s="94" t="e">
        <f t="shared" si="48"/>
        <v>#DIV/0!</v>
      </c>
      <c r="BC50" s="39">
        <f t="shared" si="49"/>
        <v>0</v>
      </c>
      <c r="BD50" s="118" t="e">
        <f t="shared" si="50"/>
        <v>#DIV/0!</v>
      </c>
      <c r="BE50" s="28" t="s">
        <v>113</v>
      </c>
      <c r="BF50" s="140">
        <f t="shared" si="13"/>
        <v>0</v>
      </c>
      <c r="BG50" s="124"/>
      <c r="BH50" s="22"/>
      <c r="BI50" s="124"/>
      <c r="BJ50" s="22"/>
      <c r="BK50" s="124"/>
      <c r="BL50" s="22"/>
      <c r="BM50" s="124"/>
      <c r="BN50" s="22"/>
      <c r="BO50" s="124"/>
      <c r="BP50" s="22"/>
      <c r="BQ50" s="124"/>
      <c r="BR50" s="22"/>
      <c r="BS50" s="124"/>
      <c r="BT50" s="22"/>
      <c r="BU50" s="82" t="e">
        <f>#REF!/C50*100</f>
        <v>#REF!</v>
      </c>
      <c r="BV50" s="28" t="s">
        <v>113</v>
      </c>
      <c r="BW50" s="39">
        <f t="shared" si="14"/>
        <v>0</v>
      </c>
      <c r="BX50" s="124"/>
      <c r="BY50" s="22"/>
      <c r="BZ50" s="124"/>
      <c r="CA50" s="22"/>
      <c r="CB50" s="124"/>
      <c r="CC50" s="22"/>
      <c r="CD50" s="124"/>
      <c r="CE50" s="22"/>
      <c r="CF50" s="124"/>
      <c r="CG50" s="22"/>
      <c r="CH50" s="124"/>
      <c r="CI50" s="22"/>
      <c r="CJ50" s="124"/>
      <c r="CK50" s="22"/>
      <c r="CL50" s="94" t="e">
        <f t="shared" si="51"/>
        <v>#DIV/0!</v>
      </c>
      <c r="CM50" s="28">
        <f t="shared" si="53"/>
        <v>0</v>
      </c>
      <c r="CN50" s="132" t="e">
        <f t="shared" si="54"/>
        <v>#DIV/0!</v>
      </c>
    </row>
    <row r="51" spans="1:92" x14ac:dyDescent="0.3">
      <c r="A51" s="28" t="s">
        <v>114</v>
      </c>
      <c r="B51" s="26">
        <v>5315.058</v>
      </c>
      <c r="C51" s="147">
        <f t="shared" si="52"/>
        <v>0</v>
      </c>
      <c r="D51" s="91">
        <f t="shared" si="47"/>
        <v>0</v>
      </c>
      <c r="E51" s="92">
        <f t="shared" si="6"/>
        <v>0</v>
      </c>
      <c r="F51" s="124"/>
      <c r="G51" s="22"/>
      <c r="H51" s="124"/>
      <c r="I51" s="22"/>
      <c r="J51" s="124"/>
      <c r="K51" s="22"/>
      <c r="L51" s="124"/>
      <c r="M51" s="22"/>
      <c r="N51" s="124"/>
      <c r="O51" s="22"/>
      <c r="P51" s="124"/>
      <c r="Q51" s="22"/>
      <c r="R51" s="124"/>
      <c r="S51" s="22"/>
      <c r="T51" s="102" t="e">
        <f t="shared" si="59"/>
        <v>#DIV/0!</v>
      </c>
      <c r="U51" s="28" t="s">
        <v>114</v>
      </c>
      <c r="V51" s="92">
        <f t="shared" si="7"/>
        <v>0</v>
      </c>
      <c r="W51" s="124"/>
      <c r="X51" s="22"/>
      <c r="Y51" s="124"/>
      <c r="Z51" s="22"/>
      <c r="AA51" s="124"/>
      <c r="AB51" s="22"/>
      <c r="AC51" s="124"/>
      <c r="AD51" s="22"/>
      <c r="AE51" s="124"/>
      <c r="AF51" s="22"/>
      <c r="AG51" s="124"/>
      <c r="AH51" s="22"/>
      <c r="AI51" s="124"/>
      <c r="AJ51" s="22"/>
      <c r="AK51" s="102" t="e">
        <f t="shared" si="60"/>
        <v>#DIV/0!</v>
      </c>
      <c r="AL51" s="28" t="s">
        <v>114</v>
      </c>
      <c r="AM51" s="39">
        <f t="shared" si="9"/>
        <v>0</v>
      </c>
      <c r="AN51" s="124"/>
      <c r="AO51" s="22"/>
      <c r="AP51" s="124"/>
      <c r="AQ51" s="22"/>
      <c r="AR51" s="124"/>
      <c r="AS51" s="22"/>
      <c r="AT51" s="124"/>
      <c r="AU51" s="22"/>
      <c r="AV51" s="124"/>
      <c r="AW51" s="22"/>
      <c r="AX51" s="124"/>
      <c r="AY51" s="22"/>
      <c r="AZ51" s="124"/>
      <c r="BA51" s="22"/>
      <c r="BB51" s="94" t="e">
        <f t="shared" si="48"/>
        <v>#DIV/0!</v>
      </c>
      <c r="BC51" s="39">
        <f t="shared" si="49"/>
        <v>0</v>
      </c>
      <c r="BD51" s="118" t="e">
        <f t="shared" si="50"/>
        <v>#DIV/0!</v>
      </c>
      <c r="BE51" s="28" t="s">
        <v>114</v>
      </c>
      <c r="BF51" s="140">
        <f t="shared" si="13"/>
        <v>0</v>
      </c>
      <c r="BG51" s="124"/>
      <c r="BH51" s="22"/>
      <c r="BI51" s="124"/>
      <c r="BJ51" s="22"/>
      <c r="BK51" s="124"/>
      <c r="BL51" s="22"/>
      <c r="BM51" s="124"/>
      <c r="BN51" s="22"/>
      <c r="BO51" s="124"/>
      <c r="BP51" s="22"/>
      <c r="BQ51" s="124"/>
      <c r="BR51" s="22"/>
      <c r="BS51" s="124"/>
      <c r="BT51" s="22"/>
      <c r="BU51" s="82" t="e">
        <f>#REF!/C51*100</f>
        <v>#REF!</v>
      </c>
      <c r="BV51" s="28" t="s">
        <v>114</v>
      </c>
      <c r="BW51" s="39">
        <f t="shared" si="14"/>
        <v>0</v>
      </c>
      <c r="BX51" s="124"/>
      <c r="BY51" s="22"/>
      <c r="BZ51" s="124"/>
      <c r="CA51" s="22"/>
      <c r="CB51" s="124"/>
      <c r="CC51" s="22"/>
      <c r="CD51" s="124"/>
      <c r="CE51" s="22"/>
      <c r="CF51" s="124"/>
      <c r="CG51" s="22"/>
      <c r="CH51" s="124"/>
      <c r="CI51" s="22"/>
      <c r="CJ51" s="124"/>
      <c r="CK51" s="22"/>
      <c r="CL51" s="94" t="e">
        <f t="shared" si="51"/>
        <v>#DIV/0!</v>
      </c>
      <c r="CM51" s="28">
        <f t="shared" si="53"/>
        <v>0</v>
      </c>
      <c r="CN51" s="132" t="e">
        <f t="shared" si="54"/>
        <v>#DIV/0!</v>
      </c>
    </row>
    <row r="52" spans="1:92" x14ac:dyDescent="0.3">
      <c r="A52" s="28" t="s">
        <v>115</v>
      </c>
      <c r="B52" s="26">
        <v>7034.2020000000002</v>
      </c>
      <c r="C52" s="147">
        <f t="shared" si="52"/>
        <v>6059</v>
      </c>
      <c r="D52" s="91">
        <f t="shared" si="47"/>
        <v>86.136280988234333</v>
      </c>
      <c r="E52" s="92">
        <f t="shared" si="6"/>
        <v>5768</v>
      </c>
      <c r="F52" s="124">
        <v>221</v>
      </c>
      <c r="G52" s="22">
        <v>181</v>
      </c>
      <c r="H52" s="124">
        <v>197</v>
      </c>
      <c r="I52" s="22">
        <v>181</v>
      </c>
      <c r="J52" s="124">
        <v>481</v>
      </c>
      <c r="K52" s="22">
        <v>449</v>
      </c>
      <c r="L52" s="124">
        <v>483</v>
      </c>
      <c r="M52" s="22">
        <v>453</v>
      </c>
      <c r="N52" s="124">
        <v>464</v>
      </c>
      <c r="O52" s="22">
        <v>550</v>
      </c>
      <c r="P52" s="124">
        <v>578</v>
      </c>
      <c r="Q52" s="22">
        <v>519</v>
      </c>
      <c r="R52" s="124">
        <v>506</v>
      </c>
      <c r="S52" s="22">
        <v>505</v>
      </c>
      <c r="T52" s="102">
        <f t="shared" si="59"/>
        <v>95.19722726522528</v>
      </c>
      <c r="U52" s="28" t="s">
        <v>115</v>
      </c>
      <c r="V52" s="92">
        <f t="shared" si="7"/>
        <v>131</v>
      </c>
      <c r="W52" s="124">
        <v>5</v>
      </c>
      <c r="X52" s="22">
        <v>3</v>
      </c>
      <c r="Y52" s="124">
        <v>4</v>
      </c>
      <c r="Z52" s="22">
        <v>4</v>
      </c>
      <c r="AA52" s="124">
        <v>21</v>
      </c>
      <c r="AB52" s="22">
        <v>16</v>
      </c>
      <c r="AC52" s="124">
        <v>13</v>
      </c>
      <c r="AD52" s="22">
        <v>9</v>
      </c>
      <c r="AE52" s="124">
        <v>12</v>
      </c>
      <c r="AF52" s="22">
        <v>11</v>
      </c>
      <c r="AG52" s="124">
        <v>12</v>
      </c>
      <c r="AH52" s="22">
        <v>9</v>
      </c>
      <c r="AI52" s="124">
        <v>9</v>
      </c>
      <c r="AJ52" s="22">
        <v>3</v>
      </c>
      <c r="AK52" s="102">
        <f t="shared" si="60"/>
        <v>2.1620729493315731</v>
      </c>
      <c r="AL52" s="28" t="s">
        <v>115</v>
      </c>
      <c r="AM52" s="39">
        <f t="shared" si="9"/>
        <v>70</v>
      </c>
      <c r="AN52" s="124">
        <v>7</v>
      </c>
      <c r="AO52" s="22">
        <v>6</v>
      </c>
      <c r="AP52" s="124">
        <v>5</v>
      </c>
      <c r="AQ52" s="22">
        <v>1</v>
      </c>
      <c r="AR52" s="124">
        <v>6</v>
      </c>
      <c r="AS52" s="22">
        <v>7</v>
      </c>
      <c r="AT52" s="124">
        <v>5</v>
      </c>
      <c r="AU52" s="22">
        <v>4</v>
      </c>
      <c r="AV52" s="124">
        <v>3</v>
      </c>
      <c r="AW52" s="22">
        <v>5</v>
      </c>
      <c r="AX52" s="124">
        <v>6</v>
      </c>
      <c r="AY52" s="22">
        <v>8</v>
      </c>
      <c r="AZ52" s="124">
        <v>2</v>
      </c>
      <c r="BA52" s="22">
        <v>5</v>
      </c>
      <c r="BB52" s="94">
        <f t="shared" si="48"/>
        <v>1.1553061561313749</v>
      </c>
      <c r="BC52" s="39">
        <f t="shared" si="49"/>
        <v>201</v>
      </c>
      <c r="BD52" s="118">
        <f t="shared" si="50"/>
        <v>3.3173791054629476</v>
      </c>
      <c r="BE52" s="28" t="s">
        <v>115</v>
      </c>
      <c r="BF52" s="140">
        <f t="shared" si="13"/>
        <v>54</v>
      </c>
      <c r="BG52" s="124">
        <v>3</v>
      </c>
      <c r="BH52" s="22">
        <v>1</v>
      </c>
      <c r="BI52" s="124">
        <v>3</v>
      </c>
      <c r="BJ52" s="22">
        <v>1</v>
      </c>
      <c r="BK52" s="124">
        <v>4</v>
      </c>
      <c r="BL52" s="22">
        <v>9</v>
      </c>
      <c r="BM52" s="124">
        <v>2</v>
      </c>
      <c r="BN52" s="22">
        <v>4</v>
      </c>
      <c r="BO52" s="124">
        <v>6</v>
      </c>
      <c r="BP52" s="22">
        <v>3</v>
      </c>
      <c r="BQ52" s="124">
        <v>5</v>
      </c>
      <c r="BR52" s="22">
        <v>3</v>
      </c>
      <c r="BS52" s="124">
        <v>5</v>
      </c>
      <c r="BT52" s="22">
        <v>5</v>
      </c>
      <c r="BU52" s="82">
        <f t="shared" ref="BU52:BU80" si="61">BF52/C52*100</f>
        <v>0.89123617758706064</v>
      </c>
      <c r="BV52" s="28" t="s">
        <v>115</v>
      </c>
      <c r="BW52" s="39">
        <f t="shared" si="14"/>
        <v>36</v>
      </c>
      <c r="BX52" s="124">
        <v>2</v>
      </c>
      <c r="BY52" s="22">
        <v>1</v>
      </c>
      <c r="BZ52" s="124">
        <v>2</v>
      </c>
      <c r="CA52" s="22">
        <v>1</v>
      </c>
      <c r="CB52" s="124">
        <v>4</v>
      </c>
      <c r="CC52" s="22">
        <v>2</v>
      </c>
      <c r="CD52" s="124">
        <v>1</v>
      </c>
      <c r="CE52" s="22">
        <v>5</v>
      </c>
      <c r="CF52" s="124">
        <v>5</v>
      </c>
      <c r="CG52" s="22">
        <v>1</v>
      </c>
      <c r="CH52" s="124">
        <v>3</v>
      </c>
      <c r="CI52" s="22">
        <v>2</v>
      </c>
      <c r="CJ52" s="124">
        <v>2</v>
      </c>
      <c r="CK52" s="22">
        <v>5</v>
      </c>
      <c r="CL52" s="94">
        <f t="shared" si="51"/>
        <v>0.59415745172470702</v>
      </c>
      <c r="CM52" s="28">
        <f t="shared" si="53"/>
        <v>72</v>
      </c>
      <c r="CN52" s="132">
        <f t="shared" si="54"/>
        <v>1.188314903449414</v>
      </c>
    </row>
    <row r="53" spans="1:92" x14ac:dyDescent="0.3">
      <c r="A53" s="28" t="s">
        <v>116</v>
      </c>
      <c r="B53" s="26">
        <v>9734.2559999999994</v>
      </c>
      <c r="C53" s="147">
        <f t="shared" si="52"/>
        <v>4474</v>
      </c>
      <c r="D53" s="91">
        <f t="shared" si="47"/>
        <v>45.961396536109184</v>
      </c>
      <c r="E53" s="92">
        <f t="shared" si="6"/>
        <v>3924</v>
      </c>
      <c r="F53" s="124">
        <v>140</v>
      </c>
      <c r="G53" s="22">
        <v>151</v>
      </c>
      <c r="H53" s="124">
        <v>141</v>
      </c>
      <c r="I53" s="22">
        <v>135</v>
      </c>
      <c r="J53" s="124">
        <v>311</v>
      </c>
      <c r="K53" s="22">
        <v>307</v>
      </c>
      <c r="L53" s="124">
        <v>360</v>
      </c>
      <c r="M53" s="22">
        <v>283</v>
      </c>
      <c r="N53" s="124">
        <v>334</v>
      </c>
      <c r="O53" s="22">
        <v>338</v>
      </c>
      <c r="P53" s="124">
        <v>390</v>
      </c>
      <c r="Q53" s="22">
        <v>353</v>
      </c>
      <c r="R53" s="124">
        <v>358</v>
      </c>
      <c r="S53" s="22">
        <v>323</v>
      </c>
      <c r="T53" s="102">
        <f t="shared" ref="T53:T58" si="62">E53/C53*100</f>
        <v>87.706750111756818</v>
      </c>
      <c r="U53" s="28" t="s">
        <v>116</v>
      </c>
      <c r="V53" s="92">
        <f t="shared" si="7"/>
        <v>205</v>
      </c>
      <c r="W53" s="124">
        <v>6</v>
      </c>
      <c r="X53" s="22">
        <v>11</v>
      </c>
      <c r="Y53" s="124">
        <v>16</v>
      </c>
      <c r="Z53" s="22">
        <v>5</v>
      </c>
      <c r="AA53" s="124">
        <v>13</v>
      </c>
      <c r="AB53" s="22">
        <v>13</v>
      </c>
      <c r="AC53" s="124">
        <v>26</v>
      </c>
      <c r="AD53" s="22">
        <v>17</v>
      </c>
      <c r="AE53" s="124">
        <v>21</v>
      </c>
      <c r="AF53" s="22">
        <v>12</v>
      </c>
      <c r="AG53" s="124">
        <v>17</v>
      </c>
      <c r="AH53" s="22">
        <v>18</v>
      </c>
      <c r="AI53" s="124">
        <v>16</v>
      </c>
      <c r="AJ53" s="22">
        <v>14</v>
      </c>
      <c r="AK53" s="102">
        <f t="shared" ref="AK53:AK58" si="63">V53/C53*100</f>
        <v>4.5820295037997321</v>
      </c>
      <c r="AL53" s="28" t="s">
        <v>116</v>
      </c>
      <c r="AM53" s="39">
        <f t="shared" si="9"/>
        <v>88</v>
      </c>
      <c r="AN53" s="124">
        <v>10</v>
      </c>
      <c r="AO53" s="22">
        <v>9</v>
      </c>
      <c r="AP53" s="124">
        <v>5</v>
      </c>
      <c r="AQ53" s="22">
        <v>2</v>
      </c>
      <c r="AR53" s="124">
        <v>5</v>
      </c>
      <c r="AS53" s="22">
        <v>3</v>
      </c>
      <c r="AT53" s="124">
        <v>12</v>
      </c>
      <c r="AU53" s="22">
        <v>7</v>
      </c>
      <c r="AV53" s="124">
        <v>7</v>
      </c>
      <c r="AW53" s="22">
        <v>10</v>
      </c>
      <c r="AX53" s="124">
        <v>6</v>
      </c>
      <c r="AY53" s="22">
        <v>3</v>
      </c>
      <c r="AZ53" s="124">
        <v>3</v>
      </c>
      <c r="BA53" s="22">
        <v>6</v>
      </c>
      <c r="BB53" s="94">
        <f t="shared" ref="BB53:BB58" si="64">AM53/C53*100</f>
        <v>1.9669199821189094</v>
      </c>
      <c r="BC53" s="39">
        <f t="shared" si="49"/>
        <v>293</v>
      </c>
      <c r="BD53" s="118">
        <f t="shared" si="50"/>
        <v>6.5489494859186408</v>
      </c>
      <c r="BE53" s="28" t="s">
        <v>116</v>
      </c>
      <c r="BF53" s="140">
        <f t="shared" si="13"/>
        <v>148</v>
      </c>
      <c r="BG53" s="124">
        <v>16</v>
      </c>
      <c r="BH53" s="22">
        <v>11</v>
      </c>
      <c r="BI53" s="124">
        <v>7</v>
      </c>
      <c r="BJ53" s="22">
        <v>9</v>
      </c>
      <c r="BK53" s="124">
        <v>13</v>
      </c>
      <c r="BL53" s="22">
        <v>22</v>
      </c>
      <c r="BM53" s="124">
        <v>7</v>
      </c>
      <c r="BN53" s="22">
        <v>14</v>
      </c>
      <c r="BO53" s="124">
        <v>13</v>
      </c>
      <c r="BP53" s="22">
        <v>7</v>
      </c>
      <c r="BQ53" s="124">
        <v>8</v>
      </c>
      <c r="BR53" s="22">
        <v>7</v>
      </c>
      <c r="BS53" s="124">
        <v>9</v>
      </c>
      <c r="BT53" s="22">
        <v>5</v>
      </c>
      <c r="BU53" s="82">
        <f t="shared" si="61"/>
        <v>3.3080017881090744</v>
      </c>
      <c r="BV53" s="28" t="s">
        <v>116</v>
      </c>
      <c r="BW53" s="39">
        <f t="shared" si="14"/>
        <v>109</v>
      </c>
      <c r="BX53" s="124">
        <v>15</v>
      </c>
      <c r="BY53" s="22">
        <v>15</v>
      </c>
      <c r="BZ53" s="124">
        <v>9</v>
      </c>
      <c r="CA53" s="22">
        <v>5</v>
      </c>
      <c r="CB53" s="124">
        <v>4</v>
      </c>
      <c r="CC53" s="22">
        <v>8</v>
      </c>
      <c r="CD53" s="124">
        <v>8</v>
      </c>
      <c r="CE53" s="22">
        <v>5</v>
      </c>
      <c r="CF53" s="124">
        <v>5</v>
      </c>
      <c r="CG53" s="22">
        <v>6</v>
      </c>
      <c r="CH53" s="124">
        <v>15</v>
      </c>
      <c r="CI53" s="22">
        <v>7</v>
      </c>
      <c r="CJ53" s="124">
        <v>5</v>
      </c>
      <c r="CK53" s="22">
        <v>2</v>
      </c>
      <c r="CL53" s="94">
        <f>BW53/C53*100</f>
        <v>2.4362986142154672</v>
      </c>
      <c r="CM53" s="28">
        <f t="shared" si="53"/>
        <v>218</v>
      </c>
      <c r="CN53" s="132">
        <f t="shared" si="54"/>
        <v>4.8725972284309345</v>
      </c>
    </row>
    <row r="54" spans="1:92" x14ac:dyDescent="0.3">
      <c r="A54" s="28" t="s">
        <v>117</v>
      </c>
      <c r="B54" s="26">
        <v>3433.59</v>
      </c>
      <c r="C54" s="147">
        <f t="shared" si="52"/>
        <v>1742</v>
      </c>
      <c r="D54" s="91">
        <f t="shared" si="47"/>
        <v>50.734071336414658</v>
      </c>
      <c r="E54" s="92">
        <f t="shared" si="6"/>
        <v>1532</v>
      </c>
      <c r="F54" s="124">
        <v>49</v>
      </c>
      <c r="G54" s="22">
        <v>44</v>
      </c>
      <c r="H54" s="124">
        <v>67</v>
      </c>
      <c r="I54" s="22">
        <v>58</v>
      </c>
      <c r="J54" s="124">
        <v>154</v>
      </c>
      <c r="K54" s="22">
        <v>154</v>
      </c>
      <c r="L54" s="124">
        <v>145</v>
      </c>
      <c r="M54" s="22">
        <v>140</v>
      </c>
      <c r="N54" s="124">
        <v>188</v>
      </c>
      <c r="O54" s="22">
        <v>161</v>
      </c>
      <c r="P54" s="124">
        <v>185</v>
      </c>
      <c r="Q54" s="22">
        <v>163</v>
      </c>
      <c r="R54" s="124">
        <v>10</v>
      </c>
      <c r="S54" s="22">
        <v>14</v>
      </c>
      <c r="T54" s="102">
        <f t="shared" si="62"/>
        <v>87.944890929965553</v>
      </c>
      <c r="U54" s="28" t="s">
        <v>117</v>
      </c>
      <c r="V54" s="92">
        <f t="shared" si="7"/>
        <v>89</v>
      </c>
      <c r="W54" s="124">
        <v>7</v>
      </c>
      <c r="X54" s="22">
        <v>6</v>
      </c>
      <c r="Y54" s="124">
        <v>5</v>
      </c>
      <c r="Z54" s="22">
        <v>6</v>
      </c>
      <c r="AA54" s="124">
        <v>10</v>
      </c>
      <c r="AB54" s="22">
        <v>5</v>
      </c>
      <c r="AC54" s="124">
        <v>16</v>
      </c>
      <c r="AD54" s="22">
        <v>7</v>
      </c>
      <c r="AE54" s="124">
        <v>7</v>
      </c>
      <c r="AF54" s="22">
        <v>8</v>
      </c>
      <c r="AG54" s="124">
        <v>5</v>
      </c>
      <c r="AH54" s="22">
        <v>6</v>
      </c>
      <c r="AI54" s="124">
        <v>0</v>
      </c>
      <c r="AJ54" s="22">
        <v>1</v>
      </c>
      <c r="AK54" s="102">
        <f t="shared" si="63"/>
        <v>5.1090700344431683</v>
      </c>
      <c r="AL54" s="28" t="s">
        <v>117</v>
      </c>
      <c r="AM54" s="39">
        <f t="shared" si="9"/>
        <v>37</v>
      </c>
      <c r="AN54" s="124">
        <v>2</v>
      </c>
      <c r="AO54" s="22">
        <v>3</v>
      </c>
      <c r="AP54" s="124">
        <v>3</v>
      </c>
      <c r="AQ54" s="22">
        <v>0</v>
      </c>
      <c r="AR54" s="124">
        <v>9</v>
      </c>
      <c r="AS54" s="22">
        <v>6</v>
      </c>
      <c r="AT54" s="124">
        <v>0</v>
      </c>
      <c r="AU54" s="22">
        <v>3</v>
      </c>
      <c r="AV54" s="124">
        <v>2</v>
      </c>
      <c r="AW54" s="22">
        <v>5</v>
      </c>
      <c r="AX54" s="124">
        <v>4</v>
      </c>
      <c r="AY54" s="22">
        <v>0</v>
      </c>
      <c r="AZ54" s="124">
        <v>0</v>
      </c>
      <c r="BA54" s="22">
        <v>0</v>
      </c>
      <c r="BB54" s="94">
        <f t="shared" si="64"/>
        <v>2.1239954075774969</v>
      </c>
      <c r="BC54" s="39">
        <f t="shared" si="49"/>
        <v>126</v>
      </c>
      <c r="BD54" s="118">
        <f t="shared" si="50"/>
        <v>7.2330654420206653</v>
      </c>
      <c r="BE54" s="28" t="s">
        <v>117</v>
      </c>
      <c r="BF54" s="140">
        <f t="shared" si="13"/>
        <v>43</v>
      </c>
      <c r="BG54" s="124">
        <v>5</v>
      </c>
      <c r="BH54" s="22">
        <v>7</v>
      </c>
      <c r="BI54" s="124">
        <v>1</v>
      </c>
      <c r="BJ54" s="22">
        <v>3</v>
      </c>
      <c r="BK54" s="124">
        <v>9</v>
      </c>
      <c r="BL54" s="22">
        <v>3</v>
      </c>
      <c r="BM54" s="124">
        <v>6</v>
      </c>
      <c r="BN54" s="22">
        <v>2</v>
      </c>
      <c r="BO54" s="124">
        <v>3</v>
      </c>
      <c r="BP54" s="22">
        <v>0</v>
      </c>
      <c r="BQ54" s="124">
        <v>3</v>
      </c>
      <c r="BR54" s="22">
        <v>1</v>
      </c>
      <c r="BS54" s="124">
        <v>0</v>
      </c>
      <c r="BT54" s="22">
        <v>0</v>
      </c>
      <c r="BU54" s="82">
        <f t="shared" si="61"/>
        <v>2.4684270952927667</v>
      </c>
      <c r="BV54" s="28" t="s">
        <v>117</v>
      </c>
      <c r="BW54" s="39">
        <f t="shared" si="14"/>
        <v>41</v>
      </c>
      <c r="BX54" s="124">
        <v>9</v>
      </c>
      <c r="BY54" s="22">
        <v>6</v>
      </c>
      <c r="BZ54" s="124">
        <v>2</v>
      </c>
      <c r="CA54" s="22">
        <v>1</v>
      </c>
      <c r="CB54" s="124">
        <v>4</v>
      </c>
      <c r="CC54" s="22">
        <v>2</v>
      </c>
      <c r="CD54" s="124">
        <v>2</v>
      </c>
      <c r="CE54" s="22">
        <v>0</v>
      </c>
      <c r="CF54" s="124">
        <v>4</v>
      </c>
      <c r="CG54" s="22">
        <v>4</v>
      </c>
      <c r="CH54" s="124">
        <v>2</v>
      </c>
      <c r="CI54" s="22">
        <v>5</v>
      </c>
      <c r="CJ54" s="124">
        <v>0</v>
      </c>
      <c r="CK54" s="22">
        <v>0</v>
      </c>
      <c r="CL54" s="94">
        <f t="shared" ref="CL54:CL69" si="65">BW54/C54*100</f>
        <v>2.3536165327210106</v>
      </c>
      <c r="CM54" s="28">
        <f t="shared" si="53"/>
        <v>82</v>
      </c>
      <c r="CN54" s="132">
        <f t="shared" si="54"/>
        <v>4.7072330654420211</v>
      </c>
    </row>
    <row r="55" spans="1:92" x14ac:dyDescent="0.3">
      <c r="A55" s="28" t="s">
        <v>118</v>
      </c>
      <c r="B55" s="26">
        <v>3337.5239999999999</v>
      </c>
      <c r="C55" s="147">
        <f t="shared" si="52"/>
        <v>1890</v>
      </c>
      <c r="D55" s="91">
        <f t="shared" si="47"/>
        <v>56.628806264763945</v>
      </c>
      <c r="E55" s="92">
        <f t="shared" si="6"/>
        <v>1711</v>
      </c>
      <c r="F55" s="124">
        <v>68</v>
      </c>
      <c r="G55" s="22">
        <v>56</v>
      </c>
      <c r="H55" s="124">
        <v>81</v>
      </c>
      <c r="I55" s="22">
        <v>74</v>
      </c>
      <c r="J55" s="124">
        <v>174</v>
      </c>
      <c r="K55" s="22">
        <v>149</v>
      </c>
      <c r="L55" s="124">
        <v>177</v>
      </c>
      <c r="M55" s="22">
        <v>165</v>
      </c>
      <c r="N55" s="124">
        <v>192</v>
      </c>
      <c r="O55" s="22">
        <v>153</v>
      </c>
      <c r="P55" s="124">
        <v>175</v>
      </c>
      <c r="Q55" s="22">
        <v>188</v>
      </c>
      <c r="R55" s="124">
        <v>27</v>
      </c>
      <c r="S55" s="22">
        <v>32</v>
      </c>
      <c r="T55" s="102">
        <f t="shared" si="62"/>
        <v>90.529100529100532</v>
      </c>
      <c r="U55" s="28" t="s">
        <v>118</v>
      </c>
      <c r="V55" s="92">
        <f>SUM(W55:AJ55)</f>
        <v>61</v>
      </c>
      <c r="W55" s="124">
        <v>3</v>
      </c>
      <c r="X55" s="22">
        <v>3</v>
      </c>
      <c r="Y55" s="124">
        <v>4</v>
      </c>
      <c r="Z55" s="22">
        <v>4</v>
      </c>
      <c r="AA55" s="124">
        <v>7</v>
      </c>
      <c r="AB55" s="22">
        <v>4</v>
      </c>
      <c r="AC55" s="124">
        <v>4</v>
      </c>
      <c r="AD55" s="22">
        <v>9</v>
      </c>
      <c r="AE55" s="124">
        <v>5</v>
      </c>
      <c r="AF55" s="22">
        <v>7</v>
      </c>
      <c r="AG55" s="124">
        <v>5</v>
      </c>
      <c r="AH55" s="22">
        <v>2</v>
      </c>
      <c r="AI55" s="124">
        <v>2</v>
      </c>
      <c r="AJ55" s="22">
        <v>2</v>
      </c>
      <c r="AK55" s="102">
        <f t="shared" si="63"/>
        <v>3.2275132275132274</v>
      </c>
      <c r="AL55" s="28" t="s">
        <v>118</v>
      </c>
      <c r="AM55" s="39">
        <f t="shared" si="9"/>
        <v>16</v>
      </c>
      <c r="AN55" s="124">
        <v>3</v>
      </c>
      <c r="AO55" s="22">
        <v>2</v>
      </c>
      <c r="AP55" s="124">
        <v>1</v>
      </c>
      <c r="AQ55" s="22">
        <v>0</v>
      </c>
      <c r="AR55" s="124">
        <v>2</v>
      </c>
      <c r="AS55" s="22">
        <v>2</v>
      </c>
      <c r="AT55" s="124">
        <v>1</v>
      </c>
      <c r="AU55" s="22">
        <v>0</v>
      </c>
      <c r="AV55" s="124">
        <v>2</v>
      </c>
      <c r="AW55" s="22">
        <v>2</v>
      </c>
      <c r="AX55" s="124">
        <v>0</v>
      </c>
      <c r="AY55" s="22">
        <v>0</v>
      </c>
      <c r="AZ55" s="124">
        <v>1</v>
      </c>
      <c r="BA55" s="22">
        <v>0</v>
      </c>
      <c r="BB55" s="94">
        <f t="shared" si="64"/>
        <v>0.84656084656084662</v>
      </c>
      <c r="BC55" s="39">
        <f t="shared" si="49"/>
        <v>77</v>
      </c>
      <c r="BD55" s="118">
        <f t="shared" si="50"/>
        <v>4.0740740740740744</v>
      </c>
      <c r="BE55" s="28" t="s">
        <v>118</v>
      </c>
      <c r="BF55" s="140">
        <f t="shared" si="13"/>
        <v>67</v>
      </c>
      <c r="BG55" s="124">
        <v>6</v>
      </c>
      <c r="BH55" s="22">
        <v>4</v>
      </c>
      <c r="BI55" s="124">
        <v>5</v>
      </c>
      <c r="BJ55" s="22">
        <v>2</v>
      </c>
      <c r="BK55" s="124">
        <v>5</v>
      </c>
      <c r="BL55" s="22">
        <v>4</v>
      </c>
      <c r="BM55" s="124">
        <v>12</v>
      </c>
      <c r="BN55" s="22">
        <v>8</v>
      </c>
      <c r="BO55" s="124">
        <v>8</v>
      </c>
      <c r="BP55" s="22">
        <v>6</v>
      </c>
      <c r="BQ55" s="124">
        <v>3</v>
      </c>
      <c r="BR55" s="22">
        <v>4</v>
      </c>
      <c r="BS55" s="124">
        <v>0</v>
      </c>
      <c r="BT55" s="22">
        <v>0</v>
      </c>
      <c r="BU55" s="82">
        <f t="shared" si="61"/>
        <v>3.5449735449735447</v>
      </c>
      <c r="BV55" s="28" t="s">
        <v>118</v>
      </c>
      <c r="BW55" s="39">
        <f t="shared" si="14"/>
        <v>35</v>
      </c>
      <c r="BX55" s="124">
        <v>6</v>
      </c>
      <c r="BY55" s="22">
        <v>7</v>
      </c>
      <c r="BZ55" s="124">
        <v>0</v>
      </c>
      <c r="CA55" s="22">
        <v>3</v>
      </c>
      <c r="CB55" s="124">
        <v>3</v>
      </c>
      <c r="CC55" s="22">
        <v>2</v>
      </c>
      <c r="CD55" s="124">
        <v>4</v>
      </c>
      <c r="CE55" s="22">
        <v>4</v>
      </c>
      <c r="CF55" s="124">
        <v>1</v>
      </c>
      <c r="CG55" s="22">
        <v>0</v>
      </c>
      <c r="CH55" s="124">
        <v>1</v>
      </c>
      <c r="CI55" s="22">
        <v>4</v>
      </c>
      <c r="CJ55" s="124">
        <v>0</v>
      </c>
      <c r="CK55" s="22">
        <v>0</v>
      </c>
      <c r="CL55" s="94">
        <f t="shared" si="65"/>
        <v>1.8518518518518516</v>
      </c>
      <c r="CM55" s="28">
        <f t="shared" si="53"/>
        <v>70</v>
      </c>
      <c r="CN55" s="132">
        <f t="shared" si="54"/>
        <v>3.7037037037037033</v>
      </c>
    </row>
    <row r="56" spans="1:92" x14ac:dyDescent="0.3">
      <c r="A56" s="28" t="s">
        <v>119</v>
      </c>
      <c r="B56" s="26">
        <v>7590.6720000000005</v>
      </c>
      <c r="C56" s="147">
        <f t="shared" si="52"/>
        <v>0</v>
      </c>
      <c r="D56" s="91">
        <f t="shared" si="47"/>
        <v>0</v>
      </c>
      <c r="E56" s="92">
        <f t="shared" si="6"/>
        <v>0</v>
      </c>
      <c r="F56" s="124"/>
      <c r="G56" s="22"/>
      <c r="H56" s="124"/>
      <c r="I56" s="22"/>
      <c r="J56" s="124"/>
      <c r="K56" s="22"/>
      <c r="L56" s="124"/>
      <c r="M56" s="22"/>
      <c r="N56" s="124"/>
      <c r="O56" s="22"/>
      <c r="P56" s="124"/>
      <c r="Q56" s="22"/>
      <c r="R56" s="124"/>
      <c r="S56" s="22"/>
      <c r="T56" s="102" t="e">
        <f t="shared" si="62"/>
        <v>#DIV/0!</v>
      </c>
      <c r="U56" s="28" t="s">
        <v>119</v>
      </c>
      <c r="V56" s="92">
        <f t="shared" si="7"/>
        <v>0</v>
      </c>
      <c r="W56" s="124"/>
      <c r="X56" s="22"/>
      <c r="Y56" s="124"/>
      <c r="Z56" s="22"/>
      <c r="AA56" s="124"/>
      <c r="AB56" s="22"/>
      <c r="AC56" s="124"/>
      <c r="AD56" s="22"/>
      <c r="AE56" s="124"/>
      <c r="AF56" s="22"/>
      <c r="AG56" s="124"/>
      <c r="AH56" s="22"/>
      <c r="AI56" s="124"/>
      <c r="AJ56" s="22"/>
      <c r="AK56" s="102" t="e">
        <f t="shared" si="63"/>
        <v>#DIV/0!</v>
      </c>
      <c r="AL56" s="28" t="s">
        <v>119</v>
      </c>
      <c r="AM56" s="39">
        <f t="shared" si="9"/>
        <v>0</v>
      </c>
      <c r="AN56" s="124"/>
      <c r="AO56" s="22"/>
      <c r="AP56" s="124"/>
      <c r="AQ56" s="22"/>
      <c r="AR56" s="124"/>
      <c r="AS56" s="22"/>
      <c r="AT56" s="124"/>
      <c r="AU56" s="22"/>
      <c r="AV56" s="124"/>
      <c r="AW56" s="22"/>
      <c r="AX56" s="124"/>
      <c r="AY56" s="22"/>
      <c r="AZ56" s="124"/>
      <c r="BA56" s="22"/>
      <c r="BB56" s="94" t="e">
        <f t="shared" si="64"/>
        <v>#DIV/0!</v>
      </c>
      <c r="BC56" s="39">
        <f t="shared" si="49"/>
        <v>0</v>
      </c>
      <c r="BD56" s="118" t="e">
        <f t="shared" si="50"/>
        <v>#DIV/0!</v>
      </c>
      <c r="BE56" s="28" t="s">
        <v>119</v>
      </c>
      <c r="BF56" s="140">
        <f t="shared" si="13"/>
        <v>0</v>
      </c>
      <c r="BG56" s="124"/>
      <c r="BH56" s="22"/>
      <c r="BI56" s="124"/>
      <c r="BJ56" s="22"/>
      <c r="BK56" s="124"/>
      <c r="BL56" s="22"/>
      <c r="BM56" s="124"/>
      <c r="BN56" s="22"/>
      <c r="BO56" s="124"/>
      <c r="BP56" s="22"/>
      <c r="BQ56" s="124"/>
      <c r="BR56" s="22"/>
      <c r="BS56" s="124"/>
      <c r="BT56" s="22"/>
      <c r="BU56" s="82" t="e">
        <f t="shared" si="61"/>
        <v>#DIV/0!</v>
      </c>
      <c r="BV56" s="28" t="s">
        <v>119</v>
      </c>
      <c r="BW56" s="39">
        <f t="shared" si="14"/>
        <v>0</v>
      </c>
      <c r="BX56" s="124"/>
      <c r="BY56" s="22"/>
      <c r="BZ56" s="124"/>
      <c r="CA56" s="22"/>
      <c r="CB56" s="124"/>
      <c r="CC56" s="22"/>
      <c r="CD56" s="124"/>
      <c r="CE56" s="22"/>
      <c r="CF56" s="124"/>
      <c r="CG56" s="22"/>
      <c r="CH56" s="124"/>
      <c r="CI56" s="22"/>
      <c r="CJ56" s="124"/>
      <c r="CK56" s="22"/>
      <c r="CL56" s="94" t="e">
        <f t="shared" si="65"/>
        <v>#DIV/0!</v>
      </c>
      <c r="CM56" s="28">
        <f t="shared" si="53"/>
        <v>0</v>
      </c>
      <c r="CN56" s="132" t="e">
        <f t="shared" si="54"/>
        <v>#DIV/0!</v>
      </c>
    </row>
    <row r="57" spans="1:92" x14ac:dyDescent="0.3">
      <c r="A57" s="28" t="s">
        <v>237</v>
      </c>
      <c r="B57" s="26">
        <v>6604.0920000000006</v>
      </c>
      <c r="C57" s="147">
        <f t="shared" si="52"/>
        <v>0</v>
      </c>
      <c r="D57" s="91">
        <f t="shared" si="47"/>
        <v>0</v>
      </c>
      <c r="E57" s="92">
        <f t="shared" si="6"/>
        <v>0</v>
      </c>
      <c r="F57" s="124"/>
      <c r="G57" s="22"/>
      <c r="H57" s="124"/>
      <c r="I57" s="22"/>
      <c r="J57" s="124"/>
      <c r="K57" s="22"/>
      <c r="L57" s="124"/>
      <c r="M57" s="22"/>
      <c r="N57" s="124"/>
      <c r="O57" s="22"/>
      <c r="P57" s="124"/>
      <c r="Q57" s="22"/>
      <c r="R57" s="124"/>
      <c r="S57" s="22"/>
      <c r="T57" s="102" t="e">
        <f t="shared" si="62"/>
        <v>#DIV/0!</v>
      </c>
      <c r="U57" s="28" t="s">
        <v>237</v>
      </c>
      <c r="V57" s="92">
        <f t="shared" si="7"/>
        <v>0</v>
      </c>
      <c r="W57" s="124"/>
      <c r="X57" s="22"/>
      <c r="Y57" s="124"/>
      <c r="Z57" s="22"/>
      <c r="AA57" s="124"/>
      <c r="AB57" s="22"/>
      <c r="AC57" s="124"/>
      <c r="AD57" s="22"/>
      <c r="AE57" s="124"/>
      <c r="AF57" s="22"/>
      <c r="AG57" s="124"/>
      <c r="AH57" s="22"/>
      <c r="AI57" s="124"/>
      <c r="AJ57" s="22"/>
      <c r="AK57" s="102" t="e">
        <f t="shared" si="63"/>
        <v>#DIV/0!</v>
      </c>
      <c r="AL57" s="28" t="s">
        <v>237</v>
      </c>
      <c r="AM57" s="39">
        <f>SUM(AN57:BA57)</f>
        <v>0</v>
      </c>
      <c r="AN57" s="124"/>
      <c r="AO57" s="22"/>
      <c r="AP57" s="124"/>
      <c r="AQ57" s="22"/>
      <c r="AR57" s="124"/>
      <c r="AS57" s="22"/>
      <c r="AT57" s="124"/>
      <c r="AU57" s="22"/>
      <c r="AV57" s="124"/>
      <c r="AW57" s="22"/>
      <c r="AX57" s="124"/>
      <c r="AY57" s="22"/>
      <c r="AZ57" s="124"/>
      <c r="BA57" s="22"/>
      <c r="BB57" s="94" t="e">
        <f t="shared" si="64"/>
        <v>#DIV/0!</v>
      </c>
      <c r="BC57" s="39">
        <f t="shared" si="49"/>
        <v>0</v>
      </c>
      <c r="BD57" s="118" t="e">
        <f t="shared" si="50"/>
        <v>#DIV/0!</v>
      </c>
      <c r="BE57" s="28" t="s">
        <v>237</v>
      </c>
      <c r="BF57" s="140">
        <f t="shared" si="13"/>
        <v>0</v>
      </c>
      <c r="BG57" s="124"/>
      <c r="BH57" s="22"/>
      <c r="BI57" s="124"/>
      <c r="BJ57" s="22"/>
      <c r="BK57" s="124"/>
      <c r="BL57" s="22"/>
      <c r="BM57" s="124"/>
      <c r="BN57" s="22"/>
      <c r="BO57" s="124"/>
      <c r="BP57" s="22"/>
      <c r="BQ57" s="124"/>
      <c r="BR57" s="22"/>
      <c r="BS57" s="124"/>
      <c r="BT57" s="22"/>
      <c r="BU57" s="82" t="e">
        <f t="shared" si="61"/>
        <v>#DIV/0!</v>
      </c>
      <c r="BV57" s="28" t="s">
        <v>237</v>
      </c>
      <c r="BW57" s="39">
        <f t="shared" si="14"/>
        <v>0</v>
      </c>
      <c r="BX57" s="124"/>
      <c r="BY57" s="22"/>
      <c r="BZ57" s="124"/>
      <c r="CA57" s="22"/>
      <c r="CB57" s="124"/>
      <c r="CC57" s="22"/>
      <c r="CD57" s="124"/>
      <c r="CE57" s="22"/>
      <c r="CF57" s="124"/>
      <c r="CG57" s="22"/>
      <c r="CH57" s="124"/>
      <c r="CI57" s="22"/>
      <c r="CJ57" s="124"/>
      <c r="CK57" s="22"/>
      <c r="CL57" s="94" t="e">
        <f t="shared" si="65"/>
        <v>#DIV/0!</v>
      </c>
      <c r="CM57" s="28">
        <f t="shared" si="53"/>
        <v>0</v>
      </c>
      <c r="CN57" s="132" t="e">
        <f t="shared" si="54"/>
        <v>#DIV/0!</v>
      </c>
    </row>
    <row r="58" spans="1:92" x14ac:dyDescent="0.3">
      <c r="A58" s="28" t="s">
        <v>121</v>
      </c>
      <c r="B58" s="26">
        <v>3955.3920000000003</v>
      </c>
      <c r="C58" s="147">
        <f t="shared" si="52"/>
        <v>0</v>
      </c>
      <c r="D58" s="91">
        <f t="shared" si="47"/>
        <v>0</v>
      </c>
      <c r="E58" s="92">
        <f t="shared" si="6"/>
        <v>0</v>
      </c>
      <c r="F58" s="124"/>
      <c r="G58" s="22"/>
      <c r="H58" s="124"/>
      <c r="I58" s="22"/>
      <c r="J58" s="124"/>
      <c r="K58" s="22"/>
      <c r="L58" s="124"/>
      <c r="M58" s="22"/>
      <c r="N58" s="124"/>
      <c r="O58" s="22"/>
      <c r="P58" s="124"/>
      <c r="Q58" s="22"/>
      <c r="R58" s="124"/>
      <c r="S58" s="22"/>
      <c r="T58" s="102" t="e">
        <f t="shared" si="62"/>
        <v>#DIV/0!</v>
      </c>
      <c r="U58" s="28" t="s">
        <v>121</v>
      </c>
      <c r="V58" s="92">
        <f t="shared" si="7"/>
        <v>0</v>
      </c>
      <c r="W58" s="124"/>
      <c r="X58" s="22"/>
      <c r="Y58" s="124"/>
      <c r="Z58" s="22"/>
      <c r="AA58" s="124"/>
      <c r="AB58" s="22"/>
      <c r="AC58" s="124"/>
      <c r="AD58" s="22"/>
      <c r="AE58" s="124"/>
      <c r="AF58" s="22"/>
      <c r="AG58" s="124"/>
      <c r="AH58" s="22"/>
      <c r="AI58" s="124"/>
      <c r="AJ58" s="22"/>
      <c r="AK58" s="102" t="e">
        <f t="shared" si="63"/>
        <v>#DIV/0!</v>
      </c>
      <c r="AL58" s="28" t="s">
        <v>121</v>
      </c>
      <c r="AM58" s="39">
        <f t="shared" si="9"/>
        <v>0</v>
      </c>
      <c r="AN58" s="124"/>
      <c r="AO58" s="22"/>
      <c r="AP58" s="124"/>
      <c r="AQ58" s="22"/>
      <c r="AR58" s="124"/>
      <c r="AS58" s="22"/>
      <c r="AT58" s="124"/>
      <c r="AU58" s="22"/>
      <c r="AV58" s="124"/>
      <c r="AW58" s="22"/>
      <c r="AX58" s="124"/>
      <c r="AY58" s="22"/>
      <c r="AZ58" s="124"/>
      <c r="BA58" s="22"/>
      <c r="BB58" s="94" t="e">
        <f t="shared" si="64"/>
        <v>#DIV/0!</v>
      </c>
      <c r="BC58" s="39">
        <f t="shared" si="49"/>
        <v>0</v>
      </c>
      <c r="BD58" s="118" t="e">
        <f t="shared" si="50"/>
        <v>#DIV/0!</v>
      </c>
      <c r="BE58" s="28" t="s">
        <v>121</v>
      </c>
      <c r="BF58" s="140">
        <f t="shared" si="13"/>
        <v>0</v>
      </c>
      <c r="BG58" s="124"/>
      <c r="BH58" s="22"/>
      <c r="BI58" s="124"/>
      <c r="BJ58" s="22"/>
      <c r="BK58" s="124"/>
      <c r="BL58" s="22"/>
      <c r="BM58" s="124"/>
      <c r="BN58" s="22"/>
      <c r="BO58" s="124"/>
      <c r="BP58" s="22"/>
      <c r="BQ58" s="124"/>
      <c r="BR58" s="22"/>
      <c r="BS58" s="124"/>
      <c r="BT58" s="22"/>
      <c r="BU58" s="82" t="e">
        <f t="shared" si="61"/>
        <v>#DIV/0!</v>
      </c>
      <c r="BV58" s="28" t="s">
        <v>121</v>
      </c>
      <c r="BW58" s="39">
        <f t="shared" si="14"/>
        <v>0</v>
      </c>
      <c r="BX58" s="124"/>
      <c r="BY58" s="22"/>
      <c r="BZ58" s="124"/>
      <c r="CA58" s="22"/>
      <c r="CB58" s="124"/>
      <c r="CC58" s="22"/>
      <c r="CD58" s="124"/>
      <c r="CE58" s="22"/>
      <c r="CF58" s="124"/>
      <c r="CG58" s="22"/>
      <c r="CH58" s="124"/>
      <c r="CI58" s="22"/>
      <c r="CJ58" s="124"/>
      <c r="CK58" s="22"/>
      <c r="CL58" s="94" t="e">
        <f t="shared" si="65"/>
        <v>#DIV/0!</v>
      </c>
      <c r="CM58" s="28">
        <f t="shared" si="53"/>
        <v>0</v>
      </c>
      <c r="CN58" s="132" t="e">
        <f t="shared" si="54"/>
        <v>#DIV/0!</v>
      </c>
    </row>
    <row r="59" spans="1:92" x14ac:dyDescent="0.3">
      <c r="A59" s="28" t="s">
        <v>122</v>
      </c>
      <c r="B59" s="26">
        <v>2275.7760000000003</v>
      </c>
      <c r="C59" s="147">
        <f t="shared" si="52"/>
        <v>0</v>
      </c>
      <c r="D59" s="91">
        <f t="shared" si="47"/>
        <v>0</v>
      </c>
      <c r="E59" s="92">
        <f t="shared" si="6"/>
        <v>0</v>
      </c>
      <c r="F59" s="124"/>
      <c r="G59" s="22"/>
      <c r="H59" s="124"/>
      <c r="I59" s="22"/>
      <c r="J59" s="124"/>
      <c r="K59" s="22"/>
      <c r="L59" s="124"/>
      <c r="M59" s="22"/>
      <c r="N59" s="124"/>
      <c r="O59" s="22"/>
      <c r="P59" s="124"/>
      <c r="Q59" s="22"/>
      <c r="R59" s="124"/>
      <c r="S59" s="22"/>
      <c r="T59" s="102" t="e">
        <f t="shared" ref="T59:T60" si="66">E59/C59*100</f>
        <v>#DIV/0!</v>
      </c>
      <c r="U59" s="28" t="s">
        <v>122</v>
      </c>
      <c r="V59" s="92">
        <f t="shared" si="7"/>
        <v>0</v>
      </c>
      <c r="W59" s="124"/>
      <c r="X59" s="22"/>
      <c r="Y59" s="124"/>
      <c r="Z59" s="22"/>
      <c r="AA59" s="124"/>
      <c r="AB59" s="22"/>
      <c r="AC59" s="124"/>
      <c r="AD59" s="22"/>
      <c r="AE59" s="124"/>
      <c r="AF59" s="22"/>
      <c r="AG59" s="124"/>
      <c r="AH59" s="22"/>
      <c r="AI59" s="124"/>
      <c r="AJ59" s="22"/>
      <c r="AK59" s="102" t="e">
        <f t="shared" ref="AK59:AK60" si="67">V59/C59*100</f>
        <v>#DIV/0!</v>
      </c>
      <c r="AL59" s="28" t="s">
        <v>122</v>
      </c>
      <c r="AM59" s="39">
        <f t="shared" si="9"/>
        <v>0</v>
      </c>
      <c r="AN59" s="124"/>
      <c r="AO59" s="22"/>
      <c r="AP59" s="124"/>
      <c r="AQ59" s="22"/>
      <c r="AR59" s="124"/>
      <c r="AS59" s="22"/>
      <c r="AT59" s="124"/>
      <c r="AU59" s="22"/>
      <c r="AV59" s="124"/>
      <c r="AW59" s="22"/>
      <c r="AX59" s="124"/>
      <c r="AY59" s="22"/>
      <c r="AZ59" s="124"/>
      <c r="BA59" s="22"/>
      <c r="BB59" s="94" t="e">
        <f t="shared" ref="BB59:BB60" si="68">AM59/C59*100</f>
        <v>#DIV/0!</v>
      </c>
      <c r="BC59" s="39">
        <f t="shared" si="49"/>
        <v>0</v>
      </c>
      <c r="BD59" s="118" t="e">
        <f t="shared" si="50"/>
        <v>#DIV/0!</v>
      </c>
      <c r="BE59" s="28" t="s">
        <v>122</v>
      </c>
      <c r="BF59" s="140">
        <f t="shared" si="13"/>
        <v>0</v>
      </c>
      <c r="BG59" s="124"/>
      <c r="BH59" s="22"/>
      <c r="BI59" s="124"/>
      <c r="BJ59" s="22"/>
      <c r="BK59" s="124"/>
      <c r="BL59" s="22"/>
      <c r="BM59" s="124"/>
      <c r="BN59" s="22"/>
      <c r="BO59" s="124"/>
      <c r="BP59" s="22"/>
      <c r="BQ59" s="124"/>
      <c r="BR59" s="22"/>
      <c r="BS59" s="124"/>
      <c r="BT59" s="22"/>
      <c r="BU59" s="82" t="e">
        <f t="shared" si="61"/>
        <v>#DIV/0!</v>
      </c>
      <c r="BV59" s="28" t="s">
        <v>122</v>
      </c>
      <c r="BW59" s="39">
        <f t="shared" si="14"/>
        <v>0</v>
      </c>
      <c r="BX59" s="124"/>
      <c r="BY59" s="22"/>
      <c r="BZ59" s="124"/>
      <c r="CA59" s="22"/>
      <c r="CB59" s="124"/>
      <c r="CC59" s="22"/>
      <c r="CD59" s="124"/>
      <c r="CE59" s="22"/>
      <c r="CF59" s="124"/>
      <c r="CG59" s="22"/>
      <c r="CH59" s="124"/>
      <c r="CI59" s="22"/>
      <c r="CJ59" s="124"/>
      <c r="CK59" s="22"/>
      <c r="CL59" s="94" t="e">
        <f t="shared" si="65"/>
        <v>#DIV/0!</v>
      </c>
      <c r="CM59" s="28">
        <f t="shared" si="53"/>
        <v>0</v>
      </c>
      <c r="CN59" s="132" t="e">
        <f t="shared" si="54"/>
        <v>#DIV/0!</v>
      </c>
    </row>
    <row r="60" spans="1:92" x14ac:dyDescent="0.3">
      <c r="A60" s="28" t="s">
        <v>123</v>
      </c>
      <c r="B60" s="26">
        <v>8306.5500000000011</v>
      </c>
      <c r="C60" s="147">
        <f t="shared" si="52"/>
        <v>0</v>
      </c>
      <c r="D60" s="91">
        <f t="shared" si="47"/>
        <v>0</v>
      </c>
      <c r="E60" s="92">
        <f t="shared" si="6"/>
        <v>0</v>
      </c>
      <c r="F60" s="124"/>
      <c r="G60" s="22"/>
      <c r="H60" s="124"/>
      <c r="I60" s="22"/>
      <c r="J60" s="124"/>
      <c r="K60" s="22"/>
      <c r="L60" s="124"/>
      <c r="M60" s="22"/>
      <c r="N60" s="124"/>
      <c r="O60" s="22"/>
      <c r="P60" s="124"/>
      <c r="Q60" s="22"/>
      <c r="R60" s="124"/>
      <c r="S60" s="22"/>
      <c r="T60" s="102" t="e">
        <f t="shared" si="66"/>
        <v>#DIV/0!</v>
      </c>
      <c r="U60" s="28" t="s">
        <v>123</v>
      </c>
      <c r="V60" s="92">
        <f t="shared" si="7"/>
        <v>0</v>
      </c>
      <c r="W60" s="124"/>
      <c r="X60" s="22"/>
      <c r="Y60" s="124"/>
      <c r="Z60" s="22"/>
      <c r="AA60" s="124"/>
      <c r="AB60" s="22"/>
      <c r="AC60" s="124"/>
      <c r="AD60" s="22"/>
      <c r="AE60" s="124"/>
      <c r="AF60" s="22"/>
      <c r="AG60" s="124"/>
      <c r="AH60" s="22"/>
      <c r="AI60" s="124"/>
      <c r="AJ60" s="22"/>
      <c r="AK60" s="102" t="e">
        <f t="shared" si="67"/>
        <v>#DIV/0!</v>
      </c>
      <c r="AL60" s="28" t="s">
        <v>123</v>
      </c>
      <c r="AM60" s="39">
        <f t="shared" si="9"/>
        <v>0</v>
      </c>
      <c r="AN60" s="124"/>
      <c r="AO60" s="22"/>
      <c r="AP60" s="124"/>
      <c r="AQ60" s="22"/>
      <c r="AR60" s="124"/>
      <c r="AS60" s="22"/>
      <c r="AT60" s="124"/>
      <c r="AU60" s="22"/>
      <c r="AV60" s="124"/>
      <c r="AW60" s="22"/>
      <c r="AX60" s="124"/>
      <c r="AY60" s="22"/>
      <c r="AZ60" s="124"/>
      <c r="BA60" s="22"/>
      <c r="BB60" s="94" t="e">
        <f t="shared" si="68"/>
        <v>#DIV/0!</v>
      </c>
      <c r="BC60" s="39">
        <f t="shared" si="49"/>
        <v>0</v>
      </c>
      <c r="BD60" s="118" t="e">
        <f t="shared" si="50"/>
        <v>#DIV/0!</v>
      </c>
      <c r="BE60" s="28" t="s">
        <v>123</v>
      </c>
      <c r="BF60" s="140">
        <f t="shared" si="13"/>
        <v>0</v>
      </c>
      <c r="BG60" s="124"/>
      <c r="BH60" s="22"/>
      <c r="BI60" s="124"/>
      <c r="BJ60" s="22"/>
      <c r="BK60" s="124"/>
      <c r="BL60" s="22"/>
      <c r="BM60" s="124"/>
      <c r="BN60" s="22"/>
      <c r="BO60" s="124"/>
      <c r="BP60" s="22"/>
      <c r="BQ60" s="124"/>
      <c r="BR60" s="22"/>
      <c r="BS60" s="124"/>
      <c r="BT60" s="22"/>
      <c r="BU60" s="82" t="e">
        <f t="shared" si="61"/>
        <v>#DIV/0!</v>
      </c>
      <c r="BV60" s="28" t="s">
        <v>123</v>
      </c>
      <c r="BW60" s="39">
        <f t="shared" si="14"/>
        <v>0</v>
      </c>
      <c r="BX60" s="124"/>
      <c r="BY60" s="22"/>
      <c r="BZ60" s="124"/>
      <c r="CA60" s="22"/>
      <c r="CB60" s="124"/>
      <c r="CC60" s="22"/>
      <c r="CD60" s="124"/>
      <c r="CE60" s="22"/>
      <c r="CF60" s="124"/>
      <c r="CG60" s="22"/>
      <c r="CH60" s="124"/>
      <c r="CI60" s="22"/>
      <c r="CJ60" s="124"/>
      <c r="CK60" s="22"/>
      <c r="CL60" s="94" t="e">
        <f t="shared" si="65"/>
        <v>#DIV/0!</v>
      </c>
      <c r="CM60" s="28">
        <f t="shared" si="53"/>
        <v>0</v>
      </c>
      <c r="CN60" s="132" t="e">
        <f t="shared" si="54"/>
        <v>#DIV/0!</v>
      </c>
    </row>
    <row r="61" spans="1:92" x14ac:dyDescent="0.3">
      <c r="A61" s="28" t="s">
        <v>124</v>
      </c>
      <c r="B61" s="26">
        <v>3245.0219999999999</v>
      </c>
      <c r="C61" s="147">
        <f t="shared" si="52"/>
        <v>0</v>
      </c>
      <c r="D61" s="91">
        <f t="shared" si="47"/>
        <v>0</v>
      </c>
      <c r="E61" s="92">
        <f t="shared" si="6"/>
        <v>0</v>
      </c>
      <c r="F61" s="124"/>
      <c r="G61" s="22"/>
      <c r="H61" s="124"/>
      <c r="I61" s="22"/>
      <c r="J61" s="124"/>
      <c r="K61" s="22"/>
      <c r="L61" s="124"/>
      <c r="M61" s="22"/>
      <c r="N61" s="124"/>
      <c r="O61" s="22"/>
      <c r="P61" s="124"/>
      <c r="Q61" s="22"/>
      <c r="R61" s="124"/>
      <c r="S61" s="22"/>
      <c r="T61" s="102" t="e">
        <f>E61/C61*100</f>
        <v>#DIV/0!</v>
      </c>
      <c r="U61" s="28" t="s">
        <v>124</v>
      </c>
      <c r="V61" s="92">
        <f t="shared" si="7"/>
        <v>0</v>
      </c>
      <c r="W61" s="124"/>
      <c r="X61" s="22"/>
      <c r="Y61" s="124"/>
      <c r="Z61" s="22"/>
      <c r="AA61" s="124"/>
      <c r="AB61" s="22"/>
      <c r="AC61" s="124"/>
      <c r="AD61" s="22"/>
      <c r="AE61" s="124"/>
      <c r="AF61" s="22"/>
      <c r="AG61" s="124"/>
      <c r="AH61" s="22"/>
      <c r="AI61" s="124"/>
      <c r="AJ61" s="22"/>
      <c r="AK61" s="102" t="e">
        <f>V61/C61*100</f>
        <v>#DIV/0!</v>
      </c>
      <c r="AL61" s="28" t="s">
        <v>124</v>
      </c>
      <c r="AM61" s="39">
        <f t="shared" si="9"/>
        <v>0</v>
      </c>
      <c r="AN61" s="124"/>
      <c r="AO61" s="22"/>
      <c r="AP61" s="124"/>
      <c r="AQ61" s="22"/>
      <c r="AR61" s="124"/>
      <c r="AS61" s="22"/>
      <c r="AT61" s="124"/>
      <c r="AU61" s="22"/>
      <c r="AV61" s="124"/>
      <c r="AW61" s="22"/>
      <c r="AX61" s="124"/>
      <c r="AY61" s="22"/>
      <c r="AZ61" s="124"/>
      <c r="BA61" s="22"/>
      <c r="BB61" s="94" t="e">
        <f>AM61/C61*100</f>
        <v>#DIV/0!</v>
      </c>
      <c r="BC61" s="39">
        <f t="shared" si="49"/>
        <v>0</v>
      </c>
      <c r="BD61" s="57" t="e">
        <f>BC61/C61*100</f>
        <v>#DIV/0!</v>
      </c>
      <c r="BE61" s="28" t="s">
        <v>124</v>
      </c>
      <c r="BF61" s="140">
        <f t="shared" si="13"/>
        <v>0</v>
      </c>
      <c r="BG61" s="124"/>
      <c r="BH61" s="22"/>
      <c r="BI61" s="124"/>
      <c r="BJ61" s="22"/>
      <c r="BK61" s="124"/>
      <c r="BL61" s="22"/>
      <c r="BM61" s="124"/>
      <c r="BN61" s="22"/>
      <c r="BO61" s="124"/>
      <c r="BP61" s="22"/>
      <c r="BQ61" s="124"/>
      <c r="BR61" s="22"/>
      <c r="BS61" s="124"/>
      <c r="BT61" s="22"/>
      <c r="BU61" s="82" t="e">
        <f t="shared" si="61"/>
        <v>#DIV/0!</v>
      </c>
      <c r="BV61" s="28" t="s">
        <v>124</v>
      </c>
      <c r="BW61" s="39">
        <f t="shared" si="14"/>
        <v>0</v>
      </c>
      <c r="BX61" s="124"/>
      <c r="BY61" s="22"/>
      <c r="BZ61" s="124"/>
      <c r="CA61" s="22"/>
      <c r="CB61" s="124"/>
      <c r="CC61" s="22"/>
      <c r="CD61" s="124"/>
      <c r="CE61" s="22"/>
      <c r="CF61" s="124"/>
      <c r="CG61" s="22"/>
      <c r="CH61" s="124"/>
      <c r="CI61" s="22"/>
      <c r="CJ61" s="124"/>
      <c r="CK61" s="22"/>
      <c r="CL61" s="94" t="e">
        <f t="shared" si="65"/>
        <v>#DIV/0!</v>
      </c>
      <c r="CM61" s="28">
        <f t="shared" si="53"/>
        <v>0</v>
      </c>
      <c r="CN61" s="132" t="e">
        <f t="shared" si="54"/>
        <v>#DIV/0!</v>
      </c>
    </row>
    <row r="62" spans="1:92" x14ac:dyDescent="0.3">
      <c r="A62" s="28" t="s">
        <v>125</v>
      </c>
      <c r="B62" s="26">
        <v>6284.1419999999998</v>
      </c>
      <c r="C62" s="147">
        <f t="shared" si="52"/>
        <v>5122</v>
      </c>
      <c r="D62" s="91">
        <f t="shared" si="47"/>
        <v>81.506751438780341</v>
      </c>
      <c r="E62" s="92">
        <f t="shared" si="6"/>
        <v>4441</v>
      </c>
      <c r="F62" s="124">
        <v>95</v>
      </c>
      <c r="G62" s="22">
        <v>183</v>
      </c>
      <c r="H62" s="124">
        <v>157</v>
      </c>
      <c r="I62" s="22">
        <v>148</v>
      </c>
      <c r="J62" s="124">
        <v>346</v>
      </c>
      <c r="K62" s="22">
        <v>300</v>
      </c>
      <c r="L62" s="124">
        <v>568</v>
      </c>
      <c r="M62" s="22">
        <v>302</v>
      </c>
      <c r="N62" s="124">
        <v>396</v>
      </c>
      <c r="O62" s="22">
        <v>396</v>
      </c>
      <c r="P62" s="124">
        <v>476</v>
      </c>
      <c r="Q62" s="22">
        <v>396</v>
      </c>
      <c r="R62" s="124">
        <v>308</v>
      </c>
      <c r="S62" s="22">
        <v>370</v>
      </c>
      <c r="T62" s="102">
        <f>E62/C62*100</f>
        <v>86.704412338930098</v>
      </c>
      <c r="U62" s="28" t="s">
        <v>125</v>
      </c>
      <c r="V62" s="92">
        <f t="shared" si="7"/>
        <v>260</v>
      </c>
      <c r="W62" s="124">
        <v>15</v>
      </c>
      <c r="X62" s="22">
        <v>24</v>
      </c>
      <c r="Y62" s="124">
        <v>17</v>
      </c>
      <c r="Z62" s="22">
        <v>6</v>
      </c>
      <c r="AA62" s="124">
        <v>22</v>
      </c>
      <c r="AB62" s="22">
        <v>16</v>
      </c>
      <c r="AC62" s="124">
        <v>17</v>
      </c>
      <c r="AD62" s="22">
        <v>20</v>
      </c>
      <c r="AE62" s="124">
        <v>20</v>
      </c>
      <c r="AF62" s="22">
        <v>26</v>
      </c>
      <c r="AG62" s="124">
        <v>26</v>
      </c>
      <c r="AH62" s="22">
        <v>16</v>
      </c>
      <c r="AI62" s="124">
        <v>22</v>
      </c>
      <c r="AJ62" s="22">
        <v>13</v>
      </c>
      <c r="AK62" s="102">
        <f>V62/C62*100</f>
        <v>5.0761421319796955</v>
      </c>
      <c r="AL62" s="28" t="s">
        <v>125</v>
      </c>
      <c r="AM62" s="39">
        <f t="shared" si="9"/>
        <v>152</v>
      </c>
      <c r="AN62" s="124">
        <v>11</v>
      </c>
      <c r="AO62" s="22">
        <v>26</v>
      </c>
      <c r="AP62" s="124">
        <v>7</v>
      </c>
      <c r="AQ62" s="22">
        <v>5</v>
      </c>
      <c r="AR62" s="124">
        <v>14</v>
      </c>
      <c r="AS62" s="22">
        <v>10</v>
      </c>
      <c r="AT62" s="124">
        <v>18</v>
      </c>
      <c r="AU62" s="22">
        <v>10</v>
      </c>
      <c r="AV62" s="124">
        <v>7</v>
      </c>
      <c r="AW62" s="22">
        <v>5</v>
      </c>
      <c r="AX62" s="124">
        <v>16</v>
      </c>
      <c r="AY62" s="22">
        <v>9</v>
      </c>
      <c r="AZ62" s="124">
        <v>10</v>
      </c>
      <c r="BA62" s="22">
        <v>4</v>
      </c>
      <c r="BB62" s="94">
        <f t="shared" ref="BB62:BB80" si="69">AM62/C62*100</f>
        <v>2.9675907848496679</v>
      </c>
      <c r="BC62" s="39">
        <f t="shared" si="49"/>
        <v>412</v>
      </c>
      <c r="BD62" s="57">
        <f t="shared" ref="BD62:BD80" si="70">BC62/C62*100</f>
        <v>8.043732916829363</v>
      </c>
      <c r="BE62" s="28" t="s">
        <v>125</v>
      </c>
      <c r="BF62" s="140">
        <f t="shared" si="13"/>
        <v>163</v>
      </c>
      <c r="BG62" s="124">
        <v>7</v>
      </c>
      <c r="BH62" s="22">
        <v>10</v>
      </c>
      <c r="BI62" s="124">
        <v>3</v>
      </c>
      <c r="BJ62" s="22">
        <v>5</v>
      </c>
      <c r="BK62" s="124">
        <v>9</v>
      </c>
      <c r="BL62" s="22">
        <v>14</v>
      </c>
      <c r="BM62" s="124">
        <v>16</v>
      </c>
      <c r="BN62" s="22">
        <v>10</v>
      </c>
      <c r="BO62" s="124">
        <v>16</v>
      </c>
      <c r="BP62" s="22">
        <v>14</v>
      </c>
      <c r="BQ62" s="124">
        <v>15</v>
      </c>
      <c r="BR62" s="22">
        <v>22</v>
      </c>
      <c r="BS62" s="124">
        <v>10</v>
      </c>
      <c r="BT62" s="22">
        <v>12</v>
      </c>
      <c r="BU62" s="82">
        <f t="shared" si="61"/>
        <v>3.1823506442795781</v>
      </c>
      <c r="BV62" s="28" t="s">
        <v>125</v>
      </c>
      <c r="BW62" s="39">
        <f t="shared" si="14"/>
        <v>106</v>
      </c>
      <c r="BX62" s="124">
        <v>6</v>
      </c>
      <c r="BY62" s="22">
        <v>9</v>
      </c>
      <c r="BZ62" s="124">
        <v>6</v>
      </c>
      <c r="CA62" s="22">
        <v>8</v>
      </c>
      <c r="CB62" s="124">
        <v>7</v>
      </c>
      <c r="CC62" s="22">
        <v>5</v>
      </c>
      <c r="CD62" s="124">
        <v>5</v>
      </c>
      <c r="CE62" s="22">
        <v>8</v>
      </c>
      <c r="CF62" s="124">
        <v>14</v>
      </c>
      <c r="CG62" s="22">
        <v>8</v>
      </c>
      <c r="CH62" s="124">
        <v>11</v>
      </c>
      <c r="CI62" s="22">
        <v>3</v>
      </c>
      <c r="CJ62" s="124">
        <v>9</v>
      </c>
      <c r="CK62" s="22">
        <v>7</v>
      </c>
      <c r="CL62" s="94">
        <f t="shared" si="65"/>
        <v>2.0695040999609526</v>
      </c>
      <c r="CM62" s="28">
        <f t="shared" si="53"/>
        <v>212</v>
      </c>
      <c r="CN62" s="132">
        <f t="shared" si="54"/>
        <v>4.1390081999219053</v>
      </c>
    </row>
    <row r="63" spans="1:92" x14ac:dyDescent="0.3">
      <c r="A63" s="28" t="s">
        <v>238</v>
      </c>
      <c r="B63" s="26">
        <v>3222.6660000000002</v>
      </c>
      <c r="C63" s="147">
        <f t="shared" si="52"/>
        <v>2236</v>
      </c>
      <c r="D63" s="91">
        <f t="shared" si="47"/>
        <v>69.383547658987936</v>
      </c>
      <c r="E63" s="92">
        <f>SUM(F63:S63)</f>
        <v>1995</v>
      </c>
      <c r="F63" s="124">
        <v>79</v>
      </c>
      <c r="G63" s="22">
        <v>79</v>
      </c>
      <c r="H63" s="124">
        <v>98</v>
      </c>
      <c r="I63" s="22">
        <v>86</v>
      </c>
      <c r="J63" s="124">
        <v>207</v>
      </c>
      <c r="K63" s="22">
        <v>157</v>
      </c>
      <c r="L63" s="124">
        <v>214</v>
      </c>
      <c r="M63" s="22">
        <v>171</v>
      </c>
      <c r="N63" s="124">
        <v>240</v>
      </c>
      <c r="O63" s="22">
        <v>218</v>
      </c>
      <c r="P63" s="124">
        <v>227</v>
      </c>
      <c r="Q63" s="22">
        <v>189</v>
      </c>
      <c r="R63" s="124">
        <v>15</v>
      </c>
      <c r="S63" s="22">
        <v>15</v>
      </c>
      <c r="T63" s="102">
        <f>E63/C63*100</f>
        <v>89.221824686940963</v>
      </c>
      <c r="U63" s="28" t="s">
        <v>238</v>
      </c>
      <c r="V63" s="92">
        <f t="shared" si="7"/>
        <v>78</v>
      </c>
      <c r="W63" s="124">
        <v>4</v>
      </c>
      <c r="X63" s="22">
        <v>4</v>
      </c>
      <c r="Y63" s="124">
        <v>6</v>
      </c>
      <c r="Z63" s="22">
        <v>4</v>
      </c>
      <c r="AA63" s="124">
        <v>7</v>
      </c>
      <c r="AB63" s="22">
        <v>5</v>
      </c>
      <c r="AC63" s="124">
        <v>8</v>
      </c>
      <c r="AD63" s="22">
        <v>6</v>
      </c>
      <c r="AE63" s="124">
        <v>9</v>
      </c>
      <c r="AF63" s="22">
        <v>5</v>
      </c>
      <c r="AG63" s="124">
        <v>11</v>
      </c>
      <c r="AH63" s="22">
        <v>3</v>
      </c>
      <c r="AI63" s="124">
        <v>3</v>
      </c>
      <c r="AJ63" s="22">
        <v>3</v>
      </c>
      <c r="AK63" s="102">
        <f>V63/C63*100</f>
        <v>3.4883720930232558</v>
      </c>
      <c r="AL63" s="28" t="s">
        <v>238</v>
      </c>
      <c r="AM63" s="39">
        <f t="shared" si="9"/>
        <v>47</v>
      </c>
      <c r="AN63" s="124">
        <v>5</v>
      </c>
      <c r="AO63" s="22">
        <v>1</v>
      </c>
      <c r="AP63" s="124">
        <v>4</v>
      </c>
      <c r="AQ63" s="22">
        <v>2</v>
      </c>
      <c r="AR63" s="124">
        <v>6</v>
      </c>
      <c r="AS63" s="22">
        <v>6</v>
      </c>
      <c r="AT63" s="124">
        <v>1</v>
      </c>
      <c r="AU63" s="22">
        <v>7</v>
      </c>
      <c r="AV63" s="124">
        <v>6</v>
      </c>
      <c r="AW63" s="22">
        <v>1</v>
      </c>
      <c r="AX63" s="124">
        <v>3</v>
      </c>
      <c r="AY63" s="22">
        <v>4</v>
      </c>
      <c r="AZ63" s="124">
        <v>1</v>
      </c>
      <c r="BA63" s="22">
        <v>0</v>
      </c>
      <c r="BB63" s="94">
        <f t="shared" si="69"/>
        <v>2.1019677996422184</v>
      </c>
      <c r="BC63" s="39">
        <f t="shared" si="49"/>
        <v>125</v>
      </c>
      <c r="BD63" s="57">
        <f t="shared" si="70"/>
        <v>5.5903398926654742</v>
      </c>
      <c r="BE63" s="28" t="s">
        <v>238</v>
      </c>
      <c r="BF63" s="140">
        <f t="shared" si="13"/>
        <v>68</v>
      </c>
      <c r="BG63" s="124">
        <v>8</v>
      </c>
      <c r="BH63" s="22">
        <v>4</v>
      </c>
      <c r="BI63" s="124">
        <v>11</v>
      </c>
      <c r="BJ63" s="22">
        <v>2</v>
      </c>
      <c r="BK63" s="124">
        <v>13</v>
      </c>
      <c r="BL63" s="22">
        <v>5</v>
      </c>
      <c r="BM63" s="124">
        <v>8</v>
      </c>
      <c r="BN63" s="22">
        <v>5</v>
      </c>
      <c r="BO63" s="124">
        <v>3</v>
      </c>
      <c r="BP63" s="22">
        <v>3</v>
      </c>
      <c r="BQ63" s="124">
        <v>2</v>
      </c>
      <c r="BR63" s="22">
        <v>2</v>
      </c>
      <c r="BS63" s="124">
        <v>2</v>
      </c>
      <c r="BT63" s="22">
        <v>0</v>
      </c>
      <c r="BU63" s="82">
        <f t="shared" si="61"/>
        <v>3.0411449016100178</v>
      </c>
      <c r="BV63" s="28" t="s">
        <v>238</v>
      </c>
      <c r="BW63" s="39">
        <f t="shared" si="14"/>
        <v>48</v>
      </c>
      <c r="BX63" s="124">
        <v>8</v>
      </c>
      <c r="BY63" s="22">
        <v>3</v>
      </c>
      <c r="BZ63" s="124">
        <v>5</v>
      </c>
      <c r="CA63" s="22">
        <v>0</v>
      </c>
      <c r="CB63" s="124">
        <v>5</v>
      </c>
      <c r="CC63" s="22">
        <v>5</v>
      </c>
      <c r="CD63" s="124">
        <v>2</v>
      </c>
      <c r="CE63" s="22">
        <v>3</v>
      </c>
      <c r="CF63" s="124">
        <v>6</v>
      </c>
      <c r="CG63" s="22">
        <v>2</v>
      </c>
      <c r="CH63" s="124">
        <v>4</v>
      </c>
      <c r="CI63" s="22">
        <v>5</v>
      </c>
      <c r="CJ63" s="124">
        <v>0</v>
      </c>
      <c r="CK63" s="22">
        <v>0</v>
      </c>
      <c r="CL63" s="94">
        <f t="shared" si="65"/>
        <v>2.1466905187835419</v>
      </c>
      <c r="CM63" s="28">
        <f t="shared" si="53"/>
        <v>96</v>
      </c>
      <c r="CN63" s="132">
        <f t="shared" si="54"/>
        <v>4.2933810375670838</v>
      </c>
    </row>
    <row r="64" spans="1:92" x14ac:dyDescent="0.3">
      <c r="A64" s="28" t="s">
        <v>127</v>
      </c>
      <c r="B64" s="26">
        <v>4297.6980000000003</v>
      </c>
      <c r="C64" s="147">
        <f t="shared" si="52"/>
        <v>3376</v>
      </c>
      <c r="D64" s="91">
        <f t="shared" si="47"/>
        <v>78.553681529041825</v>
      </c>
      <c r="E64" s="92">
        <f t="shared" si="6"/>
        <v>3160</v>
      </c>
      <c r="F64" s="124">
        <v>137</v>
      </c>
      <c r="G64" s="22">
        <v>141</v>
      </c>
      <c r="H64" s="124">
        <v>137</v>
      </c>
      <c r="I64" s="22">
        <v>130</v>
      </c>
      <c r="J64" s="124">
        <v>259</v>
      </c>
      <c r="K64" s="22">
        <v>223</v>
      </c>
      <c r="L64" s="124">
        <v>278</v>
      </c>
      <c r="M64" s="22">
        <v>248</v>
      </c>
      <c r="N64" s="124">
        <v>315</v>
      </c>
      <c r="O64" s="22">
        <v>293</v>
      </c>
      <c r="P64" s="124">
        <v>316</v>
      </c>
      <c r="Q64" s="22">
        <v>268</v>
      </c>
      <c r="R64" s="124">
        <v>217</v>
      </c>
      <c r="S64" s="22">
        <v>198</v>
      </c>
      <c r="T64" s="102">
        <f>E64/C64*100</f>
        <v>93.60189573459715</v>
      </c>
      <c r="U64" s="28" t="s">
        <v>127</v>
      </c>
      <c r="V64" s="92">
        <f t="shared" si="7"/>
        <v>94</v>
      </c>
      <c r="W64" s="124">
        <v>2</v>
      </c>
      <c r="X64" s="22">
        <v>1</v>
      </c>
      <c r="Y64" s="124">
        <v>4</v>
      </c>
      <c r="Z64" s="22">
        <v>2</v>
      </c>
      <c r="AA64" s="124">
        <v>10</v>
      </c>
      <c r="AB64" s="22">
        <v>8</v>
      </c>
      <c r="AC64" s="124">
        <v>12</v>
      </c>
      <c r="AD64" s="22">
        <v>11</v>
      </c>
      <c r="AE64" s="124">
        <v>10</v>
      </c>
      <c r="AF64" s="22">
        <v>8</v>
      </c>
      <c r="AG64" s="124">
        <v>9</v>
      </c>
      <c r="AH64" s="22">
        <v>7</v>
      </c>
      <c r="AI64" s="124">
        <v>5</v>
      </c>
      <c r="AJ64" s="22">
        <v>5</v>
      </c>
      <c r="AK64" s="102">
        <f>V64/C64*100</f>
        <v>2.7843601895734595</v>
      </c>
      <c r="AL64" s="28" t="s">
        <v>127</v>
      </c>
      <c r="AM64" s="39">
        <f t="shared" si="9"/>
        <v>43</v>
      </c>
      <c r="AN64" s="124">
        <v>0</v>
      </c>
      <c r="AO64" s="22">
        <v>0</v>
      </c>
      <c r="AP64" s="124">
        <v>1</v>
      </c>
      <c r="AQ64" s="22">
        <v>2</v>
      </c>
      <c r="AR64" s="124">
        <v>3</v>
      </c>
      <c r="AS64" s="22">
        <v>5</v>
      </c>
      <c r="AT64" s="124">
        <v>5</v>
      </c>
      <c r="AU64" s="22">
        <v>6</v>
      </c>
      <c r="AV64" s="124">
        <v>3</v>
      </c>
      <c r="AW64" s="22">
        <v>5</v>
      </c>
      <c r="AX64" s="124">
        <v>4</v>
      </c>
      <c r="AY64" s="22">
        <v>3</v>
      </c>
      <c r="AZ64" s="124">
        <v>3</v>
      </c>
      <c r="BA64" s="22">
        <v>3</v>
      </c>
      <c r="BB64" s="94">
        <f t="shared" si="69"/>
        <v>1.2736966824644549</v>
      </c>
      <c r="BC64" s="39">
        <f t="shared" si="49"/>
        <v>137</v>
      </c>
      <c r="BD64" s="57">
        <f t="shared" si="70"/>
        <v>4.0580568720379153</v>
      </c>
      <c r="BE64" s="28" t="s">
        <v>127</v>
      </c>
      <c r="BF64" s="140">
        <f t="shared" si="13"/>
        <v>52</v>
      </c>
      <c r="BG64" s="124">
        <v>1</v>
      </c>
      <c r="BH64" s="22">
        <v>1</v>
      </c>
      <c r="BI64" s="124">
        <v>2</v>
      </c>
      <c r="BJ64" s="22">
        <v>3</v>
      </c>
      <c r="BK64" s="124">
        <v>4</v>
      </c>
      <c r="BL64" s="22">
        <v>8</v>
      </c>
      <c r="BM64" s="124">
        <v>6</v>
      </c>
      <c r="BN64" s="22">
        <v>5</v>
      </c>
      <c r="BO64" s="124">
        <v>4</v>
      </c>
      <c r="BP64" s="22">
        <v>4</v>
      </c>
      <c r="BQ64" s="124">
        <v>6</v>
      </c>
      <c r="BR64" s="22">
        <v>4</v>
      </c>
      <c r="BS64" s="124">
        <v>2</v>
      </c>
      <c r="BT64" s="22">
        <v>2</v>
      </c>
      <c r="BU64" s="82">
        <f t="shared" si="61"/>
        <v>1.5402843601895735</v>
      </c>
      <c r="BV64" s="28" t="s">
        <v>127</v>
      </c>
      <c r="BW64" s="39">
        <f t="shared" si="14"/>
        <v>27</v>
      </c>
      <c r="BX64" s="124">
        <v>0</v>
      </c>
      <c r="BY64" s="22">
        <v>0</v>
      </c>
      <c r="BZ64" s="124">
        <v>1</v>
      </c>
      <c r="CA64" s="22">
        <v>2</v>
      </c>
      <c r="CB64" s="124">
        <v>3</v>
      </c>
      <c r="CC64" s="22">
        <v>5</v>
      </c>
      <c r="CD64" s="124">
        <v>2</v>
      </c>
      <c r="CE64" s="22">
        <v>1</v>
      </c>
      <c r="CF64" s="124">
        <v>3</v>
      </c>
      <c r="CG64" s="22">
        <v>2</v>
      </c>
      <c r="CH64" s="124">
        <v>2</v>
      </c>
      <c r="CI64" s="22">
        <v>2</v>
      </c>
      <c r="CJ64" s="124">
        <v>3</v>
      </c>
      <c r="CK64" s="22">
        <v>1</v>
      </c>
      <c r="CL64" s="94">
        <f t="shared" si="65"/>
        <v>0.79976303317535535</v>
      </c>
      <c r="CM64" s="28">
        <f t="shared" si="53"/>
        <v>54</v>
      </c>
      <c r="CN64" s="132">
        <f t="shared" si="54"/>
        <v>1.5995260663507107</v>
      </c>
    </row>
    <row r="65" spans="1:92" x14ac:dyDescent="0.3">
      <c r="A65" s="28" t="s">
        <v>128</v>
      </c>
      <c r="B65" s="26">
        <v>2712.69</v>
      </c>
      <c r="C65" s="147">
        <f t="shared" si="52"/>
        <v>0</v>
      </c>
      <c r="D65" s="91">
        <f t="shared" si="47"/>
        <v>0</v>
      </c>
      <c r="E65" s="92">
        <f t="shared" si="6"/>
        <v>0</v>
      </c>
      <c r="F65" s="124"/>
      <c r="G65" s="22"/>
      <c r="H65" s="124"/>
      <c r="I65" s="22"/>
      <c r="J65" s="124"/>
      <c r="K65" s="22"/>
      <c r="L65" s="124"/>
      <c r="M65" s="22"/>
      <c r="N65" s="124"/>
      <c r="O65" s="22"/>
      <c r="P65" s="124"/>
      <c r="Q65" s="22"/>
      <c r="R65" s="124"/>
      <c r="S65" s="22"/>
      <c r="T65" s="102" t="e">
        <f t="shared" ref="T65:T66" si="71">E65/C65*100</f>
        <v>#DIV/0!</v>
      </c>
      <c r="U65" s="28" t="s">
        <v>128</v>
      </c>
      <c r="V65" s="92">
        <f t="shared" si="7"/>
        <v>0</v>
      </c>
      <c r="W65" s="124"/>
      <c r="X65" s="22"/>
      <c r="Y65" s="124"/>
      <c r="Z65" s="22"/>
      <c r="AA65" s="124"/>
      <c r="AB65" s="22"/>
      <c r="AC65" s="124"/>
      <c r="AD65" s="22"/>
      <c r="AE65" s="124"/>
      <c r="AF65" s="22"/>
      <c r="AG65" s="124"/>
      <c r="AH65" s="22"/>
      <c r="AI65" s="124"/>
      <c r="AJ65" s="22"/>
      <c r="AK65" s="102" t="e">
        <f t="shared" ref="AK65:AK66" si="72">V65/C65*100</f>
        <v>#DIV/0!</v>
      </c>
      <c r="AL65" s="28" t="s">
        <v>128</v>
      </c>
      <c r="AM65" s="39">
        <f t="shared" si="9"/>
        <v>0</v>
      </c>
      <c r="AN65" s="124"/>
      <c r="AO65" s="22"/>
      <c r="AP65" s="124"/>
      <c r="AQ65" s="22"/>
      <c r="AR65" s="124"/>
      <c r="AS65" s="22"/>
      <c r="AT65" s="124"/>
      <c r="AU65" s="22"/>
      <c r="AV65" s="124"/>
      <c r="AW65" s="22"/>
      <c r="AX65" s="124"/>
      <c r="AY65" s="22"/>
      <c r="AZ65" s="124"/>
      <c r="BA65" s="22"/>
      <c r="BB65" s="94" t="e">
        <f t="shared" si="69"/>
        <v>#DIV/0!</v>
      </c>
      <c r="BC65" s="39">
        <f t="shared" si="49"/>
        <v>0</v>
      </c>
      <c r="BD65" s="57" t="e">
        <f t="shared" si="70"/>
        <v>#DIV/0!</v>
      </c>
      <c r="BE65" s="28" t="s">
        <v>128</v>
      </c>
      <c r="BF65" s="140">
        <f t="shared" si="13"/>
        <v>0</v>
      </c>
      <c r="BG65" s="124"/>
      <c r="BH65" s="22"/>
      <c r="BI65" s="124"/>
      <c r="BJ65" s="22"/>
      <c r="BK65" s="124"/>
      <c r="BL65" s="22"/>
      <c r="BM65" s="124"/>
      <c r="BN65" s="22"/>
      <c r="BO65" s="124"/>
      <c r="BP65" s="22"/>
      <c r="BQ65" s="124"/>
      <c r="BR65" s="22"/>
      <c r="BS65" s="124"/>
      <c r="BT65" s="22"/>
      <c r="BU65" s="82" t="e">
        <f t="shared" si="61"/>
        <v>#DIV/0!</v>
      </c>
      <c r="BV65" s="28" t="s">
        <v>128</v>
      </c>
      <c r="BW65" s="39">
        <f t="shared" si="14"/>
        <v>0</v>
      </c>
      <c r="BX65" s="124"/>
      <c r="BY65" s="22"/>
      <c r="BZ65" s="124"/>
      <c r="CA65" s="22"/>
      <c r="CB65" s="124"/>
      <c r="CC65" s="22"/>
      <c r="CD65" s="124"/>
      <c r="CE65" s="22"/>
      <c r="CF65" s="124"/>
      <c r="CG65" s="22"/>
      <c r="CH65" s="124"/>
      <c r="CI65" s="22"/>
      <c r="CJ65" s="124"/>
      <c r="CK65" s="22"/>
      <c r="CL65" s="94" t="e">
        <f t="shared" si="65"/>
        <v>#DIV/0!</v>
      </c>
      <c r="CM65" s="28">
        <f t="shared" si="53"/>
        <v>0</v>
      </c>
      <c r="CN65" s="132" t="e">
        <f t="shared" si="54"/>
        <v>#DIV/0!</v>
      </c>
    </row>
    <row r="66" spans="1:92" x14ac:dyDescent="0.3">
      <c r="A66" s="28" t="s">
        <v>239</v>
      </c>
      <c r="B66" s="26">
        <v>5103.8100000000004</v>
      </c>
      <c r="C66" s="147">
        <f t="shared" si="52"/>
        <v>2869</v>
      </c>
      <c r="D66" s="91">
        <f t="shared" si="47"/>
        <v>56.212907612156407</v>
      </c>
      <c r="E66" s="92">
        <f t="shared" si="6"/>
        <v>2716</v>
      </c>
      <c r="F66" s="124">
        <v>103</v>
      </c>
      <c r="G66" s="22">
        <v>104</v>
      </c>
      <c r="H66" s="124">
        <v>119</v>
      </c>
      <c r="I66" s="22">
        <v>107</v>
      </c>
      <c r="J66" s="124">
        <v>219</v>
      </c>
      <c r="K66" s="22">
        <v>199</v>
      </c>
      <c r="L66" s="124">
        <v>242</v>
      </c>
      <c r="M66" s="22">
        <v>245</v>
      </c>
      <c r="N66" s="124">
        <v>230</v>
      </c>
      <c r="O66" s="22">
        <v>241</v>
      </c>
      <c r="P66" s="124">
        <v>230</v>
      </c>
      <c r="Q66" s="22">
        <v>260</v>
      </c>
      <c r="R66" s="124">
        <v>218</v>
      </c>
      <c r="S66" s="22">
        <v>199</v>
      </c>
      <c r="T66" s="102">
        <f t="shared" si="71"/>
        <v>94.667131404670613</v>
      </c>
      <c r="U66" s="28" t="s">
        <v>239</v>
      </c>
      <c r="V66" s="92">
        <f t="shared" si="7"/>
        <v>92</v>
      </c>
      <c r="W66" s="124">
        <v>3</v>
      </c>
      <c r="X66" s="22">
        <v>3</v>
      </c>
      <c r="Y66" s="124">
        <v>4</v>
      </c>
      <c r="Z66" s="22">
        <v>3</v>
      </c>
      <c r="AA66" s="124">
        <v>10</v>
      </c>
      <c r="AB66" s="22">
        <v>7</v>
      </c>
      <c r="AC66" s="124">
        <v>13</v>
      </c>
      <c r="AD66" s="22">
        <v>10</v>
      </c>
      <c r="AE66" s="124">
        <v>4</v>
      </c>
      <c r="AF66" s="22">
        <v>6</v>
      </c>
      <c r="AG66" s="124">
        <v>7</v>
      </c>
      <c r="AH66" s="22">
        <v>8</v>
      </c>
      <c r="AI66" s="124">
        <v>9</v>
      </c>
      <c r="AJ66" s="22">
        <v>5</v>
      </c>
      <c r="AK66" s="102">
        <f t="shared" si="72"/>
        <v>3.2066922272568839</v>
      </c>
      <c r="AL66" s="28" t="s">
        <v>239</v>
      </c>
      <c r="AM66" s="39">
        <f t="shared" si="9"/>
        <v>33</v>
      </c>
      <c r="AN66" s="124">
        <v>2</v>
      </c>
      <c r="AO66" s="22">
        <v>2</v>
      </c>
      <c r="AP66" s="124">
        <v>1</v>
      </c>
      <c r="AQ66" s="22">
        <v>1</v>
      </c>
      <c r="AR66" s="124">
        <v>3</v>
      </c>
      <c r="AS66" s="22">
        <v>3</v>
      </c>
      <c r="AT66" s="124">
        <v>2</v>
      </c>
      <c r="AU66" s="22">
        <v>2</v>
      </c>
      <c r="AV66" s="124">
        <v>6</v>
      </c>
      <c r="AW66" s="22">
        <v>4</v>
      </c>
      <c r="AX66" s="124">
        <v>3</v>
      </c>
      <c r="AY66" s="22">
        <v>2</v>
      </c>
      <c r="AZ66" s="124">
        <v>2</v>
      </c>
      <c r="BA66" s="22">
        <v>0</v>
      </c>
      <c r="BB66" s="94">
        <f t="shared" si="69"/>
        <v>1.1502265597769257</v>
      </c>
      <c r="BC66" s="39">
        <f t="shared" si="49"/>
        <v>125</v>
      </c>
      <c r="BD66" s="57">
        <f t="shared" si="70"/>
        <v>4.35691878703381</v>
      </c>
      <c r="BE66" s="28" t="s">
        <v>239</v>
      </c>
      <c r="BF66" s="140">
        <f t="shared" si="13"/>
        <v>21</v>
      </c>
      <c r="BG66" s="124">
        <v>2</v>
      </c>
      <c r="BH66" s="22">
        <v>0</v>
      </c>
      <c r="BI66" s="124">
        <v>3</v>
      </c>
      <c r="BJ66" s="22">
        <v>0</v>
      </c>
      <c r="BK66" s="124">
        <v>2</v>
      </c>
      <c r="BL66" s="22">
        <v>0</v>
      </c>
      <c r="BM66" s="124">
        <v>3</v>
      </c>
      <c r="BN66" s="22">
        <v>1</v>
      </c>
      <c r="BO66" s="124">
        <v>2</v>
      </c>
      <c r="BP66" s="22">
        <v>1</v>
      </c>
      <c r="BQ66" s="124">
        <v>3</v>
      </c>
      <c r="BR66" s="22">
        <v>0</v>
      </c>
      <c r="BS66" s="124">
        <v>3</v>
      </c>
      <c r="BT66" s="22">
        <v>1</v>
      </c>
      <c r="BU66" s="82">
        <f t="shared" si="61"/>
        <v>0.73196235622168004</v>
      </c>
      <c r="BV66" s="28" t="s">
        <v>239</v>
      </c>
      <c r="BW66" s="39">
        <f t="shared" si="14"/>
        <v>7</v>
      </c>
      <c r="BX66" s="124">
        <v>1</v>
      </c>
      <c r="BY66" s="22">
        <v>0</v>
      </c>
      <c r="BZ66" s="124">
        <v>0</v>
      </c>
      <c r="CA66" s="22">
        <v>0</v>
      </c>
      <c r="CB66" s="124">
        <v>1</v>
      </c>
      <c r="CC66" s="22">
        <v>0</v>
      </c>
      <c r="CD66" s="124">
        <v>0</v>
      </c>
      <c r="CE66" s="22">
        <v>1</v>
      </c>
      <c r="CF66" s="124">
        <v>1</v>
      </c>
      <c r="CG66" s="22">
        <v>0</v>
      </c>
      <c r="CH66" s="124">
        <v>0</v>
      </c>
      <c r="CI66" s="22">
        <v>2</v>
      </c>
      <c r="CJ66" s="124">
        <v>1</v>
      </c>
      <c r="CK66" s="22">
        <v>0</v>
      </c>
      <c r="CL66" s="94">
        <f t="shared" si="65"/>
        <v>0.24398745207389336</v>
      </c>
      <c r="CM66" s="28">
        <f t="shared" si="53"/>
        <v>14</v>
      </c>
      <c r="CN66" s="132">
        <f t="shared" si="54"/>
        <v>0.48797490414778671</v>
      </c>
    </row>
    <row r="67" spans="1:92" x14ac:dyDescent="0.3">
      <c r="A67" s="28" t="s">
        <v>130</v>
      </c>
      <c r="B67" s="26">
        <v>2598.6420000000003</v>
      </c>
      <c r="C67" s="147">
        <f t="shared" si="52"/>
        <v>0</v>
      </c>
      <c r="D67" s="91">
        <f t="shared" si="47"/>
        <v>0</v>
      </c>
      <c r="E67" s="92">
        <f t="shared" si="6"/>
        <v>0</v>
      </c>
      <c r="F67" s="124"/>
      <c r="G67" s="22"/>
      <c r="H67" s="124"/>
      <c r="I67" s="22"/>
      <c r="J67" s="124"/>
      <c r="K67" s="22"/>
      <c r="L67" s="124"/>
      <c r="M67" s="22"/>
      <c r="N67" s="124"/>
      <c r="O67" s="22"/>
      <c r="P67" s="124"/>
      <c r="Q67" s="22"/>
      <c r="R67" s="124"/>
      <c r="S67" s="22"/>
      <c r="T67" s="102" t="e">
        <f>E67/C67*100</f>
        <v>#DIV/0!</v>
      </c>
      <c r="U67" s="28" t="s">
        <v>130</v>
      </c>
      <c r="V67" s="92">
        <f t="shared" si="7"/>
        <v>0</v>
      </c>
      <c r="W67" s="124"/>
      <c r="X67" s="22"/>
      <c r="Y67" s="124"/>
      <c r="Z67" s="22"/>
      <c r="AA67" s="124"/>
      <c r="AB67" s="22"/>
      <c r="AC67" s="124"/>
      <c r="AD67" s="22"/>
      <c r="AE67" s="124"/>
      <c r="AF67" s="22"/>
      <c r="AG67" s="124"/>
      <c r="AH67" s="22"/>
      <c r="AI67" s="124"/>
      <c r="AJ67" s="22"/>
      <c r="AK67" s="102" t="e">
        <f>V67/C67*100</f>
        <v>#DIV/0!</v>
      </c>
      <c r="AL67" s="28" t="s">
        <v>130</v>
      </c>
      <c r="AM67" s="39">
        <f t="shared" si="9"/>
        <v>0</v>
      </c>
      <c r="AN67" s="124"/>
      <c r="AO67" s="22"/>
      <c r="AP67" s="124"/>
      <c r="AQ67" s="22"/>
      <c r="AR67" s="124"/>
      <c r="AS67" s="22"/>
      <c r="AT67" s="124"/>
      <c r="AU67" s="22"/>
      <c r="AV67" s="124"/>
      <c r="AW67" s="22"/>
      <c r="AX67" s="124"/>
      <c r="AY67" s="22"/>
      <c r="AZ67" s="124"/>
      <c r="BA67" s="22"/>
      <c r="BB67" s="94" t="e">
        <f t="shared" si="69"/>
        <v>#DIV/0!</v>
      </c>
      <c r="BC67" s="39">
        <f t="shared" si="49"/>
        <v>0</v>
      </c>
      <c r="BD67" s="57" t="e">
        <f t="shared" si="70"/>
        <v>#DIV/0!</v>
      </c>
      <c r="BE67" s="28" t="s">
        <v>130</v>
      </c>
      <c r="BF67" s="140">
        <f t="shared" si="13"/>
        <v>0</v>
      </c>
      <c r="BG67" s="124"/>
      <c r="BH67" s="22"/>
      <c r="BI67" s="124"/>
      <c r="BJ67" s="22"/>
      <c r="BK67" s="124"/>
      <c r="BL67" s="22"/>
      <c r="BM67" s="124"/>
      <c r="BN67" s="22"/>
      <c r="BO67" s="124"/>
      <c r="BP67" s="22"/>
      <c r="BQ67" s="124"/>
      <c r="BR67" s="22"/>
      <c r="BS67" s="124"/>
      <c r="BT67" s="22"/>
      <c r="BU67" s="82" t="e">
        <f t="shared" si="61"/>
        <v>#DIV/0!</v>
      </c>
      <c r="BV67" s="28" t="s">
        <v>130</v>
      </c>
      <c r="BW67" s="39">
        <f t="shared" si="14"/>
        <v>0</v>
      </c>
      <c r="BX67" s="124"/>
      <c r="BY67" s="22"/>
      <c r="BZ67" s="124"/>
      <c r="CA67" s="22"/>
      <c r="CB67" s="124"/>
      <c r="CC67" s="22"/>
      <c r="CD67" s="124"/>
      <c r="CE67" s="22"/>
      <c r="CF67" s="124"/>
      <c r="CG67" s="22"/>
      <c r="CH67" s="124"/>
      <c r="CI67" s="22"/>
      <c r="CJ67" s="124"/>
      <c r="CK67" s="22"/>
      <c r="CL67" s="94" t="e">
        <f t="shared" si="65"/>
        <v>#DIV/0!</v>
      </c>
      <c r="CM67" s="28">
        <f t="shared" si="53"/>
        <v>0</v>
      </c>
      <c r="CN67" s="132" t="e">
        <f t="shared" si="54"/>
        <v>#DIV/0!</v>
      </c>
    </row>
    <row r="68" spans="1:92" x14ac:dyDescent="0.3">
      <c r="A68" s="28" t="s">
        <v>131</v>
      </c>
      <c r="B68" s="26">
        <v>4589.7840000000006</v>
      </c>
      <c r="C68" s="147">
        <f t="shared" si="52"/>
        <v>0</v>
      </c>
      <c r="D68" s="91">
        <f t="shared" si="47"/>
        <v>0</v>
      </c>
      <c r="E68" s="92">
        <f t="shared" si="6"/>
        <v>0</v>
      </c>
      <c r="F68" s="124"/>
      <c r="G68" s="22"/>
      <c r="H68" s="124"/>
      <c r="I68" s="22"/>
      <c r="J68" s="124"/>
      <c r="K68" s="22"/>
      <c r="L68" s="124"/>
      <c r="M68" s="22"/>
      <c r="N68" s="124"/>
      <c r="O68" s="22"/>
      <c r="P68" s="124"/>
      <c r="Q68" s="22"/>
      <c r="R68" s="124"/>
      <c r="S68" s="22"/>
      <c r="T68" s="102" t="e">
        <f t="shared" ref="T68:T69" si="73">E68/C68*100</f>
        <v>#DIV/0!</v>
      </c>
      <c r="U68" s="28" t="s">
        <v>131</v>
      </c>
      <c r="V68" s="92">
        <f t="shared" si="7"/>
        <v>0</v>
      </c>
      <c r="W68" s="124"/>
      <c r="X68" s="22"/>
      <c r="Y68" s="124"/>
      <c r="Z68" s="22"/>
      <c r="AA68" s="124"/>
      <c r="AB68" s="22"/>
      <c r="AC68" s="124"/>
      <c r="AD68" s="22"/>
      <c r="AE68" s="124"/>
      <c r="AF68" s="22"/>
      <c r="AG68" s="124"/>
      <c r="AH68" s="22"/>
      <c r="AI68" s="124"/>
      <c r="AJ68" s="22"/>
      <c r="AK68" s="102" t="e">
        <f t="shared" ref="AK68:AK69" si="74">V68/C68*100</f>
        <v>#DIV/0!</v>
      </c>
      <c r="AL68" s="28" t="s">
        <v>131</v>
      </c>
      <c r="AM68" s="39">
        <f t="shared" si="9"/>
        <v>0</v>
      </c>
      <c r="AN68" s="124"/>
      <c r="AO68" s="22"/>
      <c r="AP68" s="124"/>
      <c r="AQ68" s="22"/>
      <c r="AR68" s="124"/>
      <c r="AS68" s="22"/>
      <c r="AT68" s="124"/>
      <c r="AU68" s="22"/>
      <c r="AV68" s="124"/>
      <c r="AW68" s="22"/>
      <c r="AX68" s="124"/>
      <c r="AY68" s="22"/>
      <c r="AZ68" s="124"/>
      <c r="BA68" s="22"/>
      <c r="BB68" s="94" t="e">
        <f t="shared" si="69"/>
        <v>#DIV/0!</v>
      </c>
      <c r="BC68" s="39">
        <f t="shared" si="49"/>
        <v>0</v>
      </c>
      <c r="BD68" s="57" t="e">
        <f t="shared" si="70"/>
        <v>#DIV/0!</v>
      </c>
      <c r="BE68" s="28" t="s">
        <v>131</v>
      </c>
      <c r="BF68" s="140">
        <f t="shared" si="13"/>
        <v>0</v>
      </c>
      <c r="BG68" s="124"/>
      <c r="BH68" s="22"/>
      <c r="BI68" s="124"/>
      <c r="BJ68" s="22"/>
      <c r="BK68" s="124"/>
      <c r="BL68" s="22"/>
      <c r="BM68" s="124"/>
      <c r="BN68" s="22"/>
      <c r="BO68" s="124"/>
      <c r="BP68" s="22"/>
      <c r="BQ68" s="124"/>
      <c r="BR68" s="22"/>
      <c r="BS68" s="124"/>
      <c r="BT68" s="22"/>
      <c r="BU68" s="82" t="e">
        <f t="shared" si="61"/>
        <v>#DIV/0!</v>
      </c>
      <c r="BV68" s="28" t="s">
        <v>131</v>
      </c>
      <c r="BW68" s="39">
        <f t="shared" si="14"/>
        <v>0</v>
      </c>
      <c r="BX68" s="124"/>
      <c r="BY68" s="22"/>
      <c r="BZ68" s="124"/>
      <c r="CA68" s="22"/>
      <c r="CB68" s="124"/>
      <c r="CC68" s="22"/>
      <c r="CD68" s="124"/>
      <c r="CE68" s="22"/>
      <c r="CF68" s="124"/>
      <c r="CG68" s="22"/>
      <c r="CH68" s="124"/>
      <c r="CI68" s="22"/>
      <c r="CJ68" s="124"/>
      <c r="CK68" s="22"/>
      <c r="CL68" s="94" t="e">
        <f t="shared" si="65"/>
        <v>#DIV/0!</v>
      </c>
      <c r="CM68" s="28">
        <f t="shared" si="53"/>
        <v>0</v>
      </c>
      <c r="CN68" s="132" t="e">
        <f t="shared" si="54"/>
        <v>#DIV/0!</v>
      </c>
    </row>
    <row r="69" spans="1:92" x14ac:dyDescent="0.3">
      <c r="A69" s="28" t="s">
        <v>240</v>
      </c>
      <c r="B69" s="26">
        <v>11932.272000000001</v>
      </c>
      <c r="C69" s="147">
        <f t="shared" si="52"/>
        <v>0</v>
      </c>
      <c r="D69" s="91">
        <f t="shared" si="47"/>
        <v>0</v>
      </c>
      <c r="E69" s="92">
        <f t="shared" si="6"/>
        <v>0</v>
      </c>
      <c r="F69" s="124"/>
      <c r="G69" s="22"/>
      <c r="H69" s="124"/>
      <c r="I69" s="22"/>
      <c r="J69" s="124"/>
      <c r="K69" s="22"/>
      <c r="L69" s="124"/>
      <c r="M69" s="22"/>
      <c r="N69" s="124"/>
      <c r="O69" s="22"/>
      <c r="P69" s="124"/>
      <c r="Q69" s="22"/>
      <c r="R69" s="124"/>
      <c r="S69" s="22"/>
      <c r="T69" s="102" t="e">
        <f t="shared" si="73"/>
        <v>#DIV/0!</v>
      </c>
      <c r="U69" s="28" t="s">
        <v>240</v>
      </c>
      <c r="V69" s="92">
        <f>SUM(W69:AJ69)</f>
        <v>0</v>
      </c>
      <c r="W69" s="124"/>
      <c r="X69" s="22"/>
      <c r="Y69" s="124"/>
      <c r="Z69" s="22"/>
      <c r="AA69" s="124"/>
      <c r="AB69" s="22"/>
      <c r="AC69" s="124"/>
      <c r="AD69" s="22"/>
      <c r="AE69" s="124"/>
      <c r="AF69" s="22"/>
      <c r="AG69" s="124"/>
      <c r="AH69" s="22"/>
      <c r="AI69" s="124"/>
      <c r="AJ69" s="22"/>
      <c r="AK69" s="102" t="e">
        <f t="shared" si="74"/>
        <v>#DIV/0!</v>
      </c>
      <c r="AL69" s="28" t="s">
        <v>240</v>
      </c>
      <c r="AM69" s="39">
        <f t="shared" si="9"/>
        <v>0</v>
      </c>
      <c r="AN69" s="124"/>
      <c r="AO69" s="22"/>
      <c r="AP69" s="124"/>
      <c r="AQ69" s="22"/>
      <c r="AR69" s="124"/>
      <c r="AS69" s="22"/>
      <c r="AT69" s="124"/>
      <c r="AU69" s="22"/>
      <c r="AV69" s="124"/>
      <c r="AW69" s="22"/>
      <c r="AX69" s="124"/>
      <c r="AY69" s="22"/>
      <c r="AZ69" s="124"/>
      <c r="BA69" s="22"/>
      <c r="BB69" s="94" t="e">
        <f t="shared" si="69"/>
        <v>#DIV/0!</v>
      </c>
      <c r="BC69" s="39">
        <f t="shared" si="49"/>
        <v>0</v>
      </c>
      <c r="BD69" s="57" t="e">
        <f t="shared" si="70"/>
        <v>#DIV/0!</v>
      </c>
      <c r="BE69" s="28" t="s">
        <v>240</v>
      </c>
      <c r="BF69" s="140">
        <f t="shared" si="13"/>
        <v>0</v>
      </c>
      <c r="BG69" s="124"/>
      <c r="BH69" s="22"/>
      <c r="BI69" s="124"/>
      <c r="BJ69" s="22"/>
      <c r="BK69" s="124"/>
      <c r="BL69" s="22"/>
      <c r="BM69" s="124"/>
      <c r="BN69" s="22"/>
      <c r="BO69" s="124"/>
      <c r="BP69" s="22"/>
      <c r="BQ69" s="124"/>
      <c r="BR69" s="22"/>
      <c r="BS69" s="124"/>
      <c r="BT69" s="22"/>
      <c r="BU69" s="82" t="e">
        <f t="shared" si="61"/>
        <v>#DIV/0!</v>
      </c>
      <c r="BV69" s="28" t="s">
        <v>240</v>
      </c>
      <c r="BW69" s="39">
        <f t="shared" si="14"/>
        <v>0</v>
      </c>
      <c r="BX69" s="124"/>
      <c r="BY69" s="22"/>
      <c r="BZ69" s="124"/>
      <c r="CA69" s="22"/>
      <c r="CB69" s="124"/>
      <c r="CC69" s="22"/>
      <c r="CD69" s="124"/>
      <c r="CE69" s="22"/>
      <c r="CF69" s="124"/>
      <c r="CG69" s="22"/>
      <c r="CH69" s="124"/>
      <c r="CI69" s="22"/>
      <c r="CJ69" s="124"/>
      <c r="CK69" s="22"/>
      <c r="CL69" s="94" t="e">
        <f t="shared" si="65"/>
        <v>#DIV/0!</v>
      </c>
      <c r="CM69" s="28">
        <f t="shared" si="53"/>
        <v>0</v>
      </c>
      <c r="CN69" s="132" t="e">
        <f t="shared" si="54"/>
        <v>#DIV/0!</v>
      </c>
    </row>
    <row r="70" spans="1:92" x14ac:dyDescent="0.3">
      <c r="A70" s="28" t="s">
        <v>133</v>
      </c>
      <c r="B70" s="26">
        <v>9090.630000000001</v>
      </c>
      <c r="C70" s="147">
        <f t="shared" si="52"/>
        <v>5626</v>
      </c>
      <c r="D70" s="91">
        <f t="shared" si="47"/>
        <v>61.887899958528727</v>
      </c>
      <c r="E70" s="92">
        <f t="shared" si="6"/>
        <v>4658</v>
      </c>
      <c r="F70" s="124">
        <v>120</v>
      </c>
      <c r="G70" s="22">
        <v>139</v>
      </c>
      <c r="H70" s="124">
        <v>154</v>
      </c>
      <c r="I70" s="22">
        <v>141</v>
      </c>
      <c r="J70" s="124">
        <v>384</v>
      </c>
      <c r="K70" s="22">
        <v>372</v>
      </c>
      <c r="L70" s="124">
        <v>434</v>
      </c>
      <c r="M70" s="22">
        <v>377</v>
      </c>
      <c r="N70" s="124">
        <v>457</v>
      </c>
      <c r="O70" s="22">
        <v>435</v>
      </c>
      <c r="P70" s="124">
        <v>462</v>
      </c>
      <c r="Q70" s="22">
        <v>447</v>
      </c>
      <c r="R70" s="124">
        <v>381</v>
      </c>
      <c r="S70" s="22">
        <v>355</v>
      </c>
      <c r="T70" s="102">
        <f t="shared" ref="T70:T77" si="75">E70/C70*100</f>
        <v>82.794169925346608</v>
      </c>
      <c r="U70" s="28" t="s">
        <v>133</v>
      </c>
      <c r="V70" s="92">
        <f t="shared" si="7"/>
        <v>250</v>
      </c>
      <c r="W70" s="124">
        <v>13</v>
      </c>
      <c r="X70" s="22">
        <v>3</v>
      </c>
      <c r="Y70" s="124">
        <v>6</v>
      </c>
      <c r="Z70" s="22">
        <v>14</v>
      </c>
      <c r="AA70" s="124">
        <v>16</v>
      </c>
      <c r="AB70" s="22">
        <v>20</v>
      </c>
      <c r="AC70" s="124">
        <v>13</v>
      </c>
      <c r="AD70" s="22">
        <v>28</v>
      </c>
      <c r="AE70" s="124">
        <v>20</v>
      </c>
      <c r="AF70" s="22">
        <v>33</v>
      </c>
      <c r="AG70" s="124">
        <v>21</v>
      </c>
      <c r="AH70" s="22">
        <v>31</v>
      </c>
      <c r="AI70" s="124">
        <v>17</v>
      </c>
      <c r="AJ70" s="22">
        <v>15</v>
      </c>
      <c r="AK70" s="102">
        <f t="shared" ref="AK70:AK77" si="76">V70/C70*100</f>
        <v>4.4436544614290794</v>
      </c>
      <c r="AL70" s="28" t="s">
        <v>133</v>
      </c>
      <c r="AM70" s="39">
        <f t="shared" si="9"/>
        <v>247</v>
      </c>
      <c r="AN70" s="124">
        <v>8</v>
      </c>
      <c r="AO70" s="22">
        <v>8</v>
      </c>
      <c r="AP70" s="124">
        <v>9</v>
      </c>
      <c r="AQ70" s="22">
        <v>2</v>
      </c>
      <c r="AR70" s="124">
        <v>28</v>
      </c>
      <c r="AS70" s="22">
        <v>14</v>
      </c>
      <c r="AT70" s="124">
        <v>30</v>
      </c>
      <c r="AU70" s="22">
        <v>14</v>
      </c>
      <c r="AV70" s="124">
        <v>40</v>
      </c>
      <c r="AW70" s="22">
        <v>11</v>
      </c>
      <c r="AX70" s="124">
        <v>40</v>
      </c>
      <c r="AY70" s="22">
        <v>13</v>
      </c>
      <c r="AZ70" s="124">
        <v>25</v>
      </c>
      <c r="BA70" s="22">
        <v>5</v>
      </c>
      <c r="BB70" s="94">
        <f t="shared" si="69"/>
        <v>4.3903306078919302</v>
      </c>
      <c r="BC70" s="39">
        <f t="shared" si="49"/>
        <v>497</v>
      </c>
      <c r="BD70" s="57">
        <f t="shared" si="70"/>
        <v>8.8339850693210096</v>
      </c>
      <c r="BE70" s="28" t="s">
        <v>133</v>
      </c>
      <c r="BF70" s="140">
        <f t="shared" si="13"/>
        <v>266</v>
      </c>
      <c r="BG70" s="124">
        <v>18</v>
      </c>
      <c r="BH70" s="22">
        <v>18</v>
      </c>
      <c r="BI70" s="124">
        <v>18</v>
      </c>
      <c r="BJ70" s="22">
        <v>17</v>
      </c>
      <c r="BK70" s="124">
        <v>25</v>
      </c>
      <c r="BL70" s="22">
        <v>21</v>
      </c>
      <c r="BM70" s="124">
        <v>28</v>
      </c>
      <c r="BN70" s="22">
        <v>15</v>
      </c>
      <c r="BO70" s="124">
        <v>17</v>
      </c>
      <c r="BP70" s="22">
        <v>20</v>
      </c>
      <c r="BQ70" s="124">
        <v>26</v>
      </c>
      <c r="BR70" s="22">
        <v>15</v>
      </c>
      <c r="BS70" s="124">
        <v>17</v>
      </c>
      <c r="BT70" s="22">
        <v>11</v>
      </c>
      <c r="BU70" s="82">
        <f t="shared" si="61"/>
        <v>4.7280483469605405</v>
      </c>
      <c r="BV70" s="28" t="s">
        <v>133</v>
      </c>
      <c r="BW70" s="39">
        <f>SUM(BX70:CK70)</f>
        <v>205</v>
      </c>
      <c r="BX70" s="124">
        <v>26</v>
      </c>
      <c r="BY70" s="22">
        <v>19</v>
      </c>
      <c r="BZ70" s="124">
        <v>16</v>
      </c>
      <c r="CA70" s="22">
        <v>5</v>
      </c>
      <c r="CB70" s="124">
        <v>23</v>
      </c>
      <c r="CC70" s="22">
        <v>17</v>
      </c>
      <c r="CD70" s="124">
        <v>18</v>
      </c>
      <c r="CE70" s="22">
        <v>10</v>
      </c>
      <c r="CF70" s="124">
        <v>23</v>
      </c>
      <c r="CG70" s="22">
        <v>8</v>
      </c>
      <c r="CH70" s="124">
        <v>18</v>
      </c>
      <c r="CI70" s="22">
        <v>3</v>
      </c>
      <c r="CJ70" s="124">
        <v>14</v>
      </c>
      <c r="CK70" s="22">
        <v>5</v>
      </c>
      <c r="CL70" s="94">
        <f>BW70/C70*100</f>
        <v>3.6437966583718451</v>
      </c>
      <c r="CM70" s="28">
        <f t="shared" si="53"/>
        <v>410</v>
      </c>
      <c r="CN70" s="132">
        <f t="shared" si="54"/>
        <v>7.2875933167436902</v>
      </c>
    </row>
    <row r="71" spans="1:92" x14ac:dyDescent="0.3">
      <c r="A71" s="28" t="s">
        <v>134</v>
      </c>
      <c r="B71" s="26">
        <v>2942.0819999999999</v>
      </c>
      <c r="C71" s="147">
        <f t="shared" si="52"/>
        <v>0</v>
      </c>
      <c r="D71" s="91">
        <f t="shared" si="47"/>
        <v>0</v>
      </c>
      <c r="E71" s="92">
        <f t="shared" ref="E71:E80" si="77">SUM(F71:S71)</f>
        <v>0</v>
      </c>
      <c r="F71" s="124"/>
      <c r="G71" s="22"/>
      <c r="H71" s="124"/>
      <c r="I71" s="22"/>
      <c r="J71" s="124"/>
      <c r="K71" s="22"/>
      <c r="L71" s="124"/>
      <c r="M71" s="22"/>
      <c r="N71" s="124"/>
      <c r="O71" s="22"/>
      <c r="P71" s="124"/>
      <c r="Q71" s="22"/>
      <c r="R71" s="124"/>
      <c r="S71" s="22"/>
      <c r="T71" s="102" t="e">
        <f t="shared" si="75"/>
        <v>#DIV/0!</v>
      </c>
      <c r="U71" s="28" t="s">
        <v>134</v>
      </c>
      <c r="V71" s="92">
        <f t="shared" ref="V71:V80" si="78">SUM(W71:AJ71)</f>
        <v>0</v>
      </c>
      <c r="W71" s="124"/>
      <c r="X71" s="22"/>
      <c r="Y71" s="124"/>
      <c r="Z71" s="22"/>
      <c r="AA71" s="124"/>
      <c r="AB71" s="22"/>
      <c r="AC71" s="124"/>
      <c r="AD71" s="22"/>
      <c r="AE71" s="124"/>
      <c r="AF71" s="22"/>
      <c r="AG71" s="124"/>
      <c r="AH71" s="22"/>
      <c r="AI71" s="124"/>
      <c r="AJ71" s="22"/>
      <c r="AK71" s="102" t="e">
        <f t="shared" si="76"/>
        <v>#DIV/0!</v>
      </c>
      <c r="AL71" s="28" t="s">
        <v>134</v>
      </c>
      <c r="AM71" s="39">
        <f t="shared" ref="AM71:AM73" si="79">SUM(AN71:BA71)</f>
        <v>0</v>
      </c>
      <c r="AN71" s="124"/>
      <c r="AO71" s="22"/>
      <c r="AP71" s="124"/>
      <c r="AQ71" s="22"/>
      <c r="AR71" s="124"/>
      <c r="AS71" s="22"/>
      <c r="AT71" s="124"/>
      <c r="AU71" s="22"/>
      <c r="AV71" s="124"/>
      <c r="AW71" s="22"/>
      <c r="AX71" s="124"/>
      <c r="AY71" s="22"/>
      <c r="AZ71" s="124"/>
      <c r="BA71" s="22"/>
      <c r="BB71" s="94" t="e">
        <f t="shared" si="69"/>
        <v>#DIV/0!</v>
      </c>
      <c r="BC71" s="39">
        <f t="shared" si="49"/>
        <v>0</v>
      </c>
      <c r="BD71" s="57" t="e">
        <f t="shared" si="70"/>
        <v>#DIV/0!</v>
      </c>
      <c r="BE71" s="28" t="s">
        <v>134</v>
      </c>
      <c r="BF71" s="140">
        <f t="shared" ref="BF71:BF106" si="80">SUM(BG71:BT71)</f>
        <v>0</v>
      </c>
      <c r="BG71" s="124"/>
      <c r="BH71" s="22"/>
      <c r="BI71" s="124"/>
      <c r="BJ71" s="22"/>
      <c r="BK71" s="124"/>
      <c r="BL71" s="22"/>
      <c r="BM71" s="124"/>
      <c r="BN71" s="22"/>
      <c r="BO71" s="124"/>
      <c r="BP71" s="22"/>
      <c r="BQ71" s="124"/>
      <c r="BR71" s="22"/>
      <c r="BS71" s="124"/>
      <c r="BT71" s="22"/>
      <c r="BU71" s="82" t="e">
        <f t="shared" si="61"/>
        <v>#DIV/0!</v>
      </c>
      <c r="BV71" s="28" t="s">
        <v>134</v>
      </c>
      <c r="BW71" s="39">
        <f t="shared" si="14"/>
        <v>0</v>
      </c>
      <c r="BX71" s="124"/>
      <c r="BY71" s="22"/>
      <c r="BZ71" s="124"/>
      <c r="CA71" s="22"/>
      <c r="CB71" s="124"/>
      <c r="CC71" s="22"/>
      <c r="CD71" s="124"/>
      <c r="CE71" s="22"/>
      <c r="CF71" s="124"/>
      <c r="CG71" s="22"/>
      <c r="CH71" s="124"/>
      <c r="CI71" s="22"/>
      <c r="CJ71" s="124"/>
      <c r="CK71" s="22"/>
      <c r="CL71" s="94" t="e">
        <f t="shared" ref="CL71:CL80" si="81">BW71/C71*100</f>
        <v>#DIV/0!</v>
      </c>
      <c r="CM71" s="28">
        <f t="shared" si="53"/>
        <v>0</v>
      </c>
      <c r="CN71" s="132" t="e">
        <f t="shared" si="54"/>
        <v>#DIV/0!</v>
      </c>
    </row>
    <row r="72" spans="1:92" x14ac:dyDescent="0.3">
      <c r="A72" s="28" t="s">
        <v>135</v>
      </c>
      <c r="B72" s="26">
        <v>4520.9340000000002</v>
      </c>
      <c r="C72" s="147">
        <f t="shared" si="52"/>
        <v>2845</v>
      </c>
      <c r="D72" s="91">
        <f t="shared" si="47"/>
        <v>62.929474307742609</v>
      </c>
      <c r="E72" s="92">
        <f t="shared" si="77"/>
        <v>2582</v>
      </c>
      <c r="F72" s="124">
        <v>84</v>
      </c>
      <c r="G72" s="22">
        <v>55</v>
      </c>
      <c r="H72" s="124">
        <v>89</v>
      </c>
      <c r="I72" s="22">
        <v>60</v>
      </c>
      <c r="J72" s="124">
        <v>229</v>
      </c>
      <c r="K72" s="22">
        <v>211</v>
      </c>
      <c r="L72" s="124">
        <v>222</v>
      </c>
      <c r="M72" s="22">
        <v>212</v>
      </c>
      <c r="N72" s="124">
        <v>211</v>
      </c>
      <c r="O72" s="22">
        <v>224</v>
      </c>
      <c r="P72" s="124">
        <v>268</v>
      </c>
      <c r="Q72" s="22">
        <v>229</v>
      </c>
      <c r="R72" s="124">
        <v>230</v>
      </c>
      <c r="S72" s="22">
        <v>258</v>
      </c>
      <c r="T72" s="102">
        <f t="shared" si="75"/>
        <v>90.755711775043935</v>
      </c>
      <c r="U72" s="28" t="s">
        <v>135</v>
      </c>
      <c r="V72" s="92">
        <f t="shared" si="78"/>
        <v>112</v>
      </c>
      <c r="W72" s="124">
        <v>5</v>
      </c>
      <c r="X72" s="22">
        <v>5</v>
      </c>
      <c r="Y72" s="124">
        <v>3</v>
      </c>
      <c r="Z72" s="22">
        <v>2</v>
      </c>
      <c r="AA72" s="124">
        <v>17</v>
      </c>
      <c r="AB72" s="22">
        <v>8</v>
      </c>
      <c r="AC72" s="124">
        <v>10</v>
      </c>
      <c r="AD72" s="22">
        <v>8</v>
      </c>
      <c r="AE72" s="124">
        <v>9</v>
      </c>
      <c r="AF72" s="22">
        <v>15</v>
      </c>
      <c r="AG72" s="124">
        <v>7</v>
      </c>
      <c r="AH72" s="22">
        <v>6</v>
      </c>
      <c r="AI72" s="124">
        <v>7</v>
      </c>
      <c r="AJ72" s="22">
        <v>10</v>
      </c>
      <c r="AK72" s="102">
        <f t="shared" si="76"/>
        <v>3.9367311072056239</v>
      </c>
      <c r="AL72" s="28" t="s">
        <v>135</v>
      </c>
      <c r="AM72" s="39">
        <f t="shared" si="79"/>
        <v>54</v>
      </c>
      <c r="AN72" s="124">
        <v>5</v>
      </c>
      <c r="AO72" s="22">
        <v>8</v>
      </c>
      <c r="AP72" s="124">
        <v>3</v>
      </c>
      <c r="AQ72" s="22">
        <v>6</v>
      </c>
      <c r="AR72" s="124">
        <v>6</v>
      </c>
      <c r="AS72" s="22">
        <v>5</v>
      </c>
      <c r="AT72" s="124">
        <v>4</v>
      </c>
      <c r="AU72" s="22">
        <v>2</v>
      </c>
      <c r="AV72" s="124">
        <v>4</v>
      </c>
      <c r="AW72" s="22">
        <v>2</v>
      </c>
      <c r="AX72" s="124">
        <v>3</v>
      </c>
      <c r="AY72" s="22">
        <v>1</v>
      </c>
      <c r="AZ72" s="124">
        <v>2</v>
      </c>
      <c r="BA72" s="22">
        <v>3</v>
      </c>
      <c r="BB72" s="94">
        <f t="shared" si="69"/>
        <v>1.8980667838312828</v>
      </c>
      <c r="BC72" s="39">
        <f t="shared" si="49"/>
        <v>166</v>
      </c>
      <c r="BD72" s="57">
        <f t="shared" si="70"/>
        <v>5.8347978910369065</v>
      </c>
      <c r="BE72" s="28" t="s">
        <v>135</v>
      </c>
      <c r="BF72" s="140">
        <f t="shared" si="80"/>
        <v>56</v>
      </c>
      <c r="BG72" s="124">
        <v>3</v>
      </c>
      <c r="BH72" s="22">
        <v>8</v>
      </c>
      <c r="BI72" s="124">
        <v>7</v>
      </c>
      <c r="BJ72" s="22">
        <v>3</v>
      </c>
      <c r="BK72" s="124">
        <v>6</v>
      </c>
      <c r="BL72" s="22">
        <v>2</v>
      </c>
      <c r="BM72" s="124">
        <v>4</v>
      </c>
      <c r="BN72" s="22">
        <v>3</v>
      </c>
      <c r="BO72" s="124">
        <v>5</v>
      </c>
      <c r="BP72" s="22">
        <v>0</v>
      </c>
      <c r="BQ72" s="124">
        <v>1</v>
      </c>
      <c r="BR72" s="22">
        <v>4</v>
      </c>
      <c r="BS72" s="124">
        <v>7</v>
      </c>
      <c r="BT72" s="22">
        <v>3</v>
      </c>
      <c r="BU72" s="82">
        <f t="shared" si="61"/>
        <v>1.968365553602812</v>
      </c>
      <c r="BV72" s="28" t="s">
        <v>135</v>
      </c>
      <c r="BW72" s="39">
        <f t="shared" ref="BW72:BW89" si="82">SUM(BX72:CK72)</f>
        <v>41</v>
      </c>
      <c r="BX72" s="124">
        <v>7</v>
      </c>
      <c r="BY72" s="22">
        <v>5</v>
      </c>
      <c r="BZ72" s="124">
        <v>5</v>
      </c>
      <c r="CA72" s="22">
        <v>1</v>
      </c>
      <c r="CB72" s="124">
        <v>5</v>
      </c>
      <c r="CC72" s="22">
        <v>1</v>
      </c>
      <c r="CD72" s="124">
        <v>3</v>
      </c>
      <c r="CE72" s="22">
        <v>1</v>
      </c>
      <c r="CF72" s="124">
        <v>3</v>
      </c>
      <c r="CG72" s="22">
        <v>3</v>
      </c>
      <c r="CH72" s="124">
        <v>4</v>
      </c>
      <c r="CI72" s="22">
        <v>1</v>
      </c>
      <c r="CJ72" s="124">
        <v>0</v>
      </c>
      <c r="CK72" s="22">
        <v>2</v>
      </c>
      <c r="CL72" s="94">
        <f t="shared" si="81"/>
        <v>1.4411247803163445</v>
      </c>
      <c r="CM72" s="28">
        <f t="shared" si="53"/>
        <v>82</v>
      </c>
      <c r="CN72" s="132">
        <f t="shared" si="54"/>
        <v>2.882249560632689</v>
      </c>
    </row>
    <row r="73" spans="1:92" x14ac:dyDescent="0.3">
      <c r="A73" s="28" t="s">
        <v>136</v>
      </c>
      <c r="B73" s="26">
        <v>3101.328</v>
      </c>
      <c r="C73" s="147">
        <f t="shared" si="52"/>
        <v>0</v>
      </c>
      <c r="D73" s="91">
        <f t="shared" si="47"/>
        <v>0</v>
      </c>
      <c r="E73" s="92">
        <f t="shared" si="77"/>
        <v>0</v>
      </c>
      <c r="F73" s="124"/>
      <c r="G73" s="22"/>
      <c r="H73" s="124"/>
      <c r="I73" s="22"/>
      <c r="J73" s="124"/>
      <c r="K73" s="22"/>
      <c r="L73" s="124"/>
      <c r="M73" s="22"/>
      <c r="N73" s="124"/>
      <c r="O73" s="22"/>
      <c r="P73" s="124"/>
      <c r="Q73" s="22"/>
      <c r="R73" s="124"/>
      <c r="S73" s="22"/>
      <c r="T73" s="102" t="e">
        <f t="shared" si="75"/>
        <v>#DIV/0!</v>
      </c>
      <c r="U73" s="28" t="s">
        <v>136</v>
      </c>
      <c r="V73" s="92">
        <f t="shared" si="78"/>
        <v>0</v>
      </c>
      <c r="W73" s="124"/>
      <c r="X73" s="22"/>
      <c r="Y73" s="124"/>
      <c r="Z73" s="22"/>
      <c r="AA73" s="124"/>
      <c r="AB73" s="22"/>
      <c r="AC73" s="124"/>
      <c r="AD73" s="22"/>
      <c r="AE73" s="124"/>
      <c r="AF73" s="22"/>
      <c r="AG73" s="124"/>
      <c r="AH73" s="22"/>
      <c r="AI73" s="124"/>
      <c r="AJ73" s="22"/>
      <c r="AK73" s="102" t="e">
        <f t="shared" si="76"/>
        <v>#DIV/0!</v>
      </c>
      <c r="AL73" s="28" t="s">
        <v>136</v>
      </c>
      <c r="AM73" s="39">
        <f t="shared" si="79"/>
        <v>0</v>
      </c>
      <c r="AN73" s="124"/>
      <c r="AO73" s="22"/>
      <c r="AP73" s="124"/>
      <c r="AQ73" s="22"/>
      <c r="AR73" s="124"/>
      <c r="AS73" s="22"/>
      <c r="AT73" s="124"/>
      <c r="AU73" s="22"/>
      <c r="AV73" s="124"/>
      <c r="AW73" s="22"/>
      <c r="AX73" s="124"/>
      <c r="AY73" s="22"/>
      <c r="AZ73" s="124"/>
      <c r="BA73" s="22"/>
      <c r="BB73" s="94" t="e">
        <f t="shared" si="69"/>
        <v>#DIV/0!</v>
      </c>
      <c r="BC73" s="39">
        <f t="shared" si="49"/>
        <v>0</v>
      </c>
      <c r="BD73" s="57" t="e">
        <f t="shared" si="70"/>
        <v>#DIV/0!</v>
      </c>
      <c r="BE73" s="28" t="s">
        <v>136</v>
      </c>
      <c r="BF73" s="140">
        <f t="shared" si="80"/>
        <v>0</v>
      </c>
      <c r="BG73" s="124"/>
      <c r="BH73" s="22"/>
      <c r="BI73" s="124"/>
      <c r="BJ73" s="22"/>
      <c r="BK73" s="124"/>
      <c r="BL73" s="22"/>
      <c r="BM73" s="124"/>
      <c r="BN73" s="22"/>
      <c r="BO73" s="124"/>
      <c r="BP73" s="22"/>
      <c r="BQ73" s="124"/>
      <c r="BR73" s="22"/>
      <c r="BS73" s="124"/>
      <c r="BT73" s="22"/>
      <c r="BU73" s="82" t="e">
        <f t="shared" si="61"/>
        <v>#DIV/0!</v>
      </c>
      <c r="BV73" s="28" t="s">
        <v>136</v>
      </c>
      <c r="BW73" s="39">
        <f t="shared" si="82"/>
        <v>0</v>
      </c>
      <c r="BX73" s="124"/>
      <c r="BY73" s="22"/>
      <c r="BZ73" s="124"/>
      <c r="CA73" s="22"/>
      <c r="CB73" s="124"/>
      <c r="CC73" s="22"/>
      <c r="CD73" s="124"/>
      <c r="CE73" s="22"/>
      <c r="CF73" s="124"/>
      <c r="CG73" s="22"/>
      <c r="CH73" s="124"/>
      <c r="CI73" s="22"/>
      <c r="CJ73" s="124"/>
      <c r="CK73" s="22"/>
      <c r="CL73" s="94" t="e">
        <f t="shared" si="81"/>
        <v>#DIV/0!</v>
      </c>
      <c r="CM73" s="28">
        <f t="shared" si="53"/>
        <v>0</v>
      </c>
      <c r="CN73" s="132" t="e">
        <f t="shared" si="54"/>
        <v>#DIV/0!</v>
      </c>
    </row>
    <row r="74" spans="1:92" x14ac:dyDescent="0.3">
      <c r="A74" s="28" t="s">
        <v>241</v>
      </c>
      <c r="B74" s="26">
        <v>3077.0280000000002</v>
      </c>
      <c r="C74" s="147">
        <f t="shared" si="52"/>
        <v>2700</v>
      </c>
      <c r="D74" s="91">
        <f t="shared" si="47"/>
        <v>87.747007827033102</v>
      </c>
      <c r="E74" s="92">
        <f t="shared" si="77"/>
        <v>2576</v>
      </c>
      <c r="F74" s="124">
        <v>70</v>
      </c>
      <c r="G74" s="22">
        <v>92</v>
      </c>
      <c r="H74" s="124">
        <v>85</v>
      </c>
      <c r="I74" s="22">
        <v>85</v>
      </c>
      <c r="J74" s="124">
        <v>235</v>
      </c>
      <c r="K74" s="22">
        <v>220</v>
      </c>
      <c r="L74" s="124">
        <v>237</v>
      </c>
      <c r="M74" s="22">
        <v>206</v>
      </c>
      <c r="N74" s="124">
        <v>218</v>
      </c>
      <c r="O74" s="22">
        <v>224</v>
      </c>
      <c r="P74" s="124">
        <v>247</v>
      </c>
      <c r="Q74" s="22">
        <v>224</v>
      </c>
      <c r="R74" s="124">
        <v>224</v>
      </c>
      <c r="S74" s="22">
        <v>209</v>
      </c>
      <c r="T74" s="102">
        <f t="shared" si="75"/>
        <v>95.407407407407405</v>
      </c>
      <c r="U74" s="28" t="s">
        <v>241</v>
      </c>
      <c r="V74" s="92">
        <f t="shared" si="78"/>
        <v>69</v>
      </c>
      <c r="W74" s="124">
        <v>2</v>
      </c>
      <c r="X74" s="22">
        <v>2</v>
      </c>
      <c r="Y74" s="124">
        <v>3</v>
      </c>
      <c r="Z74" s="22">
        <v>1</v>
      </c>
      <c r="AA74" s="124">
        <v>5</v>
      </c>
      <c r="AB74" s="22">
        <v>10</v>
      </c>
      <c r="AC74" s="124">
        <v>9</v>
      </c>
      <c r="AD74" s="22">
        <v>5</v>
      </c>
      <c r="AE74" s="124">
        <v>8</v>
      </c>
      <c r="AF74" s="22">
        <v>7</v>
      </c>
      <c r="AG74" s="124">
        <v>8</v>
      </c>
      <c r="AH74" s="22">
        <v>8</v>
      </c>
      <c r="AI74" s="124">
        <v>1</v>
      </c>
      <c r="AJ74" s="22">
        <v>0</v>
      </c>
      <c r="AK74" s="102">
        <f t="shared" si="76"/>
        <v>2.5555555555555558</v>
      </c>
      <c r="AL74" s="28" t="s">
        <v>241</v>
      </c>
      <c r="AM74" s="39">
        <f>SUM(AN74:BA74)</f>
        <v>27</v>
      </c>
      <c r="AN74" s="124">
        <v>2</v>
      </c>
      <c r="AO74" s="22">
        <v>1</v>
      </c>
      <c r="AP74" s="124">
        <v>4</v>
      </c>
      <c r="AQ74" s="22">
        <v>2</v>
      </c>
      <c r="AR74" s="124">
        <v>4</v>
      </c>
      <c r="AS74" s="22">
        <v>2</v>
      </c>
      <c r="AT74" s="124">
        <v>3</v>
      </c>
      <c r="AU74" s="22">
        <v>2</v>
      </c>
      <c r="AV74" s="124">
        <v>1</v>
      </c>
      <c r="AW74" s="22">
        <v>1</v>
      </c>
      <c r="AX74" s="124">
        <v>1</v>
      </c>
      <c r="AY74" s="22">
        <v>3</v>
      </c>
      <c r="AZ74" s="124">
        <v>0</v>
      </c>
      <c r="BA74" s="22">
        <v>1</v>
      </c>
      <c r="BB74" s="94">
        <f t="shared" si="69"/>
        <v>1</v>
      </c>
      <c r="BC74" s="39">
        <f t="shared" si="49"/>
        <v>96</v>
      </c>
      <c r="BD74" s="57">
        <f t="shared" si="70"/>
        <v>3.5555555555555554</v>
      </c>
      <c r="BE74" s="28" t="s">
        <v>241</v>
      </c>
      <c r="BF74" s="140">
        <f t="shared" si="80"/>
        <v>16</v>
      </c>
      <c r="BG74" s="124">
        <v>4</v>
      </c>
      <c r="BH74" s="22">
        <v>4</v>
      </c>
      <c r="BI74" s="124">
        <v>0</v>
      </c>
      <c r="BJ74" s="22">
        <v>2</v>
      </c>
      <c r="BK74" s="124">
        <v>1</v>
      </c>
      <c r="BL74" s="22">
        <v>2</v>
      </c>
      <c r="BM74" s="124">
        <v>0</v>
      </c>
      <c r="BN74" s="22">
        <v>1</v>
      </c>
      <c r="BO74" s="124">
        <v>1</v>
      </c>
      <c r="BP74" s="22">
        <v>1</v>
      </c>
      <c r="BQ74" s="124">
        <v>0</v>
      </c>
      <c r="BR74" s="22">
        <v>0</v>
      </c>
      <c r="BS74" s="124">
        <v>0</v>
      </c>
      <c r="BT74" s="22">
        <v>0</v>
      </c>
      <c r="BU74" s="82">
        <f t="shared" si="61"/>
        <v>0.59259259259259256</v>
      </c>
      <c r="BV74" s="28" t="s">
        <v>241</v>
      </c>
      <c r="BW74" s="39">
        <f t="shared" si="82"/>
        <v>12</v>
      </c>
      <c r="BX74" s="124">
        <v>1</v>
      </c>
      <c r="BY74" s="22">
        <v>0</v>
      </c>
      <c r="BZ74" s="124">
        <v>0</v>
      </c>
      <c r="CA74" s="22">
        <v>0</v>
      </c>
      <c r="CB74" s="124">
        <v>2</v>
      </c>
      <c r="CC74" s="22">
        <v>0</v>
      </c>
      <c r="CD74" s="124">
        <v>0</v>
      </c>
      <c r="CE74" s="22">
        <v>2</v>
      </c>
      <c r="CF74" s="124">
        <v>3</v>
      </c>
      <c r="CG74" s="22">
        <v>1</v>
      </c>
      <c r="CH74" s="124">
        <v>1</v>
      </c>
      <c r="CI74" s="22">
        <v>0</v>
      </c>
      <c r="CJ74" s="124">
        <v>2</v>
      </c>
      <c r="CK74" s="22">
        <v>0</v>
      </c>
      <c r="CL74" s="94">
        <f t="shared" si="81"/>
        <v>0.44444444444444442</v>
      </c>
      <c r="CM74" s="28">
        <f t="shared" si="53"/>
        <v>24</v>
      </c>
      <c r="CN74" s="132">
        <f t="shared" si="54"/>
        <v>0.88888888888888884</v>
      </c>
    </row>
    <row r="75" spans="1:92" x14ac:dyDescent="0.3">
      <c r="A75" s="28" t="s">
        <v>137</v>
      </c>
      <c r="B75" s="26">
        <v>5199.0659999999998</v>
      </c>
      <c r="C75" s="147">
        <f t="shared" si="52"/>
        <v>0</v>
      </c>
      <c r="D75" s="91">
        <f t="shared" si="47"/>
        <v>0</v>
      </c>
      <c r="E75" s="92">
        <f t="shared" si="77"/>
        <v>0</v>
      </c>
      <c r="F75" s="124"/>
      <c r="G75" s="22"/>
      <c r="H75" s="124"/>
      <c r="I75" s="22"/>
      <c r="J75" s="124"/>
      <c r="K75" s="22"/>
      <c r="L75" s="124"/>
      <c r="M75" s="22"/>
      <c r="N75" s="124"/>
      <c r="O75" s="22"/>
      <c r="P75" s="124"/>
      <c r="Q75" s="22"/>
      <c r="R75" s="124"/>
      <c r="S75" s="22"/>
      <c r="T75" s="102" t="e">
        <f t="shared" si="75"/>
        <v>#DIV/0!</v>
      </c>
      <c r="U75" s="28" t="s">
        <v>137</v>
      </c>
      <c r="V75" s="92">
        <f t="shared" si="78"/>
        <v>0</v>
      </c>
      <c r="W75" s="124"/>
      <c r="X75" s="22"/>
      <c r="Y75" s="124"/>
      <c r="Z75" s="22"/>
      <c r="AA75" s="124"/>
      <c r="AB75" s="22"/>
      <c r="AC75" s="124"/>
      <c r="AD75" s="22"/>
      <c r="AE75" s="124"/>
      <c r="AF75" s="22"/>
      <c r="AG75" s="124"/>
      <c r="AH75" s="22"/>
      <c r="AI75" s="124"/>
      <c r="AJ75" s="22"/>
      <c r="AK75" s="102" t="e">
        <f t="shared" si="76"/>
        <v>#DIV/0!</v>
      </c>
      <c r="AL75" s="28" t="s">
        <v>137</v>
      </c>
      <c r="AM75" s="39">
        <f t="shared" ref="AM75:AM88" si="83">SUM(AN75:BA75)</f>
        <v>0</v>
      </c>
      <c r="AN75" s="124"/>
      <c r="AO75" s="22"/>
      <c r="AP75" s="124"/>
      <c r="AQ75" s="22"/>
      <c r="AR75" s="124"/>
      <c r="AS75" s="22"/>
      <c r="AT75" s="124"/>
      <c r="AU75" s="22"/>
      <c r="AV75" s="124"/>
      <c r="AW75" s="22"/>
      <c r="AX75" s="124"/>
      <c r="AY75" s="22"/>
      <c r="AZ75" s="124"/>
      <c r="BA75" s="22"/>
      <c r="BB75" s="94" t="e">
        <f t="shared" si="69"/>
        <v>#DIV/0!</v>
      </c>
      <c r="BC75" s="39">
        <f t="shared" si="49"/>
        <v>0</v>
      </c>
      <c r="BD75" s="57" t="e">
        <f t="shared" si="70"/>
        <v>#DIV/0!</v>
      </c>
      <c r="BE75" s="28" t="s">
        <v>137</v>
      </c>
      <c r="BF75" s="140">
        <f t="shared" si="80"/>
        <v>0</v>
      </c>
      <c r="BG75" s="124"/>
      <c r="BH75" s="22"/>
      <c r="BI75" s="124"/>
      <c r="BJ75" s="22"/>
      <c r="BK75" s="124"/>
      <c r="BL75" s="22"/>
      <c r="BM75" s="124"/>
      <c r="BN75" s="22"/>
      <c r="BO75" s="124"/>
      <c r="BP75" s="22"/>
      <c r="BQ75" s="124"/>
      <c r="BR75" s="22"/>
      <c r="BS75" s="124"/>
      <c r="BT75" s="22"/>
      <c r="BU75" s="82" t="e">
        <f t="shared" si="61"/>
        <v>#DIV/0!</v>
      </c>
      <c r="BV75" s="28" t="s">
        <v>137</v>
      </c>
      <c r="BW75" s="39">
        <f t="shared" si="82"/>
        <v>0</v>
      </c>
      <c r="BX75" s="124"/>
      <c r="BY75" s="22"/>
      <c r="BZ75" s="124"/>
      <c r="CA75" s="22"/>
      <c r="CB75" s="124"/>
      <c r="CC75" s="22"/>
      <c r="CD75" s="124"/>
      <c r="CE75" s="22"/>
      <c r="CF75" s="124"/>
      <c r="CG75" s="22"/>
      <c r="CH75" s="124"/>
      <c r="CI75" s="22"/>
      <c r="CJ75" s="124"/>
      <c r="CK75" s="22"/>
      <c r="CL75" s="94" t="e">
        <f t="shared" si="81"/>
        <v>#DIV/0!</v>
      </c>
      <c r="CM75" s="28">
        <f t="shared" si="53"/>
        <v>0</v>
      </c>
      <c r="CN75" s="132" t="e">
        <f t="shared" si="54"/>
        <v>#DIV/0!</v>
      </c>
    </row>
    <row r="76" spans="1:92" x14ac:dyDescent="0.3">
      <c r="A76" s="28" t="s">
        <v>138</v>
      </c>
      <c r="B76" s="26">
        <v>1752.354</v>
      </c>
      <c r="C76" s="147">
        <f t="shared" si="52"/>
        <v>1209</v>
      </c>
      <c r="D76" s="91">
        <f t="shared" si="47"/>
        <v>68.99290896702378</v>
      </c>
      <c r="E76" s="92">
        <f t="shared" si="77"/>
        <v>1113</v>
      </c>
      <c r="F76" s="124">
        <v>40</v>
      </c>
      <c r="G76" s="22">
        <v>37</v>
      </c>
      <c r="H76" s="124">
        <v>58</v>
      </c>
      <c r="I76" s="22">
        <v>54</v>
      </c>
      <c r="J76" s="124">
        <v>114</v>
      </c>
      <c r="K76" s="22">
        <v>118</v>
      </c>
      <c r="L76" s="124">
        <v>114</v>
      </c>
      <c r="M76" s="22">
        <v>133</v>
      </c>
      <c r="N76" s="124">
        <v>118</v>
      </c>
      <c r="O76" s="22">
        <v>99</v>
      </c>
      <c r="P76" s="124">
        <v>107</v>
      </c>
      <c r="Q76" s="22">
        <v>112</v>
      </c>
      <c r="R76" s="124">
        <v>2</v>
      </c>
      <c r="S76" s="22">
        <v>7</v>
      </c>
      <c r="T76" s="102">
        <f t="shared" si="75"/>
        <v>92.059553349875927</v>
      </c>
      <c r="U76" s="28" t="s">
        <v>138</v>
      </c>
      <c r="V76" s="92">
        <f t="shared" si="78"/>
        <v>43</v>
      </c>
      <c r="W76" s="124">
        <v>5</v>
      </c>
      <c r="X76" s="22">
        <v>1</v>
      </c>
      <c r="Y76" s="124">
        <v>1</v>
      </c>
      <c r="Z76" s="22">
        <v>3</v>
      </c>
      <c r="AA76" s="124">
        <v>5</v>
      </c>
      <c r="AB76" s="22">
        <v>4</v>
      </c>
      <c r="AC76" s="124">
        <v>7</v>
      </c>
      <c r="AD76" s="22">
        <v>1</v>
      </c>
      <c r="AE76" s="124">
        <v>6</v>
      </c>
      <c r="AF76" s="22">
        <v>2</v>
      </c>
      <c r="AG76" s="124">
        <v>4</v>
      </c>
      <c r="AH76" s="22">
        <v>4</v>
      </c>
      <c r="AI76" s="124">
        <v>0</v>
      </c>
      <c r="AJ76" s="22">
        <v>0</v>
      </c>
      <c r="AK76" s="102">
        <f t="shared" si="76"/>
        <v>3.556658395368073</v>
      </c>
      <c r="AL76" s="28" t="s">
        <v>138</v>
      </c>
      <c r="AM76" s="39">
        <f t="shared" si="83"/>
        <v>25</v>
      </c>
      <c r="AN76" s="124">
        <v>4</v>
      </c>
      <c r="AO76" s="22">
        <v>1</v>
      </c>
      <c r="AP76" s="124">
        <v>1</v>
      </c>
      <c r="AQ76" s="22">
        <v>1</v>
      </c>
      <c r="AR76" s="124">
        <v>5</v>
      </c>
      <c r="AS76" s="22">
        <v>2</v>
      </c>
      <c r="AT76" s="124">
        <v>3</v>
      </c>
      <c r="AU76" s="22">
        <v>1</v>
      </c>
      <c r="AV76" s="124">
        <v>2</v>
      </c>
      <c r="AW76" s="22">
        <v>1</v>
      </c>
      <c r="AX76" s="124">
        <v>1</v>
      </c>
      <c r="AY76" s="22">
        <v>2</v>
      </c>
      <c r="AZ76" s="124">
        <v>1</v>
      </c>
      <c r="BA76" s="22">
        <v>0</v>
      </c>
      <c r="BB76" s="94">
        <f t="shared" si="69"/>
        <v>2.0678246484698097</v>
      </c>
      <c r="BC76" s="39">
        <f t="shared" si="49"/>
        <v>68</v>
      </c>
      <c r="BD76" s="57">
        <f t="shared" si="70"/>
        <v>5.6244830438378832</v>
      </c>
      <c r="BE76" s="28" t="s">
        <v>138</v>
      </c>
      <c r="BF76" s="140">
        <f t="shared" si="80"/>
        <v>19</v>
      </c>
      <c r="BG76" s="124">
        <v>3</v>
      </c>
      <c r="BH76" s="22">
        <v>1</v>
      </c>
      <c r="BI76" s="124">
        <v>2</v>
      </c>
      <c r="BJ76" s="22">
        <v>1</v>
      </c>
      <c r="BK76" s="124">
        <v>2</v>
      </c>
      <c r="BL76" s="22">
        <v>1</v>
      </c>
      <c r="BM76" s="124">
        <v>2</v>
      </c>
      <c r="BN76" s="22">
        <v>1</v>
      </c>
      <c r="BO76" s="124">
        <v>0</v>
      </c>
      <c r="BP76" s="22">
        <v>1</v>
      </c>
      <c r="BQ76" s="124">
        <v>4</v>
      </c>
      <c r="BR76" s="22">
        <v>1</v>
      </c>
      <c r="BS76" s="124">
        <v>0</v>
      </c>
      <c r="BT76" s="22">
        <v>0</v>
      </c>
      <c r="BU76" s="82">
        <f t="shared" si="61"/>
        <v>1.5715467328370554</v>
      </c>
      <c r="BV76" s="28" t="s">
        <v>138</v>
      </c>
      <c r="BW76" s="39">
        <f t="shared" si="82"/>
        <v>9</v>
      </c>
      <c r="BX76" s="124">
        <v>2</v>
      </c>
      <c r="BY76" s="22">
        <v>1</v>
      </c>
      <c r="BZ76" s="124">
        <v>0</v>
      </c>
      <c r="CA76" s="22">
        <v>0</v>
      </c>
      <c r="CB76" s="124">
        <v>0</v>
      </c>
      <c r="CC76" s="22">
        <v>0</v>
      </c>
      <c r="CD76" s="124">
        <v>0</v>
      </c>
      <c r="CE76" s="22">
        <v>1</v>
      </c>
      <c r="CF76" s="124">
        <v>1</v>
      </c>
      <c r="CG76" s="22">
        <v>3</v>
      </c>
      <c r="CH76" s="124">
        <v>0</v>
      </c>
      <c r="CI76" s="22">
        <v>1</v>
      </c>
      <c r="CJ76" s="124">
        <v>0</v>
      </c>
      <c r="CK76" s="22">
        <v>0</v>
      </c>
      <c r="CL76" s="94">
        <f t="shared" si="81"/>
        <v>0.74441687344913154</v>
      </c>
      <c r="CM76" s="28">
        <f t="shared" si="53"/>
        <v>18</v>
      </c>
      <c r="CN76" s="132">
        <f t="shared" si="54"/>
        <v>1.4888337468982631</v>
      </c>
    </row>
    <row r="77" spans="1:92" x14ac:dyDescent="0.3">
      <c r="A77" s="28" t="s">
        <v>139</v>
      </c>
      <c r="B77" s="26">
        <v>8630.0640000000003</v>
      </c>
      <c r="C77" s="147">
        <f t="shared" si="52"/>
        <v>6369</v>
      </c>
      <c r="D77" s="91">
        <f t="shared" si="47"/>
        <v>73.800147947917878</v>
      </c>
      <c r="E77" s="92">
        <f t="shared" si="77"/>
        <v>5969</v>
      </c>
      <c r="F77" s="124">
        <v>227</v>
      </c>
      <c r="G77" s="22">
        <v>228</v>
      </c>
      <c r="H77" s="124">
        <v>262</v>
      </c>
      <c r="I77" s="22">
        <v>236</v>
      </c>
      <c r="J77" s="124">
        <v>563</v>
      </c>
      <c r="K77" s="22">
        <v>500</v>
      </c>
      <c r="L77" s="124">
        <v>479</v>
      </c>
      <c r="M77" s="22">
        <v>453</v>
      </c>
      <c r="N77" s="124">
        <v>555</v>
      </c>
      <c r="O77" s="22">
        <v>494</v>
      </c>
      <c r="P77" s="124">
        <v>499</v>
      </c>
      <c r="Q77" s="22">
        <v>492</v>
      </c>
      <c r="R77" s="124">
        <v>537</v>
      </c>
      <c r="S77" s="22">
        <v>444</v>
      </c>
      <c r="T77" s="102">
        <f t="shared" si="75"/>
        <v>93.719579211807186</v>
      </c>
      <c r="U77" s="28" t="s">
        <v>139</v>
      </c>
      <c r="V77" s="92">
        <f t="shared" si="78"/>
        <v>167</v>
      </c>
      <c r="W77" s="124">
        <v>11</v>
      </c>
      <c r="X77" s="22">
        <v>2</v>
      </c>
      <c r="Y77" s="124">
        <v>13</v>
      </c>
      <c r="Z77" s="22">
        <v>5</v>
      </c>
      <c r="AA77" s="124">
        <v>15</v>
      </c>
      <c r="AB77" s="22">
        <v>13</v>
      </c>
      <c r="AC77" s="124">
        <v>13</v>
      </c>
      <c r="AD77" s="22">
        <v>12</v>
      </c>
      <c r="AE77" s="124">
        <v>16</v>
      </c>
      <c r="AF77" s="22">
        <v>17</v>
      </c>
      <c r="AG77" s="124">
        <v>22</v>
      </c>
      <c r="AH77" s="22">
        <v>9</v>
      </c>
      <c r="AI77" s="124">
        <v>11</v>
      </c>
      <c r="AJ77" s="22">
        <v>8</v>
      </c>
      <c r="AK77" s="102">
        <f t="shared" si="76"/>
        <v>2.6220756790704978</v>
      </c>
      <c r="AL77" s="28" t="s">
        <v>139</v>
      </c>
      <c r="AM77" s="39">
        <f t="shared" si="83"/>
        <v>68</v>
      </c>
      <c r="AN77" s="124">
        <v>3</v>
      </c>
      <c r="AO77" s="22">
        <v>4</v>
      </c>
      <c r="AP77" s="124">
        <v>7</v>
      </c>
      <c r="AQ77" s="22">
        <v>2</v>
      </c>
      <c r="AR77" s="124">
        <v>8</v>
      </c>
      <c r="AS77" s="22">
        <v>4</v>
      </c>
      <c r="AT77" s="124">
        <v>6</v>
      </c>
      <c r="AU77" s="22">
        <v>6</v>
      </c>
      <c r="AV77" s="124">
        <v>5</v>
      </c>
      <c r="AW77" s="22">
        <v>5</v>
      </c>
      <c r="AX77" s="124">
        <v>3</v>
      </c>
      <c r="AY77" s="22">
        <v>5</v>
      </c>
      <c r="AZ77" s="124">
        <v>5</v>
      </c>
      <c r="BA77" s="22">
        <v>5</v>
      </c>
      <c r="BB77" s="94">
        <f t="shared" si="69"/>
        <v>1.0676715339927776</v>
      </c>
      <c r="BC77" s="39">
        <f t="shared" si="49"/>
        <v>235</v>
      </c>
      <c r="BD77" s="57">
        <f t="shared" si="70"/>
        <v>3.6897472130632756</v>
      </c>
      <c r="BE77" s="28" t="s">
        <v>139</v>
      </c>
      <c r="BF77" s="140">
        <f t="shared" si="80"/>
        <v>107</v>
      </c>
      <c r="BG77" s="124">
        <v>8</v>
      </c>
      <c r="BH77" s="22">
        <v>9</v>
      </c>
      <c r="BI77" s="124">
        <v>5</v>
      </c>
      <c r="BJ77" s="22">
        <v>7</v>
      </c>
      <c r="BK77" s="124">
        <v>12</v>
      </c>
      <c r="BL77" s="22">
        <v>7</v>
      </c>
      <c r="BM77" s="124">
        <v>9</v>
      </c>
      <c r="BN77" s="22">
        <v>5</v>
      </c>
      <c r="BO77" s="124">
        <v>14</v>
      </c>
      <c r="BP77" s="22">
        <v>8</v>
      </c>
      <c r="BQ77" s="124">
        <v>10</v>
      </c>
      <c r="BR77" s="22">
        <v>5</v>
      </c>
      <c r="BS77" s="124">
        <v>5</v>
      </c>
      <c r="BT77" s="22">
        <v>3</v>
      </c>
      <c r="BU77" s="82">
        <f t="shared" si="61"/>
        <v>1.6800125608415766</v>
      </c>
      <c r="BV77" s="28" t="s">
        <v>139</v>
      </c>
      <c r="BW77" s="39">
        <f t="shared" si="82"/>
        <v>58</v>
      </c>
      <c r="BX77" s="124">
        <v>8</v>
      </c>
      <c r="BY77" s="22">
        <v>5</v>
      </c>
      <c r="BZ77" s="124">
        <v>2</v>
      </c>
      <c r="CA77" s="22">
        <v>2</v>
      </c>
      <c r="CB77" s="124">
        <v>12</v>
      </c>
      <c r="CC77" s="22">
        <v>3</v>
      </c>
      <c r="CD77" s="124">
        <v>4</v>
      </c>
      <c r="CE77" s="22">
        <v>0</v>
      </c>
      <c r="CF77" s="124">
        <v>2</v>
      </c>
      <c r="CG77" s="22">
        <v>1</v>
      </c>
      <c r="CH77" s="124">
        <v>1</v>
      </c>
      <c r="CI77" s="22">
        <v>7</v>
      </c>
      <c r="CJ77" s="124">
        <v>8</v>
      </c>
      <c r="CK77" s="22">
        <v>3</v>
      </c>
      <c r="CL77" s="94">
        <f t="shared" si="81"/>
        <v>0.9106610142879572</v>
      </c>
      <c r="CM77" s="28">
        <f t="shared" si="53"/>
        <v>116</v>
      </c>
      <c r="CN77" s="132">
        <f t="shared" si="54"/>
        <v>1.8213220285759144</v>
      </c>
    </row>
    <row r="78" spans="1:92" x14ac:dyDescent="0.3">
      <c r="A78" s="28" t="s">
        <v>140</v>
      </c>
      <c r="B78" s="26">
        <v>3287.4659999999999</v>
      </c>
      <c r="C78" s="147">
        <f t="shared" si="52"/>
        <v>2340</v>
      </c>
      <c r="D78" s="91">
        <f t="shared" si="47"/>
        <v>71.179443376752801</v>
      </c>
      <c r="E78" s="92">
        <f t="shared" si="77"/>
        <v>1976</v>
      </c>
      <c r="F78" s="124">
        <v>58</v>
      </c>
      <c r="G78" s="22">
        <v>53</v>
      </c>
      <c r="H78" s="124">
        <v>77</v>
      </c>
      <c r="I78" s="22">
        <v>79</v>
      </c>
      <c r="J78" s="124">
        <v>155</v>
      </c>
      <c r="K78" s="22">
        <v>160</v>
      </c>
      <c r="L78" s="124">
        <v>179</v>
      </c>
      <c r="M78" s="22">
        <v>161</v>
      </c>
      <c r="N78" s="124">
        <v>173</v>
      </c>
      <c r="O78" s="22">
        <v>184</v>
      </c>
      <c r="P78" s="124">
        <v>180</v>
      </c>
      <c r="Q78" s="22">
        <v>180</v>
      </c>
      <c r="R78" s="124">
        <v>164</v>
      </c>
      <c r="S78" s="22">
        <v>173</v>
      </c>
      <c r="T78" s="102">
        <f t="shared" ref="T78:T80" si="84">E78/C78*100</f>
        <v>84.444444444444443</v>
      </c>
      <c r="U78" s="28" t="s">
        <v>140</v>
      </c>
      <c r="V78" s="92">
        <f t="shared" si="78"/>
        <v>64</v>
      </c>
      <c r="W78" s="124">
        <v>4</v>
      </c>
      <c r="X78" s="22">
        <v>0</v>
      </c>
      <c r="Y78" s="124">
        <v>6</v>
      </c>
      <c r="Z78" s="22">
        <v>3</v>
      </c>
      <c r="AA78" s="124">
        <v>4</v>
      </c>
      <c r="AB78" s="22">
        <v>8</v>
      </c>
      <c r="AC78" s="124">
        <v>4</v>
      </c>
      <c r="AD78" s="22">
        <v>3</v>
      </c>
      <c r="AE78" s="124">
        <v>6</v>
      </c>
      <c r="AF78" s="22">
        <v>7</v>
      </c>
      <c r="AG78" s="124">
        <v>2</v>
      </c>
      <c r="AH78" s="22">
        <v>4</v>
      </c>
      <c r="AI78" s="124">
        <v>6</v>
      </c>
      <c r="AJ78" s="22">
        <v>7</v>
      </c>
      <c r="AK78" s="102">
        <f t="shared" ref="AK78:AK80" si="85">V78/C78*100</f>
        <v>2.7350427350427351</v>
      </c>
      <c r="AL78" s="28" t="s">
        <v>140</v>
      </c>
      <c r="AM78" s="39">
        <f t="shared" si="83"/>
        <v>48</v>
      </c>
      <c r="AN78" s="124">
        <v>3</v>
      </c>
      <c r="AO78" s="22">
        <v>3</v>
      </c>
      <c r="AP78" s="124">
        <v>4</v>
      </c>
      <c r="AQ78" s="22">
        <v>3</v>
      </c>
      <c r="AR78" s="124">
        <v>3</v>
      </c>
      <c r="AS78" s="22">
        <v>4</v>
      </c>
      <c r="AT78" s="124">
        <v>2</v>
      </c>
      <c r="AU78" s="22">
        <v>8</v>
      </c>
      <c r="AV78" s="124">
        <v>1</v>
      </c>
      <c r="AW78" s="22">
        <v>1</v>
      </c>
      <c r="AX78" s="124">
        <v>4</v>
      </c>
      <c r="AY78" s="22">
        <v>7</v>
      </c>
      <c r="AZ78" s="124">
        <v>3</v>
      </c>
      <c r="BA78" s="22">
        <v>2</v>
      </c>
      <c r="BB78" s="94">
        <f t="shared" si="69"/>
        <v>2.0512820512820511</v>
      </c>
      <c r="BC78" s="39">
        <f t="shared" si="49"/>
        <v>112</v>
      </c>
      <c r="BD78" s="57">
        <f t="shared" si="70"/>
        <v>4.7863247863247871</v>
      </c>
      <c r="BE78" s="28" t="s">
        <v>140</v>
      </c>
      <c r="BF78" s="140">
        <f t="shared" si="80"/>
        <v>155</v>
      </c>
      <c r="BG78" s="124">
        <v>2</v>
      </c>
      <c r="BH78" s="22">
        <v>7</v>
      </c>
      <c r="BI78" s="124">
        <v>7</v>
      </c>
      <c r="BJ78" s="22">
        <v>6</v>
      </c>
      <c r="BK78" s="124">
        <v>13</v>
      </c>
      <c r="BL78" s="22">
        <v>9</v>
      </c>
      <c r="BM78" s="124">
        <v>20</v>
      </c>
      <c r="BN78" s="22">
        <v>11</v>
      </c>
      <c r="BO78" s="124">
        <v>21</v>
      </c>
      <c r="BP78" s="22">
        <v>14</v>
      </c>
      <c r="BQ78" s="124">
        <v>10</v>
      </c>
      <c r="BR78" s="22">
        <v>11</v>
      </c>
      <c r="BS78" s="124">
        <v>12</v>
      </c>
      <c r="BT78" s="22">
        <v>12</v>
      </c>
      <c r="BU78" s="82">
        <f t="shared" si="61"/>
        <v>6.6239316239316244</v>
      </c>
      <c r="BV78" s="28" t="s">
        <v>140</v>
      </c>
      <c r="BW78" s="39">
        <f t="shared" si="82"/>
        <v>97</v>
      </c>
      <c r="BX78" s="124">
        <v>7</v>
      </c>
      <c r="BY78" s="22">
        <v>2</v>
      </c>
      <c r="BZ78" s="124">
        <v>2</v>
      </c>
      <c r="CA78" s="22">
        <v>4</v>
      </c>
      <c r="CB78" s="124">
        <v>12</v>
      </c>
      <c r="CC78" s="22">
        <v>13</v>
      </c>
      <c r="CD78" s="124">
        <v>12</v>
      </c>
      <c r="CE78" s="22">
        <v>11</v>
      </c>
      <c r="CF78" s="124">
        <v>8</v>
      </c>
      <c r="CG78" s="22">
        <v>5</v>
      </c>
      <c r="CH78" s="124">
        <v>4</v>
      </c>
      <c r="CI78" s="22">
        <v>6</v>
      </c>
      <c r="CJ78" s="124">
        <v>6</v>
      </c>
      <c r="CK78" s="22">
        <v>5</v>
      </c>
      <c r="CL78" s="94">
        <f t="shared" si="81"/>
        <v>4.1452991452991448</v>
      </c>
      <c r="CM78" s="28">
        <f t="shared" si="53"/>
        <v>194</v>
      </c>
      <c r="CN78" s="132">
        <f t="shared" si="54"/>
        <v>8.2905982905982896</v>
      </c>
    </row>
    <row r="79" spans="1:92" x14ac:dyDescent="0.3">
      <c r="A79" s="28" t="s">
        <v>141</v>
      </c>
      <c r="B79" s="26">
        <v>1093.0140000000001</v>
      </c>
      <c r="C79" s="147">
        <f t="shared" si="52"/>
        <v>0</v>
      </c>
      <c r="D79" s="91">
        <f t="shared" si="47"/>
        <v>0</v>
      </c>
      <c r="E79" s="92">
        <f t="shared" si="77"/>
        <v>0</v>
      </c>
      <c r="F79" s="124"/>
      <c r="G79" s="22"/>
      <c r="H79" s="124"/>
      <c r="I79" s="22"/>
      <c r="J79" s="124"/>
      <c r="K79" s="22"/>
      <c r="L79" s="124"/>
      <c r="M79" s="22"/>
      <c r="N79" s="124"/>
      <c r="O79" s="22"/>
      <c r="P79" s="124"/>
      <c r="Q79" s="22"/>
      <c r="R79" s="124"/>
      <c r="S79" s="22"/>
      <c r="T79" s="102" t="e">
        <f t="shared" si="84"/>
        <v>#DIV/0!</v>
      </c>
      <c r="U79" s="28" t="s">
        <v>141</v>
      </c>
      <c r="V79" s="92">
        <f t="shared" si="78"/>
        <v>0</v>
      </c>
      <c r="W79" s="124"/>
      <c r="X79" s="22"/>
      <c r="Y79" s="124"/>
      <c r="Z79" s="22"/>
      <c r="AA79" s="124"/>
      <c r="AB79" s="22"/>
      <c r="AC79" s="124"/>
      <c r="AD79" s="22"/>
      <c r="AE79" s="124"/>
      <c r="AF79" s="22"/>
      <c r="AG79" s="124"/>
      <c r="AH79" s="22"/>
      <c r="AI79" s="124"/>
      <c r="AJ79" s="22"/>
      <c r="AK79" s="102" t="e">
        <f t="shared" si="85"/>
        <v>#DIV/0!</v>
      </c>
      <c r="AL79" s="28" t="s">
        <v>141</v>
      </c>
      <c r="AM79" s="39">
        <f t="shared" si="83"/>
        <v>0</v>
      </c>
      <c r="AN79" s="124"/>
      <c r="AO79" s="22"/>
      <c r="AP79" s="124"/>
      <c r="AQ79" s="22"/>
      <c r="AR79" s="124"/>
      <c r="AS79" s="22"/>
      <c r="AT79" s="124"/>
      <c r="AU79" s="22"/>
      <c r="AV79" s="124"/>
      <c r="AW79" s="22"/>
      <c r="AX79" s="124"/>
      <c r="AY79" s="22"/>
      <c r="AZ79" s="124"/>
      <c r="BA79" s="22"/>
      <c r="BB79" s="94" t="e">
        <f t="shared" si="69"/>
        <v>#DIV/0!</v>
      </c>
      <c r="BC79" s="39">
        <f t="shared" si="49"/>
        <v>0</v>
      </c>
      <c r="BD79" s="57" t="e">
        <f t="shared" si="70"/>
        <v>#DIV/0!</v>
      </c>
      <c r="BE79" s="28" t="s">
        <v>141</v>
      </c>
      <c r="BF79" s="140">
        <f t="shared" si="80"/>
        <v>0</v>
      </c>
      <c r="BG79" s="124"/>
      <c r="BH79" s="22"/>
      <c r="BI79" s="124"/>
      <c r="BJ79" s="22"/>
      <c r="BK79" s="124"/>
      <c r="BL79" s="22"/>
      <c r="BM79" s="124"/>
      <c r="BN79" s="22"/>
      <c r="BO79" s="124"/>
      <c r="BP79" s="22"/>
      <c r="BQ79" s="124"/>
      <c r="BR79" s="22"/>
      <c r="BS79" s="124"/>
      <c r="BT79" s="22"/>
      <c r="BU79" s="82" t="e">
        <f t="shared" si="61"/>
        <v>#DIV/0!</v>
      </c>
      <c r="BV79" s="28" t="s">
        <v>141</v>
      </c>
      <c r="BW79" s="39">
        <f t="shared" si="82"/>
        <v>0</v>
      </c>
      <c r="BX79" s="124"/>
      <c r="BY79" s="22"/>
      <c r="BZ79" s="124"/>
      <c r="CA79" s="22"/>
      <c r="CB79" s="124"/>
      <c r="CC79" s="22"/>
      <c r="CD79" s="124"/>
      <c r="CE79" s="22"/>
      <c r="CF79" s="124"/>
      <c r="CG79" s="22"/>
      <c r="CH79" s="124"/>
      <c r="CI79" s="22"/>
      <c r="CJ79" s="124"/>
      <c r="CK79" s="22"/>
      <c r="CL79" s="94" t="e">
        <f t="shared" si="81"/>
        <v>#DIV/0!</v>
      </c>
      <c r="CM79" s="28">
        <f t="shared" si="53"/>
        <v>0</v>
      </c>
      <c r="CN79" s="132" t="e">
        <f t="shared" si="54"/>
        <v>#DIV/0!</v>
      </c>
    </row>
    <row r="80" spans="1:92" x14ac:dyDescent="0.3">
      <c r="A80" s="28" t="s">
        <v>142</v>
      </c>
      <c r="B80" s="26">
        <v>6552.4139999999998</v>
      </c>
      <c r="C80" s="147">
        <f t="shared" si="52"/>
        <v>0</v>
      </c>
      <c r="D80" s="91">
        <f t="shared" si="47"/>
        <v>0</v>
      </c>
      <c r="E80" s="92">
        <f t="shared" si="77"/>
        <v>0</v>
      </c>
      <c r="F80" s="124"/>
      <c r="G80" s="22"/>
      <c r="H80" s="124"/>
      <c r="I80" s="22"/>
      <c r="J80" s="124"/>
      <c r="K80" s="22"/>
      <c r="L80" s="124"/>
      <c r="M80" s="22"/>
      <c r="N80" s="124"/>
      <c r="O80" s="22"/>
      <c r="P80" s="124"/>
      <c r="Q80" s="22"/>
      <c r="R80" s="124"/>
      <c r="S80" s="22"/>
      <c r="T80" s="102" t="e">
        <f t="shared" si="84"/>
        <v>#DIV/0!</v>
      </c>
      <c r="U80" s="28" t="s">
        <v>142</v>
      </c>
      <c r="V80" s="92">
        <f t="shared" si="78"/>
        <v>0</v>
      </c>
      <c r="W80" s="124"/>
      <c r="X80" s="22"/>
      <c r="Y80" s="124"/>
      <c r="Z80" s="22"/>
      <c r="AA80" s="124"/>
      <c r="AB80" s="22"/>
      <c r="AC80" s="124"/>
      <c r="AD80" s="22"/>
      <c r="AE80" s="124"/>
      <c r="AF80" s="22"/>
      <c r="AG80" s="124"/>
      <c r="AH80" s="22"/>
      <c r="AI80" s="124"/>
      <c r="AJ80" s="22"/>
      <c r="AK80" s="102" t="e">
        <f t="shared" si="85"/>
        <v>#DIV/0!</v>
      </c>
      <c r="AL80" s="28" t="s">
        <v>142</v>
      </c>
      <c r="AM80" s="39">
        <f t="shared" si="83"/>
        <v>0</v>
      </c>
      <c r="AN80" s="124"/>
      <c r="AO80" s="22"/>
      <c r="AP80" s="124"/>
      <c r="AQ80" s="22"/>
      <c r="AR80" s="124"/>
      <c r="AS80" s="22"/>
      <c r="AT80" s="124"/>
      <c r="AU80" s="22"/>
      <c r="AV80" s="124"/>
      <c r="AW80" s="22"/>
      <c r="AX80" s="124"/>
      <c r="AY80" s="22"/>
      <c r="AZ80" s="124"/>
      <c r="BA80" s="22"/>
      <c r="BB80" s="94" t="e">
        <f t="shared" si="69"/>
        <v>#DIV/0!</v>
      </c>
      <c r="BC80" s="39">
        <f t="shared" si="49"/>
        <v>0</v>
      </c>
      <c r="BD80" s="57" t="e">
        <f t="shared" si="70"/>
        <v>#DIV/0!</v>
      </c>
      <c r="BE80" s="28" t="s">
        <v>142</v>
      </c>
      <c r="BF80" s="140">
        <f t="shared" si="80"/>
        <v>0</v>
      </c>
      <c r="BG80" s="124"/>
      <c r="BH80" s="22"/>
      <c r="BI80" s="124"/>
      <c r="BJ80" s="22"/>
      <c r="BK80" s="124"/>
      <c r="BL80" s="22"/>
      <c r="BM80" s="124"/>
      <c r="BN80" s="22"/>
      <c r="BO80" s="124"/>
      <c r="BP80" s="22"/>
      <c r="BQ80" s="124"/>
      <c r="BR80" s="22"/>
      <c r="BS80" s="124"/>
      <c r="BT80" s="22"/>
      <c r="BU80" s="82" t="e">
        <f t="shared" si="61"/>
        <v>#DIV/0!</v>
      </c>
      <c r="BV80" s="28" t="s">
        <v>142</v>
      </c>
      <c r="BW80" s="39">
        <f t="shared" si="82"/>
        <v>0</v>
      </c>
      <c r="BX80" s="124"/>
      <c r="BY80" s="22"/>
      <c r="BZ80" s="124"/>
      <c r="CA80" s="22"/>
      <c r="CB80" s="124"/>
      <c r="CC80" s="22"/>
      <c r="CD80" s="124"/>
      <c r="CE80" s="22"/>
      <c r="CF80" s="124"/>
      <c r="CG80" s="22"/>
      <c r="CH80" s="124"/>
      <c r="CI80" s="22"/>
      <c r="CJ80" s="124"/>
      <c r="CK80" s="22"/>
      <c r="CL80" s="94" t="e">
        <f t="shared" si="81"/>
        <v>#DIV/0!</v>
      </c>
      <c r="CM80" s="28">
        <f t="shared" si="53"/>
        <v>0</v>
      </c>
      <c r="CN80" s="132" t="e">
        <f t="shared" si="54"/>
        <v>#DIV/0!</v>
      </c>
    </row>
    <row r="81" spans="1:92" s="99" customFormat="1" ht="15" x14ac:dyDescent="0.25">
      <c r="B81" s="153"/>
    </row>
    <row r="82" spans="1:92" x14ac:dyDescent="0.3">
      <c r="A82" s="90" t="s">
        <v>143</v>
      </c>
      <c r="B82" s="153">
        <f>SUM(B83:B106)</f>
        <v>105311.50200000001</v>
      </c>
      <c r="C82" s="98">
        <f>SUM(C83:C106)</f>
        <v>74758</v>
      </c>
      <c r="D82" s="100">
        <f>C82/B82*100</f>
        <v>70.987497642945016</v>
      </c>
      <c r="E82" s="92">
        <f>SUM(E83:E106)</f>
        <v>69993</v>
      </c>
      <c r="F82" s="92">
        <f t="shared" ref="F82:S82" si="86">SUM(F83:F106)</f>
        <v>2571</v>
      </c>
      <c r="G82" s="92">
        <f t="shared" si="86"/>
        <v>2455</v>
      </c>
      <c r="H82" s="92">
        <f t="shared" si="86"/>
        <v>2644</v>
      </c>
      <c r="I82" s="92">
        <f t="shared" si="86"/>
        <v>2580</v>
      </c>
      <c r="J82" s="92">
        <f t="shared" si="86"/>
        <v>6010</v>
      </c>
      <c r="K82" s="92">
        <f t="shared" si="86"/>
        <v>5756</v>
      </c>
      <c r="L82" s="92">
        <f t="shared" si="86"/>
        <v>6279</v>
      </c>
      <c r="M82" s="92">
        <f t="shared" si="86"/>
        <v>6038</v>
      </c>
      <c r="N82" s="92">
        <f t="shared" si="86"/>
        <v>6377</v>
      </c>
      <c r="O82" s="92">
        <f t="shared" si="86"/>
        <v>6136</v>
      </c>
      <c r="P82" s="92">
        <f t="shared" si="86"/>
        <v>6849</v>
      </c>
      <c r="Q82" s="92">
        <f t="shared" si="86"/>
        <v>6470</v>
      </c>
      <c r="R82" s="92">
        <f t="shared" si="86"/>
        <v>4980</v>
      </c>
      <c r="S82" s="92">
        <f t="shared" si="86"/>
        <v>4848</v>
      </c>
      <c r="T82" s="102">
        <f>E82/C82*100</f>
        <v>93.626100216699214</v>
      </c>
      <c r="U82" s="99"/>
      <c r="V82" s="92">
        <f>SUM(V83:V106)</f>
        <v>2734</v>
      </c>
      <c r="W82" s="92">
        <f t="shared" ref="W82:AJ82" si="87">SUM(W83:W106)</f>
        <v>106</v>
      </c>
      <c r="X82" s="92">
        <f t="shared" si="87"/>
        <v>80</v>
      </c>
      <c r="Y82" s="92">
        <f t="shared" si="87"/>
        <v>110</v>
      </c>
      <c r="Z82" s="92">
        <f t="shared" si="87"/>
        <v>103</v>
      </c>
      <c r="AA82" s="92">
        <f t="shared" si="87"/>
        <v>268</v>
      </c>
      <c r="AB82" s="92">
        <f t="shared" si="87"/>
        <v>227</v>
      </c>
      <c r="AC82" s="92">
        <f t="shared" si="87"/>
        <v>294</v>
      </c>
      <c r="AD82" s="92">
        <f t="shared" si="87"/>
        <v>242</v>
      </c>
      <c r="AE82" s="92">
        <f t="shared" si="87"/>
        <v>259</v>
      </c>
      <c r="AF82" s="92">
        <f t="shared" si="87"/>
        <v>245</v>
      </c>
      <c r="AG82" s="92">
        <f t="shared" si="87"/>
        <v>251</v>
      </c>
      <c r="AH82" s="92">
        <f t="shared" si="87"/>
        <v>222</v>
      </c>
      <c r="AI82" s="92">
        <f t="shared" si="87"/>
        <v>174</v>
      </c>
      <c r="AJ82" s="92">
        <f t="shared" si="87"/>
        <v>153</v>
      </c>
      <c r="AK82" s="107">
        <f>V82/E82*100</f>
        <v>3.9061048962039062</v>
      </c>
      <c r="AL82" s="99"/>
      <c r="AM82" s="39">
        <f>SUM(AM83:AM106)</f>
        <v>1240</v>
      </c>
      <c r="AN82" s="39">
        <f t="shared" ref="AN82:BA82" si="88">SUM(AN83:AN106)</f>
        <v>104</v>
      </c>
      <c r="AO82" s="39">
        <f t="shared" si="88"/>
        <v>75</v>
      </c>
      <c r="AP82" s="39">
        <f t="shared" si="88"/>
        <v>83</v>
      </c>
      <c r="AQ82" s="39">
        <f t="shared" si="88"/>
        <v>53</v>
      </c>
      <c r="AR82" s="39">
        <f t="shared" si="88"/>
        <v>109</v>
      </c>
      <c r="AS82" s="39">
        <f t="shared" si="88"/>
        <v>103</v>
      </c>
      <c r="AT82" s="39">
        <f t="shared" si="88"/>
        <v>109</v>
      </c>
      <c r="AU82" s="39">
        <f t="shared" si="88"/>
        <v>110</v>
      </c>
      <c r="AV82" s="39">
        <f t="shared" si="88"/>
        <v>112</v>
      </c>
      <c r="AW82" s="39">
        <f t="shared" si="88"/>
        <v>70</v>
      </c>
      <c r="AX82" s="39">
        <f t="shared" si="88"/>
        <v>106</v>
      </c>
      <c r="AY82" s="39">
        <f t="shared" si="88"/>
        <v>75</v>
      </c>
      <c r="AZ82" s="39">
        <f t="shared" si="88"/>
        <v>65</v>
      </c>
      <c r="BA82" s="39">
        <f t="shared" si="88"/>
        <v>66</v>
      </c>
      <c r="BB82" s="123">
        <f>AM82/C82*100</f>
        <v>1.6586853580887664</v>
      </c>
      <c r="BC82" s="13">
        <f>V82+AM82</f>
        <v>3974</v>
      </c>
      <c r="BD82" s="57">
        <f>BC82/C82*100</f>
        <v>5.3158190427780303</v>
      </c>
      <c r="BE82" s="99"/>
      <c r="BF82" s="140">
        <f>SUM(BF83:BF106)</f>
        <v>1317</v>
      </c>
      <c r="BG82" s="157">
        <f t="shared" ref="BG82:BT82" si="89">SUM(BG83:BG106)</f>
        <v>118</v>
      </c>
      <c r="BH82" s="157">
        <f t="shared" si="89"/>
        <v>123</v>
      </c>
      <c r="BI82" s="157">
        <f t="shared" si="89"/>
        <v>72</v>
      </c>
      <c r="BJ82" s="157">
        <f t="shared" si="89"/>
        <v>86</v>
      </c>
      <c r="BK82" s="157">
        <f t="shared" si="89"/>
        <v>125</v>
      </c>
      <c r="BL82" s="157">
        <f t="shared" si="89"/>
        <v>129</v>
      </c>
      <c r="BM82" s="157">
        <f t="shared" si="89"/>
        <v>110</v>
      </c>
      <c r="BN82" s="157">
        <f t="shared" si="89"/>
        <v>86</v>
      </c>
      <c r="BO82" s="157">
        <f t="shared" si="89"/>
        <v>109</v>
      </c>
      <c r="BP82" s="157">
        <f t="shared" si="89"/>
        <v>99</v>
      </c>
      <c r="BQ82" s="157">
        <f t="shared" si="89"/>
        <v>77</v>
      </c>
      <c r="BR82" s="157">
        <f t="shared" si="89"/>
        <v>75</v>
      </c>
      <c r="BS82" s="157">
        <f t="shared" si="89"/>
        <v>68</v>
      </c>
      <c r="BT82" s="157">
        <f t="shared" si="89"/>
        <v>40</v>
      </c>
      <c r="BU82" s="102">
        <f>BF82/C82*100</f>
        <v>1.7616843682281496</v>
      </c>
      <c r="BV82" s="99"/>
      <c r="BW82" s="39">
        <f>SUM(BW83:BW106)</f>
        <v>791</v>
      </c>
      <c r="BX82" s="39">
        <f t="shared" ref="BX82:CK82" si="90">SUM(BX83:BX106)</f>
        <v>88</v>
      </c>
      <c r="BY82" s="39">
        <f t="shared" si="90"/>
        <v>69</v>
      </c>
      <c r="BZ82" s="39">
        <f t="shared" si="90"/>
        <v>49</v>
      </c>
      <c r="CA82" s="39">
        <f t="shared" si="90"/>
        <v>52</v>
      </c>
      <c r="CB82" s="39">
        <f t="shared" si="90"/>
        <v>67</v>
      </c>
      <c r="CC82" s="39">
        <f t="shared" si="90"/>
        <v>64</v>
      </c>
      <c r="CD82" s="39">
        <f t="shared" si="90"/>
        <v>85</v>
      </c>
      <c r="CE82" s="39">
        <f t="shared" si="90"/>
        <v>47</v>
      </c>
      <c r="CF82" s="39">
        <f t="shared" si="90"/>
        <v>55</v>
      </c>
      <c r="CG82" s="39">
        <f t="shared" si="90"/>
        <v>43</v>
      </c>
      <c r="CH82" s="39">
        <f t="shared" si="90"/>
        <v>63</v>
      </c>
      <c r="CI82" s="39">
        <f t="shared" si="90"/>
        <v>50</v>
      </c>
      <c r="CJ82" s="39">
        <f t="shared" si="90"/>
        <v>35</v>
      </c>
      <c r="CK82" s="39">
        <f t="shared" si="90"/>
        <v>24</v>
      </c>
      <c r="CL82" s="123">
        <f>BW82/C82*100</f>
        <v>1.0580807405227535</v>
      </c>
      <c r="CM82" s="28">
        <f>SUM(BW82,BF82)</f>
        <v>2108</v>
      </c>
      <c r="CN82" s="91">
        <f>(CM82/C82)*100</f>
        <v>2.8197651087509028</v>
      </c>
    </row>
    <row r="83" spans="1:92" x14ac:dyDescent="0.3">
      <c r="A83" s="28" t="s">
        <v>144</v>
      </c>
      <c r="B83" s="26">
        <v>4249.26</v>
      </c>
      <c r="C83" s="137">
        <f>E83+BC83+BW83</f>
        <v>3934</v>
      </c>
      <c r="D83" s="91">
        <f t="shared" ref="D83:D106" si="91">C83/B83*100</f>
        <v>92.580825837910595</v>
      </c>
      <c r="E83" s="92">
        <f t="shared" ref="E83:E91" si="92">SUM(F83:S83)</f>
        <v>3794</v>
      </c>
      <c r="F83" s="75">
        <v>136</v>
      </c>
      <c r="G83" s="76">
        <v>109</v>
      </c>
      <c r="H83" s="75">
        <v>147</v>
      </c>
      <c r="I83" s="76">
        <v>107</v>
      </c>
      <c r="J83" s="75">
        <v>285</v>
      </c>
      <c r="K83" s="76">
        <v>251</v>
      </c>
      <c r="L83" s="75">
        <v>340</v>
      </c>
      <c r="M83" s="76">
        <v>324</v>
      </c>
      <c r="N83" s="75">
        <v>338</v>
      </c>
      <c r="O83" s="76">
        <v>319</v>
      </c>
      <c r="P83" s="75">
        <v>358</v>
      </c>
      <c r="Q83" s="76">
        <v>311</v>
      </c>
      <c r="R83" s="75">
        <v>411</v>
      </c>
      <c r="S83" s="76">
        <v>358</v>
      </c>
      <c r="T83" s="102">
        <f t="shared" ref="T83:T106" si="93">E83/C83*100</f>
        <v>96.441281138790032</v>
      </c>
      <c r="U83" s="28" t="s">
        <v>144</v>
      </c>
      <c r="V83" s="92">
        <f t="shared" ref="V83:V95" si="94">SUM(W83:AJ83)</f>
        <v>110</v>
      </c>
      <c r="W83" s="75">
        <v>1</v>
      </c>
      <c r="X83" s="76">
        <v>1</v>
      </c>
      <c r="Y83" s="75">
        <v>2</v>
      </c>
      <c r="Z83" s="76">
        <v>2</v>
      </c>
      <c r="AA83" s="75">
        <v>14</v>
      </c>
      <c r="AB83" s="76">
        <v>14</v>
      </c>
      <c r="AC83" s="75">
        <v>23</v>
      </c>
      <c r="AD83" s="76">
        <v>11</v>
      </c>
      <c r="AE83" s="75">
        <v>11</v>
      </c>
      <c r="AF83" s="76">
        <v>10</v>
      </c>
      <c r="AG83" s="75">
        <v>9</v>
      </c>
      <c r="AH83" s="76">
        <v>7</v>
      </c>
      <c r="AI83" s="75">
        <v>2</v>
      </c>
      <c r="AJ83" s="76">
        <v>3</v>
      </c>
      <c r="AK83" s="107">
        <f t="shared" ref="AK83:AK105" si="95">V83/E83*100</f>
        <v>2.8993147074327883</v>
      </c>
      <c r="AL83" s="28" t="s">
        <v>144</v>
      </c>
      <c r="AM83" s="39">
        <f t="shared" si="83"/>
        <v>25</v>
      </c>
      <c r="AN83" s="75">
        <v>2</v>
      </c>
      <c r="AO83" s="76">
        <v>4</v>
      </c>
      <c r="AP83" s="75">
        <v>0</v>
      </c>
      <c r="AQ83" s="76">
        <v>0</v>
      </c>
      <c r="AR83" s="75">
        <v>5</v>
      </c>
      <c r="AS83" s="76">
        <v>3</v>
      </c>
      <c r="AT83" s="75">
        <v>1</v>
      </c>
      <c r="AU83" s="76">
        <v>3</v>
      </c>
      <c r="AV83" s="75">
        <v>1</v>
      </c>
      <c r="AW83" s="76">
        <v>1</v>
      </c>
      <c r="AX83" s="75">
        <v>1</v>
      </c>
      <c r="AY83" s="76">
        <v>1</v>
      </c>
      <c r="AZ83" s="75">
        <v>2</v>
      </c>
      <c r="BA83" s="76">
        <v>1</v>
      </c>
      <c r="BB83" s="94">
        <f t="shared" ref="BB83:BB105" si="96">AM83/C83*100</f>
        <v>0.63548551093035077</v>
      </c>
      <c r="BC83" s="39">
        <f t="shared" ref="BC83:BC106" si="97">V83+AM83</f>
        <v>135</v>
      </c>
      <c r="BD83" s="57">
        <f t="shared" ref="BD83:BD105" si="98">BC83/C83*100</f>
        <v>3.4316217590238942</v>
      </c>
      <c r="BE83" s="28" t="s">
        <v>144</v>
      </c>
      <c r="BF83" s="140">
        <f t="shared" si="80"/>
        <v>35</v>
      </c>
      <c r="BG83" s="75">
        <v>0</v>
      </c>
      <c r="BH83" s="76">
        <v>1</v>
      </c>
      <c r="BI83" s="75">
        <v>3</v>
      </c>
      <c r="BJ83" s="76">
        <v>2</v>
      </c>
      <c r="BK83" s="75">
        <v>2</v>
      </c>
      <c r="BL83" s="76">
        <v>3</v>
      </c>
      <c r="BM83" s="75">
        <v>4</v>
      </c>
      <c r="BN83" s="76">
        <v>5</v>
      </c>
      <c r="BO83" s="75">
        <v>6</v>
      </c>
      <c r="BP83" s="76">
        <v>1</v>
      </c>
      <c r="BQ83" s="75">
        <v>1</v>
      </c>
      <c r="BR83" s="76">
        <v>0</v>
      </c>
      <c r="BS83" s="75">
        <v>3</v>
      </c>
      <c r="BT83" s="76">
        <v>4</v>
      </c>
      <c r="BU83" s="82">
        <f t="shared" ref="BU83:BU106" si="99">BF83/C83*100</f>
        <v>0.88967971530249124</v>
      </c>
      <c r="BV83" s="28" t="s">
        <v>144</v>
      </c>
      <c r="BW83" s="39">
        <f t="shared" si="82"/>
        <v>5</v>
      </c>
      <c r="BX83" s="75">
        <v>0</v>
      </c>
      <c r="BY83" s="76">
        <v>0</v>
      </c>
      <c r="BZ83" s="75">
        <v>0</v>
      </c>
      <c r="CA83" s="76">
        <v>0</v>
      </c>
      <c r="CB83" s="75">
        <v>0</v>
      </c>
      <c r="CC83" s="76">
        <v>0</v>
      </c>
      <c r="CD83" s="75">
        <v>0</v>
      </c>
      <c r="CE83" s="76">
        <v>1</v>
      </c>
      <c r="CF83" s="75">
        <v>0</v>
      </c>
      <c r="CG83" s="76">
        <v>1</v>
      </c>
      <c r="CH83" s="75">
        <v>1</v>
      </c>
      <c r="CI83" s="76">
        <v>0</v>
      </c>
      <c r="CJ83" s="75">
        <v>2</v>
      </c>
      <c r="CK83" s="76">
        <v>0</v>
      </c>
      <c r="CL83" s="94">
        <f t="shared" ref="CL83:CL106" si="100">BW83/C83*100</f>
        <v>0.12709710218607015</v>
      </c>
      <c r="CM83" s="28">
        <f t="shared" ref="CM83:CM106" si="101">SUM(BW83,BF83)</f>
        <v>40</v>
      </c>
      <c r="CN83" s="132">
        <f t="shared" ref="CN83:CN106" si="102">(CM83/C83)*100</f>
        <v>1.0167768174885612</v>
      </c>
    </row>
    <row r="84" spans="1:92" x14ac:dyDescent="0.3">
      <c r="A84" s="28" t="s">
        <v>145</v>
      </c>
      <c r="B84" s="26">
        <v>2047.68</v>
      </c>
      <c r="C84" s="143">
        <f t="shared" ref="C84:C106" si="103">E84+BC84+BW84</f>
        <v>1120</v>
      </c>
      <c r="D84" s="91">
        <f t="shared" si="91"/>
        <v>54.696046257227692</v>
      </c>
      <c r="E84" s="92">
        <f t="shared" si="92"/>
        <v>1014</v>
      </c>
      <c r="F84" s="75">
        <v>29</v>
      </c>
      <c r="G84" s="76">
        <v>28</v>
      </c>
      <c r="H84" s="75">
        <v>34</v>
      </c>
      <c r="I84" s="76">
        <v>26</v>
      </c>
      <c r="J84" s="75">
        <v>94</v>
      </c>
      <c r="K84" s="76">
        <v>67</v>
      </c>
      <c r="L84" s="75">
        <v>94</v>
      </c>
      <c r="M84" s="76">
        <v>94</v>
      </c>
      <c r="N84" s="75">
        <v>111</v>
      </c>
      <c r="O84" s="76">
        <v>82</v>
      </c>
      <c r="P84" s="75">
        <v>86</v>
      </c>
      <c r="Q84" s="76">
        <v>86</v>
      </c>
      <c r="R84" s="75">
        <v>98</v>
      </c>
      <c r="S84" s="76">
        <v>85</v>
      </c>
      <c r="T84" s="102">
        <f t="shared" si="93"/>
        <v>90.535714285714292</v>
      </c>
      <c r="U84" s="28" t="s">
        <v>145</v>
      </c>
      <c r="V84" s="92">
        <f t="shared" si="94"/>
        <v>44</v>
      </c>
      <c r="W84" s="75">
        <v>0</v>
      </c>
      <c r="X84" s="76">
        <v>4</v>
      </c>
      <c r="Y84" s="75">
        <v>2</v>
      </c>
      <c r="Z84" s="76">
        <v>0</v>
      </c>
      <c r="AA84" s="75">
        <v>6</v>
      </c>
      <c r="AB84" s="76">
        <v>4</v>
      </c>
      <c r="AC84" s="75">
        <v>5</v>
      </c>
      <c r="AD84" s="76">
        <v>2</v>
      </c>
      <c r="AE84" s="75">
        <v>2</v>
      </c>
      <c r="AF84" s="76">
        <v>3</v>
      </c>
      <c r="AG84" s="75">
        <v>3</v>
      </c>
      <c r="AH84" s="76">
        <v>9</v>
      </c>
      <c r="AI84" s="75">
        <v>2</v>
      </c>
      <c r="AJ84" s="76">
        <v>2</v>
      </c>
      <c r="AK84" s="107">
        <f t="shared" si="95"/>
        <v>4.3392504930966469</v>
      </c>
      <c r="AL84" s="28" t="s">
        <v>145</v>
      </c>
      <c r="AM84" s="39">
        <f t="shared" si="83"/>
        <v>24</v>
      </c>
      <c r="AN84" s="75">
        <v>1</v>
      </c>
      <c r="AO84" s="76">
        <v>2</v>
      </c>
      <c r="AP84" s="75">
        <v>2</v>
      </c>
      <c r="AQ84" s="76">
        <v>0</v>
      </c>
      <c r="AR84" s="75">
        <v>0</v>
      </c>
      <c r="AS84" s="76">
        <v>0</v>
      </c>
      <c r="AT84" s="75">
        <v>3</v>
      </c>
      <c r="AU84" s="76">
        <v>3</v>
      </c>
      <c r="AV84" s="75">
        <v>3</v>
      </c>
      <c r="AW84" s="76">
        <v>3</v>
      </c>
      <c r="AX84" s="75">
        <v>1</v>
      </c>
      <c r="AY84" s="76">
        <v>2</v>
      </c>
      <c r="AZ84" s="75">
        <v>2</v>
      </c>
      <c r="BA84" s="76">
        <v>2</v>
      </c>
      <c r="BB84" s="94">
        <f t="shared" si="96"/>
        <v>2.1428571428571428</v>
      </c>
      <c r="BC84" s="39">
        <f t="shared" si="97"/>
        <v>68</v>
      </c>
      <c r="BD84" s="57">
        <f t="shared" si="98"/>
        <v>6.0714285714285712</v>
      </c>
      <c r="BE84" s="28" t="s">
        <v>145</v>
      </c>
      <c r="BF84" s="140">
        <f t="shared" si="80"/>
        <v>14</v>
      </c>
      <c r="BG84" s="75">
        <v>2</v>
      </c>
      <c r="BH84" s="76">
        <v>0</v>
      </c>
      <c r="BI84" s="75">
        <v>0</v>
      </c>
      <c r="BJ84" s="76">
        <v>0</v>
      </c>
      <c r="BK84" s="75">
        <v>0</v>
      </c>
      <c r="BL84" s="76">
        <v>1</v>
      </c>
      <c r="BM84" s="75">
        <v>2</v>
      </c>
      <c r="BN84" s="76">
        <v>2</v>
      </c>
      <c r="BO84" s="75">
        <v>1</v>
      </c>
      <c r="BP84" s="76">
        <v>2</v>
      </c>
      <c r="BQ84" s="75">
        <v>1</v>
      </c>
      <c r="BR84" s="76">
        <v>2</v>
      </c>
      <c r="BS84" s="75">
        <v>0</v>
      </c>
      <c r="BT84" s="76">
        <v>1</v>
      </c>
      <c r="BU84" s="82">
        <f t="shared" si="99"/>
        <v>1.25</v>
      </c>
      <c r="BV84" s="28" t="s">
        <v>145</v>
      </c>
      <c r="BW84" s="39">
        <f t="shared" si="82"/>
        <v>38</v>
      </c>
      <c r="BX84" s="75">
        <v>2</v>
      </c>
      <c r="BY84" s="76">
        <v>0</v>
      </c>
      <c r="BZ84" s="75">
        <v>1</v>
      </c>
      <c r="CA84" s="76">
        <v>2</v>
      </c>
      <c r="CB84" s="75">
        <v>1</v>
      </c>
      <c r="CC84" s="76">
        <v>1</v>
      </c>
      <c r="CD84" s="75">
        <v>8</v>
      </c>
      <c r="CE84" s="76">
        <v>1</v>
      </c>
      <c r="CF84" s="75">
        <v>6</v>
      </c>
      <c r="CG84" s="76">
        <v>3</v>
      </c>
      <c r="CH84" s="75">
        <v>4</v>
      </c>
      <c r="CI84" s="76">
        <v>2</v>
      </c>
      <c r="CJ84" s="75">
        <v>2</v>
      </c>
      <c r="CK84" s="76">
        <v>5</v>
      </c>
      <c r="CL84" s="94">
        <f t="shared" si="100"/>
        <v>3.3928571428571428</v>
      </c>
      <c r="CM84" s="28">
        <f t="shared" si="101"/>
        <v>52</v>
      </c>
      <c r="CN84" s="132">
        <f t="shared" si="102"/>
        <v>4.6428571428571432</v>
      </c>
    </row>
    <row r="85" spans="1:92" x14ac:dyDescent="0.3">
      <c r="A85" s="28" t="s">
        <v>146</v>
      </c>
      <c r="B85" s="26">
        <v>3868.7220000000002</v>
      </c>
      <c r="C85" s="143">
        <f t="shared" si="103"/>
        <v>3788</v>
      </c>
      <c r="D85" s="91">
        <f t="shared" si="91"/>
        <v>97.913471166964172</v>
      </c>
      <c r="E85" s="92">
        <f t="shared" si="92"/>
        <v>3738</v>
      </c>
      <c r="F85" s="75">
        <v>70</v>
      </c>
      <c r="G85" s="76">
        <v>72</v>
      </c>
      <c r="H85" s="75">
        <v>83</v>
      </c>
      <c r="I85" s="76">
        <v>91</v>
      </c>
      <c r="J85" s="75">
        <v>229</v>
      </c>
      <c r="K85" s="76">
        <v>344</v>
      </c>
      <c r="L85" s="75">
        <v>278</v>
      </c>
      <c r="M85" s="76">
        <v>322</v>
      </c>
      <c r="N85" s="75">
        <v>291</v>
      </c>
      <c r="O85" s="76">
        <v>302</v>
      </c>
      <c r="P85" s="75">
        <v>344</v>
      </c>
      <c r="Q85" s="76">
        <v>332</v>
      </c>
      <c r="R85" s="75">
        <v>469</v>
      </c>
      <c r="S85" s="76">
        <v>511</v>
      </c>
      <c r="T85" s="102">
        <f t="shared" si="93"/>
        <v>98.680042238648355</v>
      </c>
      <c r="U85" s="28" t="s">
        <v>146</v>
      </c>
      <c r="V85" s="92">
        <f t="shared" si="94"/>
        <v>38</v>
      </c>
      <c r="W85" s="75">
        <v>0</v>
      </c>
      <c r="X85" s="76">
        <v>0</v>
      </c>
      <c r="Y85" s="75">
        <v>1</v>
      </c>
      <c r="Z85" s="76">
        <v>0</v>
      </c>
      <c r="AA85" s="75">
        <v>1</v>
      </c>
      <c r="AB85" s="76">
        <v>1</v>
      </c>
      <c r="AC85" s="75">
        <v>1</v>
      </c>
      <c r="AD85" s="76">
        <v>4</v>
      </c>
      <c r="AE85" s="75">
        <v>5</v>
      </c>
      <c r="AF85" s="76">
        <v>3</v>
      </c>
      <c r="AG85" s="75">
        <v>7</v>
      </c>
      <c r="AH85" s="76">
        <v>8</v>
      </c>
      <c r="AI85" s="75">
        <v>3</v>
      </c>
      <c r="AJ85" s="76">
        <v>4</v>
      </c>
      <c r="AK85" s="107">
        <f t="shared" si="95"/>
        <v>1.0165864098448367</v>
      </c>
      <c r="AL85" s="28" t="s">
        <v>146</v>
      </c>
      <c r="AM85" s="39">
        <f t="shared" si="83"/>
        <v>12</v>
      </c>
      <c r="AN85" s="75">
        <v>0</v>
      </c>
      <c r="AO85" s="76">
        <v>0</v>
      </c>
      <c r="AP85" s="75">
        <v>1</v>
      </c>
      <c r="AQ85" s="76">
        <v>0</v>
      </c>
      <c r="AR85" s="75">
        <v>2</v>
      </c>
      <c r="AS85" s="76">
        <v>1</v>
      </c>
      <c r="AT85" s="75">
        <v>0</v>
      </c>
      <c r="AU85" s="76">
        <v>0</v>
      </c>
      <c r="AV85" s="75">
        <v>0</v>
      </c>
      <c r="AW85" s="76">
        <v>1</v>
      </c>
      <c r="AX85" s="75">
        <v>1</v>
      </c>
      <c r="AY85" s="76">
        <v>1</v>
      </c>
      <c r="AZ85" s="75">
        <v>1</v>
      </c>
      <c r="BA85" s="76">
        <v>4</v>
      </c>
      <c r="BB85" s="94">
        <f t="shared" si="96"/>
        <v>0.31678986272439286</v>
      </c>
      <c r="BC85" s="39">
        <f t="shared" si="97"/>
        <v>50</v>
      </c>
      <c r="BD85" s="57">
        <f t="shared" si="98"/>
        <v>1.3199577613516367</v>
      </c>
      <c r="BE85" s="28" t="s">
        <v>146</v>
      </c>
      <c r="BF85" s="140">
        <f t="shared" si="80"/>
        <v>13</v>
      </c>
      <c r="BG85" s="75">
        <v>0</v>
      </c>
      <c r="BH85" s="76">
        <v>0</v>
      </c>
      <c r="BI85" s="75">
        <v>0</v>
      </c>
      <c r="BJ85" s="76">
        <v>0</v>
      </c>
      <c r="BK85" s="75">
        <v>0</v>
      </c>
      <c r="BL85" s="76">
        <v>0</v>
      </c>
      <c r="BM85" s="75">
        <v>0</v>
      </c>
      <c r="BN85" s="76">
        <v>3</v>
      </c>
      <c r="BO85" s="75">
        <v>1</v>
      </c>
      <c r="BP85" s="76">
        <v>6</v>
      </c>
      <c r="BQ85" s="75">
        <v>1</v>
      </c>
      <c r="BR85" s="76">
        <v>1</v>
      </c>
      <c r="BS85" s="75">
        <v>1</v>
      </c>
      <c r="BT85" s="76">
        <v>0</v>
      </c>
      <c r="BU85" s="82">
        <f t="shared" si="99"/>
        <v>0.34318901795142553</v>
      </c>
      <c r="BV85" s="28" t="s">
        <v>146</v>
      </c>
      <c r="BW85" s="39">
        <f t="shared" si="82"/>
        <v>0</v>
      </c>
      <c r="BX85" s="75">
        <v>0</v>
      </c>
      <c r="BY85" s="76">
        <v>0</v>
      </c>
      <c r="BZ85" s="75">
        <v>0</v>
      </c>
      <c r="CA85" s="76">
        <v>0</v>
      </c>
      <c r="CB85" s="75">
        <v>0</v>
      </c>
      <c r="CC85" s="76">
        <v>0</v>
      </c>
      <c r="CD85" s="75">
        <v>0</v>
      </c>
      <c r="CE85" s="76">
        <v>0</v>
      </c>
      <c r="CF85" s="75">
        <v>0</v>
      </c>
      <c r="CG85" s="76">
        <v>0</v>
      </c>
      <c r="CH85" s="75">
        <v>0</v>
      </c>
      <c r="CI85" s="76">
        <v>0</v>
      </c>
      <c r="CJ85" s="75">
        <v>0</v>
      </c>
      <c r="CK85" s="76">
        <v>0</v>
      </c>
      <c r="CL85" s="94">
        <f t="shared" si="100"/>
        <v>0</v>
      </c>
      <c r="CM85" s="28">
        <f t="shared" si="101"/>
        <v>13</v>
      </c>
      <c r="CN85" s="132">
        <f t="shared" si="102"/>
        <v>0.34318901795142553</v>
      </c>
    </row>
    <row r="86" spans="1:92" x14ac:dyDescent="0.3">
      <c r="A86" s="28" t="s">
        <v>242</v>
      </c>
      <c r="B86" s="26">
        <v>2276.91</v>
      </c>
      <c r="C86" s="143">
        <f t="shared" si="103"/>
        <v>1448</v>
      </c>
      <c r="D86" s="91">
        <f t="shared" si="91"/>
        <v>63.594959835917983</v>
      </c>
      <c r="E86" s="92">
        <f t="shared" si="92"/>
        <v>1411</v>
      </c>
      <c r="F86" s="75">
        <v>44</v>
      </c>
      <c r="G86" s="76">
        <v>47</v>
      </c>
      <c r="H86" s="75">
        <v>48</v>
      </c>
      <c r="I86" s="76">
        <v>51</v>
      </c>
      <c r="J86" s="75">
        <v>104</v>
      </c>
      <c r="K86" s="76">
        <v>99</v>
      </c>
      <c r="L86" s="75">
        <v>101</v>
      </c>
      <c r="M86" s="76">
        <v>112</v>
      </c>
      <c r="N86" s="75">
        <v>143</v>
      </c>
      <c r="O86" s="76">
        <v>119</v>
      </c>
      <c r="P86" s="75">
        <v>145</v>
      </c>
      <c r="Q86" s="76">
        <v>116</v>
      </c>
      <c r="R86" s="75">
        <v>149</v>
      </c>
      <c r="S86" s="76">
        <v>133</v>
      </c>
      <c r="T86" s="102">
        <f t="shared" si="93"/>
        <v>97.444751381215468</v>
      </c>
      <c r="U86" s="28" t="s">
        <v>242</v>
      </c>
      <c r="V86" s="92">
        <f t="shared" si="94"/>
        <v>25</v>
      </c>
      <c r="W86" s="75">
        <v>1</v>
      </c>
      <c r="X86" s="76">
        <v>0</v>
      </c>
      <c r="Y86" s="75">
        <v>0</v>
      </c>
      <c r="Z86" s="76">
        <v>0</v>
      </c>
      <c r="AA86" s="75">
        <v>0</v>
      </c>
      <c r="AB86" s="76">
        <v>0</v>
      </c>
      <c r="AC86" s="75">
        <v>1</v>
      </c>
      <c r="AD86" s="76">
        <v>4</v>
      </c>
      <c r="AE86" s="75">
        <v>1</v>
      </c>
      <c r="AF86" s="76">
        <v>3</v>
      </c>
      <c r="AG86" s="75">
        <v>6</v>
      </c>
      <c r="AH86" s="76">
        <v>2</v>
      </c>
      <c r="AI86" s="75">
        <v>6</v>
      </c>
      <c r="AJ86" s="76">
        <v>1</v>
      </c>
      <c r="AK86" s="107">
        <f t="shared" si="95"/>
        <v>1.7717930545712259</v>
      </c>
      <c r="AL86" s="28" t="s">
        <v>242</v>
      </c>
      <c r="AM86" s="39">
        <f t="shared" si="83"/>
        <v>8</v>
      </c>
      <c r="AN86" s="75">
        <v>0</v>
      </c>
      <c r="AO86" s="76">
        <v>0</v>
      </c>
      <c r="AP86" s="75">
        <v>0</v>
      </c>
      <c r="AQ86" s="76">
        <v>2</v>
      </c>
      <c r="AR86" s="75">
        <v>0</v>
      </c>
      <c r="AS86" s="76">
        <v>0</v>
      </c>
      <c r="AT86" s="75">
        <v>0</v>
      </c>
      <c r="AU86" s="76">
        <v>1</v>
      </c>
      <c r="AV86" s="75">
        <v>0</v>
      </c>
      <c r="AW86" s="76">
        <v>1</v>
      </c>
      <c r="AX86" s="75">
        <v>1</v>
      </c>
      <c r="AY86" s="76">
        <v>0</v>
      </c>
      <c r="AZ86" s="75">
        <v>0</v>
      </c>
      <c r="BA86" s="76">
        <v>3</v>
      </c>
      <c r="BB86" s="94">
        <f t="shared" si="96"/>
        <v>0.55248618784530379</v>
      </c>
      <c r="BC86" s="39">
        <f t="shared" si="97"/>
        <v>33</v>
      </c>
      <c r="BD86" s="57">
        <f t="shared" si="98"/>
        <v>2.2790055248618786</v>
      </c>
      <c r="BE86" s="28" t="s">
        <v>242</v>
      </c>
      <c r="BF86" s="140">
        <f t="shared" si="80"/>
        <v>5</v>
      </c>
      <c r="BG86" s="75">
        <v>1</v>
      </c>
      <c r="BH86" s="76">
        <v>0</v>
      </c>
      <c r="BI86" s="75">
        <v>0</v>
      </c>
      <c r="BJ86" s="76">
        <v>0</v>
      </c>
      <c r="BK86" s="75">
        <v>0</v>
      </c>
      <c r="BL86" s="76">
        <v>0</v>
      </c>
      <c r="BM86" s="75">
        <v>0</v>
      </c>
      <c r="BN86" s="76">
        <v>0</v>
      </c>
      <c r="BO86" s="75">
        <v>2</v>
      </c>
      <c r="BP86" s="76">
        <v>0</v>
      </c>
      <c r="BQ86" s="75">
        <v>1</v>
      </c>
      <c r="BR86" s="76">
        <v>1</v>
      </c>
      <c r="BS86" s="75">
        <v>0</v>
      </c>
      <c r="BT86" s="76">
        <v>0</v>
      </c>
      <c r="BU86" s="82">
        <f t="shared" si="99"/>
        <v>0.34530386740331492</v>
      </c>
      <c r="BV86" s="28" t="s">
        <v>242</v>
      </c>
      <c r="BW86" s="39">
        <f t="shared" si="82"/>
        <v>4</v>
      </c>
      <c r="BX86" s="75">
        <v>1</v>
      </c>
      <c r="BY86" s="76">
        <v>0</v>
      </c>
      <c r="BZ86" s="75">
        <v>0</v>
      </c>
      <c r="CA86" s="76">
        <v>0</v>
      </c>
      <c r="CB86" s="75">
        <v>1</v>
      </c>
      <c r="CC86" s="76">
        <v>0</v>
      </c>
      <c r="CD86" s="75">
        <v>0</v>
      </c>
      <c r="CE86" s="76">
        <v>0</v>
      </c>
      <c r="CF86" s="75">
        <v>1</v>
      </c>
      <c r="CG86" s="76">
        <v>0</v>
      </c>
      <c r="CH86" s="75">
        <v>0</v>
      </c>
      <c r="CI86" s="76">
        <v>1</v>
      </c>
      <c r="CJ86" s="75">
        <v>0</v>
      </c>
      <c r="CK86" s="76">
        <v>0</v>
      </c>
      <c r="CL86" s="94">
        <f t="shared" si="100"/>
        <v>0.27624309392265189</v>
      </c>
      <c r="CM86" s="28">
        <f t="shared" si="101"/>
        <v>9</v>
      </c>
      <c r="CN86" s="132">
        <f t="shared" si="102"/>
        <v>0.62154696132596687</v>
      </c>
    </row>
    <row r="87" spans="1:92" x14ac:dyDescent="0.3">
      <c r="A87" s="28" t="s">
        <v>148</v>
      </c>
      <c r="B87" s="26">
        <v>15738.948</v>
      </c>
      <c r="C87" s="143">
        <f t="shared" si="103"/>
        <v>7387</v>
      </c>
      <c r="D87" s="91">
        <f t="shared" si="91"/>
        <v>46.934521926116027</v>
      </c>
      <c r="E87" s="92">
        <f t="shared" si="92"/>
        <v>7118</v>
      </c>
      <c r="F87" s="75">
        <v>256</v>
      </c>
      <c r="G87" s="76">
        <v>230</v>
      </c>
      <c r="H87" s="75">
        <v>354</v>
      </c>
      <c r="I87" s="76">
        <v>280</v>
      </c>
      <c r="J87" s="75">
        <v>689</v>
      </c>
      <c r="K87" s="76">
        <v>621</v>
      </c>
      <c r="L87" s="75">
        <v>607</v>
      </c>
      <c r="M87" s="76">
        <v>481</v>
      </c>
      <c r="N87" s="75">
        <v>618</v>
      </c>
      <c r="O87" s="76">
        <v>582</v>
      </c>
      <c r="P87" s="75">
        <v>656</v>
      </c>
      <c r="Q87" s="76">
        <v>603</v>
      </c>
      <c r="R87" s="75">
        <v>569</v>
      </c>
      <c r="S87" s="76">
        <v>572</v>
      </c>
      <c r="T87" s="102">
        <f t="shared" si="93"/>
        <v>96.35846757817788</v>
      </c>
      <c r="U87" s="28" t="s">
        <v>148</v>
      </c>
      <c r="V87" s="92">
        <f t="shared" si="94"/>
        <v>115</v>
      </c>
      <c r="W87" s="75">
        <v>2</v>
      </c>
      <c r="X87" s="76">
        <v>9</v>
      </c>
      <c r="Y87" s="75">
        <v>5</v>
      </c>
      <c r="Z87" s="76">
        <v>5</v>
      </c>
      <c r="AA87" s="75">
        <v>11</v>
      </c>
      <c r="AB87" s="76">
        <v>10</v>
      </c>
      <c r="AC87" s="75">
        <v>9</v>
      </c>
      <c r="AD87" s="76">
        <v>12</v>
      </c>
      <c r="AE87" s="75">
        <v>11</v>
      </c>
      <c r="AF87" s="76">
        <v>9</v>
      </c>
      <c r="AG87" s="75">
        <v>9</v>
      </c>
      <c r="AH87" s="76">
        <v>10</v>
      </c>
      <c r="AI87" s="75">
        <v>5</v>
      </c>
      <c r="AJ87" s="76">
        <v>8</v>
      </c>
      <c r="AK87" s="107">
        <f t="shared" si="95"/>
        <v>1.615622365833099</v>
      </c>
      <c r="AL87" s="28" t="s">
        <v>148</v>
      </c>
      <c r="AM87" s="39">
        <f t="shared" si="83"/>
        <v>47</v>
      </c>
      <c r="AN87" s="75">
        <v>2</v>
      </c>
      <c r="AO87" s="76">
        <v>2</v>
      </c>
      <c r="AP87" s="75">
        <v>4</v>
      </c>
      <c r="AQ87" s="76">
        <v>2</v>
      </c>
      <c r="AR87" s="75">
        <v>4</v>
      </c>
      <c r="AS87" s="76">
        <v>3</v>
      </c>
      <c r="AT87" s="75">
        <v>2</v>
      </c>
      <c r="AU87" s="76">
        <v>4</v>
      </c>
      <c r="AV87" s="75">
        <v>2</v>
      </c>
      <c r="AW87" s="76">
        <v>4</v>
      </c>
      <c r="AX87" s="75">
        <v>7</v>
      </c>
      <c r="AY87" s="76">
        <v>4</v>
      </c>
      <c r="AZ87" s="75">
        <v>4</v>
      </c>
      <c r="BA87" s="76">
        <v>3</v>
      </c>
      <c r="BB87" s="94">
        <f t="shared" si="96"/>
        <v>0.63625287667524033</v>
      </c>
      <c r="BC87" s="39">
        <f t="shared" si="97"/>
        <v>162</v>
      </c>
      <c r="BD87" s="57">
        <f t="shared" si="98"/>
        <v>2.1930418302423176</v>
      </c>
      <c r="BE87" s="28" t="s">
        <v>148</v>
      </c>
      <c r="BF87" s="140">
        <f t="shared" si="80"/>
        <v>79</v>
      </c>
      <c r="BG87" s="75">
        <v>5</v>
      </c>
      <c r="BH87" s="76">
        <v>9</v>
      </c>
      <c r="BI87" s="75">
        <v>2</v>
      </c>
      <c r="BJ87" s="76">
        <v>4</v>
      </c>
      <c r="BK87" s="75">
        <v>5</v>
      </c>
      <c r="BL87" s="76">
        <v>6</v>
      </c>
      <c r="BM87" s="75">
        <v>5</v>
      </c>
      <c r="BN87" s="76">
        <v>3</v>
      </c>
      <c r="BO87" s="75">
        <v>8</v>
      </c>
      <c r="BP87" s="76">
        <v>5</v>
      </c>
      <c r="BQ87" s="75">
        <v>11</v>
      </c>
      <c r="BR87" s="76">
        <v>7</v>
      </c>
      <c r="BS87" s="75">
        <v>4</v>
      </c>
      <c r="BT87" s="76">
        <v>5</v>
      </c>
      <c r="BU87" s="82">
        <f t="shared" si="99"/>
        <v>1.06944632462434</v>
      </c>
      <c r="BV87" s="28" t="s">
        <v>148</v>
      </c>
      <c r="BW87" s="39">
        <f t="shared" si="82"/>
        <v>107</v>
      </c>
      <c r="BX87" s="75">
        <v>3</v>
      </c>
      <c r="BY87" s="76">
        <v>5</v>
      </c>
      <c r="BZ87" s="75">
        <v>8</v>
      </c>
      <c r="CA87" s="76">
        <v>8</v>
      </c>
      <c r="CB87" s="75">
        <v>5</v>
      </c>
      <c r="CC87" s="76">
        <v>5</v>
      </c>
      <c r="CD87" s="75">
        <v>11</v>
      </c>
      <c r="CE87" s="76">
        <v>13</v>
      </c>
      <c r="CF87" s="75">
        <v>10</v>
      </c>
      <c r="CG87" s="76">
        <v>8</v>
      </c>
      <c r="CH87" s="75">
        <v>9</v>
      </c>
      <c r="CI87" s="76">
        <v>7</v>
      </c>
      <c r="CJ87" s="75">
        <v>11</v>
      </c>
      <c r="CK87" s="76">
        <v>4</v>
      </c>
      <c r="CL87" s="94">
        <f t="shared" si="100"/>
        <v>1.4484905915798023</v>
      </c>
      <c r="CM87" s="28">
        <f t="shared" si="101"/>
        <v>186</v>
      </c>
      <c r="CN87" s="132">
        <f t="shared" si="102"/>
        <v>2.5179369162041425</v>
      </c>
    </row>
    <row r="88" spans="1:92" x14ac:dyDescent="0.3">
      <c r="A88" s="28" t="s">
        <v>149</v>
      </c>
      <c r="B88" s="26">
        <v>5665.6260000000002</v>
      </c>
      <c r="C88" s="143">
        <f t="shared" si="103"/>
        <v>3910</v>
      </c>
      <c r="D88" s="91">
        <f t="shared" si="91"/>
        <v>69.012673974596979</v>
      </c>
      <c r="E88" s="92">
        <f t="shared" si="92"/>
        <v>3482</v>
      </c>
      <c r="F88" s="75">
        <v>191</v>
      </c>
      <c r="G88" s="76">
        <v>118</v>
      </c>
      <c r="H88" s="75">
        <v>144</v>
      </c>
      <c r="I88" s="76">
        <v>104</v>
      </c>
      <c r="J88" s="75">
        <v>305</v>
      </c>
      <c r="K88" s="76">
        <v>279</v>
      </c>
      <c r="L88" s="75">
        <v>290</v>
      </c>
      <c r="M88" s="76">
        <v>272</v>
      </c>
      <c r="N88" s="75">
        <v>280</v>
      </c>
      <c r="O88" s="76">
        <v>288</v>
      </c>
      <c r="P88" s="75">
        <v>324</v>
      </c>
      <c r="Q88" s="76">
        <v>298</v>
      </c>
      <c r="R88" s="75">
        <v>286</v>
      </c>
      <c r="S88" s="76">
        <v>303</v>
      </c>
      <c r="T88" s="102">
        <f t="shared" si="93"/>
        <v>89.05370843989769</v>
      </c>
      <c r="U88" s="28" t="s">
        <v>149</v>
      </c>
      <c r="V88" s="92">
        <f t="shared" si="94"/>
        <v>230</v>
      </c>
      <c r="W88" s="75">
        <v>18</v>
      </c>
      <c r="X88" s="76">
        <v>3</v>
      </c>
      <c r="Y88" s="75">
        <v>7</v>
      </c>
      <c r="Z88" s="76">
        <v>8</v>
      </c>
      <c r="AA88" s="75">
        <v>22</v>
      </c>
      <c r="AB88" s="76">
        <v>13</v>
      </c>
      <c r="AC88" s="75">
        <v>17</v>
      </c>
      <c r="AD88" s="76">
        <v>21</v>
      </c>
      <c r="AE88" s="75">
        <v>26</v>
      </c>
      <c r="AF88" s="76">
        <v>27</v>
      </c>
      <c r="AG88" s="75">
        <v>19</v>
      </c>
      <c r="AH88" s="76">
        <v>18</v>
      </c>
      <c r="AI88" s="75">
        <v>20</v>
      </c>
      <c r="AJ88" s="76">
        <v>11</v>
      </c>
      <c r="AK88" s="107">
        <f t="shared" si="95"/>
        <v>6.6053991958644458</v>
      </c>
      <c r="AL88" s="28" t="s">
        <v>149</v>
      </c>
      <c r="AM88" s="39">
        <f t="shared" si="83"/>
        <v>154</v>
      </c>
      <c r="AN88" s="75">
        <v>3</v>
      </c>
      <c r="AO88" s="76">
        <v>11</v>
      </c>
      <c r="AP88" s="75">
        <v>2</v>
      </c>
      <c r="AQ88" s="76">
        <v>3</v>
      </c>
      <c r="AR88" s="75">
        <v>10</v>
      </c>
      <c r="AS88" s="76">
        <v>17</v>
      </c>
      <c r="AT88" s="75">
        <v>10</v>
      </c>
      <c r="AU88" s="76">
        <v>18</v>
      </c>
      <c r="AV88" s="75">
        <v>14</v>
      </c>
      <c r="AW88" s="76">
        <v>12</v>
      </c>
      <c r="AX88" s="75">
        <v>16</v>
      </c>
      <c r="AY88" s="76">
        <v>17</v>
      </c>
      <c r="AZ88" s="75">
        <v>9</v>
      </c>
      <c r="BA88" s="76">
        <v>12</v>
      </c>
      <c r="BB88" s="94">
        <f t="shared" si="96"/>
        <v>3.9386189258312019</v>
      </c>
      <c r="BC88" s="39">
        <f t="shared" si="97"/>
        <v>384</v>
      </c>
      <c r="BD88" s="57">
        <f t="shared" si="98"/>
        <v>9.8209718670076729</v>
      </c>
      <c r="BE88" s="28" t="s">
        <v>149</v>
      </c>
      <c r="BF88" s="140">
        <f t="shared" si="80"/>
        <v>106</v>
      </c>
      <c r="BG88" s="75">
        <v>8</v>
      </c>
      <c r="BH88" s="76">
        <v>8</v>
      </c>
      <c r="BI88" s="75">
        <v>6</v>
      </c>
      <c r="BJ88" s="76">
        <v>15</v>
      </c>
      <c r="BK88" s="75">
        <v>10</v>
      </c>
      <c r="BL88" s="76">
        <v>12</v>
      </c>
      <c r="BM88" s="75">
        <v>8</v>
      </c>
      <c r="BN88" s="76">
        <v>5</v>
      </c>
      <c r="BO88" s="75">
        <v>13</v>
      </c>
      <c r="BP88" s="76">
        <v>6</v>
      </c>
      <c r="BQ88" s="75">
        <v>1</v>
      </c>
      <c r="BR88" s="76">
        <v>9</v>
      </c>
      <c r="BS88" s="75">
        <v>5</v>
      </c>
      <c r="BT88" s="76">
        <v>0</v>
      </c>
      <c r="BU88" s="82">
        <f t="shared" si="99"/>
        <v>2.710997442455243</v>
      </c>
      <c r="BV88" s="28" t="s">
        <v>149</v>
      </c>
      <c r="BW88" s="39">
        <f t="shared" si="82"/>
        <v>44</v>
      </c>
      <c r="BX88" s="75">
        <v>5</v>
      </c>
      <c r="BY88" s="76">
        <v>6</v>
      </c>
      <c r="BZ88" s="75">
        <v>0</v>
      </c>
      <c r="CA88" s="76">
        <v>1</v>
      </c>
      <c r="CB88" s="75">
        <v>6</v>
      </c>
      <c r="CC88" s="76">
        <v>4</v>
      </c>
      <c r="CD88" s="75">
        <v>5</v>
      </c>
      <c r="CE88" s="76">
        <v>2</v>
      </c>
      <c r="CF88" s="75">
        <v>1</v>
      </c>
      <c r="CG88" s="76">
        <v>4</v>
      </c>
      <c r="CH88" s="75">
        <v>1</v>
      </c>
      <c r="CI88" s="76">
        <v>2</v>
      </c>
      <c r="CJ88" s="75">
        <v>3</v>
      </c>
      <c r="CK88" s="76">
        <v>4</v>
      </c>
      <c r="CL88" s="94">
        <f t="shared" si="100"/>
        <v>1.1253196930946292</v>
      </c>
      <c r="CM88" s="28">
        <f t="shared" si="101"/>
        <v>150</v>
      </c>
      <c r="CN88" s="132">
        <f t="shared" si="102"/>
        <v>3.8363171355498724</v>
      </c>
    </row>
    <row r="89" spans="1:92" x14ac:dyDescent="0.3">
      <c r="A89" s="28" t="s">
        <v>150</v>
      </c>
      <c r="B89" s="26">
        <v>3734.2620000000002</v>
      </c>
      <c r="C89" s="143">
        <f t="shared" si="103"/>
        <v>2374</v>
      </c>
      <c r="D89" s="91">
        <f t="shared" si="91"/>
        <v>63.573471813172191</v>
      </c>
      <c r="E89" s="92">
        <f t="shared" si="92"/>
        <v>2175</v>
      </c>
      <c r="F89" s="75">
        <v>66</v>
      </c>
      <c r="G89" s="76">
        <v>53</v>
      </c>
      <c r="H89" s="75">
        <v>62</v>
      </c>
      <c r="I89" s="76">
        <v>50</v>
      </c>
      <c r="J89" s="75">
        <v>222</v>
      </c>
      <c r="K89" s="76">
        <v>177</v>
      </c>
      <c r="L89" s="75">
        <v>223</v>
      </c>
      <c r="M89" s="76">
        <v>228</v>
      </c>
      <c r="N89" s="75">
        <v>250</v>
      </c>
      <c r="O89" s="76">
        <v>267</v>
      </c>
      <c r="P89" s="75">
        <v>256</v>
      </c>
      <c r="Q89" s="76">
        <v>278</v>
      </c>
      <c r="R89" s="75">
        <v>19</v>
      </c>
      <c r="S89" s="76">
        <v>24</v>
      </c>
      <c r="T89" s="102">
        <f t="shared" si="93"/>
        <v>91.617523167649537</v>
      </c>
      <c r="U89" s="28" t="s">
        <v>150</v>
      </c>
      <c r="V89" s="92">
        <f t="shared" si="94"/>
        <v>82</v>
      </c>
      <c r="W89" s="75">
        <v>6</v>
      </c>
      <c r="X89" s="76">
        <v>4</v>
      </c>
      <c r="Y89" s="75">
        <v>3</v>
      </c>
      <c r="Z89" s="76">
        <v>2</v>
      </c>
      <c r="AA89" s="75">
        <v>12</v>
      </c>
      <c r="AB89" s="76">
        <v>5</v>
      </c>
      <c r="AC89" s="75">
        <v>11</v>
      </c>
      <c r="AD89" s="76">
        <v>6</v>
      </c>
      <c r="AE89" s="75">
        <v>7</v>
      </c>
      <c r="AF89" s="76">
        <v>7</v>
      </c>
      <c r="AG89" s="75">
        <v>12</v>
      </c>
      <c r="AH89" s="76">
        <v>6</v>
      </c>
      <c r="AI89" s="75">
        <v>0</v>
      </c>
      <c r="AJ89" s="76">
        <v>1</v>
      </c>
      <c r="AK89" s="107">
        <f t="shared" si="95"/>
        <v>3.7701149425287359</v>
      </c>
      <c r="AL89" s="28" t="s">
        <v>150</v>
      </c>
      <c r="AM89" s="39">
        <f>SUM(AN89:BA89)</f>
        <v>42</v>
      </c>
      <c r="AN89" s="75">
        <v>8</v>
      </c>
      <c r="AO89" s="76">
        <v>3</v>
      </c>
      <c r="AP89" s="75">
        <v>5</v>
      </c>
      <c r="AQ89" s="76">
        <v>1</v>
      </c>
      <c r="AR89" s="75">
        <v>2</v>
      </c>
      <c r="AS89" s="76">
        <v>6</v>
      </c>
      <c r="AT89" s="75">
        <v>2</v>
      </c>
      <c r="AU89" s="76">
        <v>1</v>
      </c>
      <c r="AV89" s="75">
        <v>4</v>
      </c>
      <c r="AW89" s="76">
        <v>1</v>
      </c>
      <c r="AX89" s="75">
        <v>6</v>
      </c>
      <c r="AY89" s="76">
        <v>3</v>
      </c>
      <c r="AZ89" s="75">
        <v>0</v>
      </c>
      <c r="BA89" s="76">
        <v>0</v>
      </c>
      <c r="BB89" s="94">
        <f t="shared" si="96"/>
        <v>1.7691659646166806</v>
      </c>
      <c r="BC89" s="39">
        <f t="shared" si="97"/>
        <v>124</v>
      </c>
      <c r="BD89" s="57">
        <f t="shared" si="98"/>
        <v>5.2232518955349621</v>
      </c>
      <c r="BE89" s="28" t="s">
        <v>150</v>
      </c>
      <c r="BF89" s="140">
        <f t="shared" si="80"/>
        <v>62</v>
      </c>
      <c r="BG89" s="75">
        <v>3</v>
      </c>
      <c r="BH89" s="76">
        <v>3</v>
      </c>
      <c r="BI89" s="75">
        <v>3</v>
      </c>
      <c r="BJ89" s="76">
        <v>4</v>
      </c>
      <c r="BK89" s="75">
        <v>6</v>
      </c>
      <c r="BL89" s="76">
        <v>10</v>
      </c>
      <c r="BM89" s="75">
        <v>8</v>
      </c>
      <c r="BN89" s="76">
        <v>3</v>
      </c>
      <c r="BO89" s="75">
        <v>5</v>
      </c>
      <c r="BP89" s="76">
        <v>4</v>
      </c>
      <c r="BQ89" s="75">
        <v>8</v>
      </c>
      <c r="BR89" s="76">
        <v>5</v>
      </c>
      <c r="BS89" s="75">
        <v>0</v>
      </c>
      <c r="BT89" s="76">
        <v>0</v>
      </c>
      <c r="BU89" s="82">
        <f t="shared" si="99"/>
        <v>2.611625947767481</v>
      </c>
      <c r="BV89" s="28" t="s">
        <v>150</v>
      </c>
      <c r="BW89" s="39">
        <f t="shared" si="82"/>
        <v>75</v>
      </c>
      <c r="BX89" s="75">
        <v>3</v>
      </c>
      <c r="BY89" s="76">
        <v>7</v>
      </c>
      <c r="BZ89" s="75">
        <v>2</v>
      </c>
      <c r="CA89" s="76">
        <v>6</v>
      </c>
      <c r="CB89" s="75">
        <v>8</v>
      </c>
      <c r="CC89" s="76">
        <v>6</v>
      </c>
      <c r="CD89" s="75">
        <v>9</v>
      </c>
      <c r="CE89" s="76">
        <v>8</v>
      </c>
      <c r="CF89" s="75">
        <v>5</v>
      </c>
      <c r="CG89" s="76">
        <v>4</v>
      </c>
      <c r="CH89" s="75">
        <v>12</v>
      </c>
      <c r="CI89" s="76">
        <v>4</v>
      </c>
      <c r="CJ89" s="75">
        <v>1</v>
      </c>
      <c r="CK89" s="76">
        <v>0</v>
      </c>
      <c r="CL89" s="94">
        <f t="shared" si="100"/>
        <v>3.1592249368155008</v>
      </c>
      <c r="CM89" s="28">
        <f t="shared" si="101"/>
        <v>137</v>
      </c>
      <c r="CN89" s="132">
        <f t="shared" si="102"/>
        <v>5.7708508845829822</v>
      </c>
    </row>
    <row r="90" spans="1:92" x14ac:dyDescent="0.3">
      <c r="A90" s="28" t="s">
        <v>151</v>
      </c>
      <c r="B90" s="26">
        <v>9733.9320000000007</v>
      </c>
      <c r="C90" s="143">
        <f t="shared" si="103"/>
        <v>6834</v>
      </c>
      <c r="D90" s="91">
        <f t="shared" si="91"/>
        <v>70.208010493601151</v>
      </c>
      <c r="E90" s="92">
        <f t="shared" si="92"/>
        <v>6691</v>
      </c>
      <c r="F90" s="75">
        <v>224</v>
      </c>
      <c r="G90" s="76">
        <v>240</v>
      </c>
      <c r="H90" s="75">
        <v>312</v>
      </c>
      <c r="I90" s="76">
        <v>312</v>
      </c>
      <c r="J90" s="75">
        <v>642</v>
      </c>
      <c r="K90" s="76">
        <v>640</v>
      </c>
      <c r="L90" s="75">
        <v>716</v>
      </c>
      <c r="M90" s="76">
        <v>685</v>
      </c>
      <c r="N90" s="75">
        <v>732</v>
      </c>
      <c r="O90" s="76">
        <v>698</v>
      </c>
      <c r="P90" s="75">
        <v>749</v>
      </c>
      <c r="Q90" s="76">
        <v>741</v>
      </c>
      <c r="R90" s="75">
        <v>0</v>
      </c>
      <c r="S90" s="76">
        <v>0</v>
      </c>
      <c r="T90" s="102">
        <f t="shared" si="93"/>
        <v>97.907521217442209</v>
      </c>
      <c r="U90" s="28" t="s">
        <v>151</v>
      </c>
      <c r="V90" s="92">
        <f t="shared" si="94"/>
        <v>68</v>
      </c>
      <c r="W90" s="75">
        <v>1</v>
      </c>
      <c r="X90" s="76">
        <v>1</v>
      </c>
      <c r="Y90" s="75">
        <v>7</v>
      </c>
      <c r="Z90" s="76">
        <v>1</v>
      </c>
      <c r="AA90" s="75">
        <v>4</v>
      </c>
      <c r="AB90" s="76">
        <v>4</v>
      </c>
      <c r="AC90" s="75">
        <v>11</v>
      </c>
      <c r="AD90" s="76">
        <v>10</v>
      </c>
      <c r="AE90" s="75">
        <v>9</v>
      </c>
      <c r="AF90" s="76">
        <v>10</v>
      </c>
      <c r="AG90" s="75">
        <v>6</v>
      </c>
      <c r="AH90" s="76">
        <v>4</v>
      </c>
      <c r="AI90" s="75">
        <v>0</v>
      </c>
      <c r="AJ90" s="76">
        <v>0</v>
      </c>
      <c r="AK90" s="107">
        <f t="shared" si="95"/>
        <v>1.0162905395307129</v>
      </c>
      <c r="AL90" s="28" t="s">
        <v>151</v>
      </c>
      <c r="AM90" s="39">
        <f t="shared" ref="AM90:AM106" si="104">SUM(AN90:BA90)</f>
        <v>36</v>
      </c>
      <c r="AN90" s="75">
        <v>3</v>
      </c>
      <c r="AO90" s="76">
        <v>5</v>
      </c>
      <c r="AP90" s="75">
        <v>2</v>
      </c>
      <c r="AQ90" s="76">
        <v>3</v>
      </c>
      <c r="AR90" s="75">
        <v>3</v>
      </c>
      <c r="AS90" s="76">
        <v>2</v>
      </c>
      <c r="AT90" s="75">
        <v>11</v>
      </c>
      <c r="AU90" s="76">
        <v>2</v>
      </c>
      <c r="AV90" s="75">
        <v>2</v>
      </c>
      <c r="AW90" s="76">
        <v>0</v>
      </c>
      <c r="AX90" s="75">
        <v>2</v>
      </c>
      <c r="AY90" s="76">
        <v>1</v>
      </c>
      <c r="AZ90" s="75">
        <v>0</v>
      </c>
      <c r="BA90" s="76">
        <v>0</v>
      </c>
      <c r="BB90" s="94">
        <f t="shared" si="96"/>
        <v>0.52677787532923614</v>
      </c>
      <c r="BC90" s="39">
        <f t="shared" si="97"/>
        <v>104</v>
      </c>
      <c r="BD90" s="57">
        <f t="shared" si="98"/>
        <v>1.5218027509511267</v>
      </c>
      <c r="BE90" s="28" t="s">
        <v>151</v>
      </c>
      <c r="BF90" s="140">
        <f t="shared" si="80"/>
        <v>35</v>
      </c>
      <c r="BG90" s="75">
        <v>9</v>
      </c>
      <c r="BH90" s="76">
        <v>9</v>
      </c>
      <c r="BI90" s="75">
        <v>1</v>
      </c>
      <c r="BJ90" s="76">
        <v>2</v>
      </c>
      <c r="BK90" s="75">
        <v>5</v>
      </c>
      <c r="BL90" s="76">
        <v>4</v>
      </c>
      <c r="BM90" s="75">
        <v>2</v>
      </c>
      <c r="BN90" s="76">
        <v>1</v>
      </c>
      <c r="BO90" s="75">
        <v>1</v>
      </c>
      <c r="BP90" s="76">
        <v>1</v>
      </c>
      <c r="BQ90" s="75">
        <v>0</v>
      </c>
      <c r="BR90" s="76">
        <v>0</v>
      </c>
      <c r="BS90" s="75">
        <v>0</v>
      </c>
      <c r="BT90" s="76">
        <v>0</v>
      </c>
      <c r="BU90" s="82">
        <f t="shared" si="99"/>
        <v>0.51214515657009074</v>
      </c>
      <c r="BV90" s="28" t="s">
        <v>151</v>
      </c>
      <c r="BW90" s="39">
        <f>SUM(BX90:CK90)</f>
        <v>39</v>
      </c>
      <c r="BX90" s="75">
        <v>3</v>
      </c>
      <c r="BY90" s="76">
        <v>3</v>
      </c>
      <c r="BZ90" s="75">
        <v>0</v>
      </c>
      <c r="CA90" s="76">
        <v>6</v>
      </c>
      <c r="CB90" s="75">
        <v>4</v>
      </c>
      <c r="CC90" s="76">
        <v>7</v>
      </c>
      <c r="CD90" s="75">
        <v>6</v>
      </c>
      <c r="CE90" s="76">
        <v>0</v>
      </c>
      <c r="CF90" s="75">
        <v>5</v>
      </c>
      <c r="CG90" s="76">
        <v>2</v>
      </c>
      <c r="CH90" s="75">
        <v>2</v>
      </c>
      <c r="CI90" s="76">
        <v>1</v>
      </c>
      <c r="CJ90" s="75">
        <v>0</v>
      </c>
      <c r="CK90" s="76">
        <v>0</v>
      </c>
      <c r="CL90" s="94">
        <f t="shared" si="100"/>
        <v>0.57067603160667246</v>
      </c>
      <c r="CM90" s="28">
        <f t="shared" si="101"/>
        <v>74</v>
      </c>
      <c r="CN90" s="132">
        <f t="shared" si="102"/>
        <v>1.0828211881767631</v>
      </c>
    </row>
    <row r="91" spans="1:92" x14ac:dyDescent="0.3">
      <c r="A91" s="28" t="s">
        <v>152</v>
      </c>
      <c r="B91" s="26">
        <v>1996.002</v>
      </c>
      <c r="C91" s="143">
        <f t="shared" si="103"/>
        <v>1629</v>
      </c>
      <c r="D91" s="91">
        <f t="shared" si="91"/>
        <v>81.613144676207739</v>
      </c>
      <c r="E91" s="92">
        <f t="shared" si="92"/>
        <v>1501</v>
      </c>
      <c r="F91" s="75">
        <v>43</v>
      </c>
      <c r="G91" s="76">
        <v>43</v>
      </c>
      <c r="H91" s="75">
        <v>71</v>
      </c>
      <c r="I91" s="76">
        <v>70</v>
      </c>
      <c r="J91" s="75">
        <v>114</v>
      </c>
      <c r="K91" s="76">
        <v>111</v>
      </c>
      <c r="L91" s="75">
        <v>131</v>
      </c>
      <c r="M91" s="76">
        <v>122</v>
      </c>
      <c r="N91" s="75">
        <v>116</v>
      </c>
      <c r="O91" s="76">
        <v>103</v>
      </c>
      <c r="P91" s="75">
        <v>140</v>
      </c>
      <c r="Q91" s="76">
        <v>182</v>
      </c>
      <c r="R91" s="75">
        <v>125</v>
      </c>
      <c r="S91" s="76">
        <v>130</v>
      </c>
      <c r="T91" s="102">
        <f t="shared" si="93"/>
        <v>92.14241866175567</v>
      </c>
      <c r="U91" s="28" t="s">
        <v>152</v>
      </c>
      <c r="V91" s="92">
        <f t="shared" si="94"/>
        <v>70</v>
      </c>
      <c r="W91" s="75">
        <v>2</v>
      </c>
      <c r="X91" s="76">
        <v>1</v>
      </c>
      <c r="Y91" s="75">
        <v>3</v>
      </c>
      <c r="Z91" s="76">
        <v>3</v>
      </c>
      <c r="AA91" s="75">
        <v>5</v>
      </c>
      <c r="AB91" s="76">
        <v>5</v>
      </c>
      <c r="AC91" s="75">
        <v>3</v>
      </c>
      <c r="AD91" s="76">
        <v>7</v>
      </c>
      <c r="AE91" s="75">
        <v>5</v>
      </c>
      <c r="AF91" s="76">
        <v>7</v>
      </c>
      <c r="AG91" s="75">
        <v>9</v>
      </c>
      <c r="AH91" s="76">
        <v>7</v>
      </c>
      <c r="AI91" s="75">
        <v>6</v>
      </c>
      <c r="AJ91" s="76">
        <v>7</v>
      </c>
      <c r="AK91" s="107">
        <f t="shared" si="95"/>
        <v>4.6635576282478342</v>
      </c>
      <c r="AL91" s="28" t="s">
        <v>152</v>
      </c>
      <c r="AM91" s="39">
        <f t="shared" si="104"/>
        <v>31</v>
      </c>
      <c r="AN91" s="75">
        <v>0</v>
      </c>
      <c r="AO91" s="76">
        <v>3</v>
      </c>
      <c r="AP91" s="75">
        <v>1</v>
      </c>
      <c r="AQ91" s="76">
        <v>1</v>
      </c>
      <c r="AR91" s="75">
        <v>1</v>
      </c>
      <c r="AS91" s="76">
        <v>3</v>
      </c>
      <c r="AT91" s="75">
        <v>3</v>
      </c>
      <c r="AU91" s="76">
        <v>4</v>
      </c>
      <c r="AV91" s="75">
        <v>4</v>
      </c>
      <c r="AW91" s="76">
        <v>3</v>
      </c>
      <c r="AX91" s="75">
        <v>2</v>
      </c>
      <c r="AY91" s="76">
        <v>2</v>
      </c>
      <c r="AZ91" s="75">
        <v>2</v>
      </c>
      <c r="BA91" s="76">
        <v>2</v>
      </c>
      <c r="BB91" s="94">
        <f t="shared" si="96"/>
        <v>1.9030079803560467</v>
      </c>
      <c r="BC91" s="39">
        <f t="shared" si="97"/>
        <v>101</v>
      </c>
      <c r="BD91" s="57">
        <f t="shared" si="98"/>
        <v>6.2001227747084098</v>
      </c>
      <c r="BE91" s="28" t="s">
        <v>152</v>
      </c>
      <c r="BF91" s="140">
        <f t="shared" si="80"/>
        <v>28</v>
      </c>
      <c r="BG91" s="75">
        <v>3</v>
      </c>
      <c r="BH91" s="76">
        <v>3</v>
      </c>
      <c r="BI91" s="75">
        <v>3</v>
      </c>
      <c r="BJ91" s="76">
        <v>1</v>
      </c>
      <c r="BK91" s="75">
        <v>2</v>
      </c>
      <c r="BL91" s="76">
        <v>0</v>
      </c>
      <c r="BM91" s="75">
        <v>3</v>
      </c>
      <c r="BN91" s="76">
        <v>2</v>
      </c>
      <c r="BO91" s="75">
        <v>1</v>
      </c>
      <c r="BP91" s="76">
        <v>3</v>
      </c>
      <c r="BQ91" s="75">
        <v>2</v>
      </c>
      <c r="BR91" s="76">
        <v>2</v>
      </c>
      <c r="BS91" s="75">
        <v>2</v>
      </c>
      <c r="BT91" s="76">
        <v>1</v>
      </c>
      <c r="BU91" s="82">
        <f t="shared" si="99"/>
        <v>1.7188459177409454</v>
      </c>
      <c r="BV91" s="28" t="s">
        <v>152</v>
      </c>
      <c r="BW91" s="39">
        <f t="shared" ref="BW91:BW106" si="105">SUM(BX91:CK91)</f>
        <v>27</v>
      </c>
      <c r="BX91" s="75">
        <v>2</v>
      </c>
      <c r="BY91" s="76">
        <v>1</v>
      </c>
      <c r="BZ91" s="75">
        <v>6</v>
      </c>
      <c r="CA91" s="76">
        <v>6</v>
      </c>
      <c r="CB91" s="75">
        <v>0</v>
      </c>
      <c r="CC91" s="76">
        <v>2</v>
      </c>
      <c r="CD91" s="75">
        <v>3</v>
      </c>
      <c r="CE91" s="76">
        <v>2</v>
      </c>
      <c r="CF91" s="75">
        <v>0</v>
      </c>
      <c r="CG91" s="76">
        <v>0</v>
      </c>
      <c r="CH91" s="75">
        <v>2</v>
      </c>
      <c r="CI91" s="76">
        <v>1</v>
      </c>
      <c r="CJ91" s="75">
        <v>1</v>
      </c>
      <c r="CK91" s="76">
        <v>1</v>
      </c>
      <c r="CL91" s="94">
        <f t="shared" si="100"/>
        <v>1.6574585635359116</v>
      </c>
      <c r="CM91" s="28">
        <f t="shared" si="101"/>
        <v>55</v>
      </c>
      <c r="CN91" s="132">
        <f t="shared" si="102"/>
        <v>3.3763044812768568</v>
      </c>
    </row>
    <row r="92" spans="1:92" x14ac:dyDescent="0.3">
      <c r="A92" s="28" t="s">
        <v>153</v>
      </c>
      <c r="B92" s="26">
        <v>6750.7020000000002</v>
      </c>
      <c r="C92" s="143">
        <f t="shared" si="103"/>
        <v>4182</v>
      </c>
      <c r="D92" s="91">
        <f t="shared" si="91"/>
        <v>61.949112847819379</v>
      </c>
      <c r="E92" s="92">
        <f t="shared" ref="E92:E106" si="106">SUM(F92:S92)</f>
        <v>3816</v>
      </c>
      <c r="F92" s="105">
        <v>133</v>
      </c>
      <c r="G92" s="106">
        <v>118</v>
      </c>
      <c r="H92" s="105">
        <v>146</v>
      </c>
      <c r="I92" s="106">
        <v>138</v>
      </c>
      <c r="J92" s="105">
        <v>375</v>
      </c>
      <c r="K92" s="106">
        <v>374</v>
      </c>
      <c r="L92" s="105">
        <v>386</v>
      </c>
      <c r="M92" s="106">
        <v>380</v>
      </c>
      <c r="N92" s="105">
        <v>390</v>
      </c>
      <c r="O92" s="106">
        <v>398</v>
      </c>
      <c r="P92" s="105">
        <v>458</v>
      </c>
      <c r="Q92" s="106">
        <v>420</v>
      </c>
      <c r="R92" s="105">
        <v>50</v>
      </c>
      <c r="S92" s="106">
        <v>50</v>
      </c>
      <c r="T92" s="102">
        <f t="shared" si="93"/>
        <v>91.248206599713058</v>
      </c>
      <c r="U92" s="28" t="s">
        <v>153</v>
      </c>
      <c r="V92" s="92">
        <f t="shared" si="94"/>
        <v>220</v>
      </c>
      <c r="W92" s="105">
        <v>14</v>
      </c>
      <c r="X92" s="106">
        <v>6</v>
      </c>
      <c r="Y92" s="105">
        <v>15</v>
      </c>
      <c r="Z92" s="106">
        <v>6</v>
      </c>
      <c r="AA92" s="105">
        <v>30</v>
      </c>
      <c r="AB92" s="106">
        <v>18</v>
      </c>
      <c r="AC92" s="105">
        <v>28</v>
      </c>
      <c r="AD92" s="106">
        <v>19</v>
      </c>
      <c r="AE92" s="105">
        <v>22</v>
      </c>
      <c r="AF92" s="106">
        <v>21</v>
      </c>
      <c r="AG92" s="105">
        <v>13</v>
      </c>
      <c r="AH92" s="106">
        <v>21</v>
      </c>
      <c r="AI92" s="105">
        <v>4</v>
      </c>
      <c r="AJ92" s="106">
        <v>3</v>
      </c>
      <c r="AK92" s="107">
        <f t="shared" si="95"/>
        <v>5.765199161425576</v>
      </c>
      <c r="AL92" s="28" t="s">
        <v>153</v>
      </c>
      <c r="AM92" s="39">
        <f t="shared" si="104"/>
        <v>81</v>
      </c>
      <c r="AN92" s="105">
        <v>10</v>
      </c>
      <c r="AO92" s="106">
        <v>7</v>
      </c>
      <c r="AP92" s="105">
        <v>7</v>
      </c>
      <c r="AQ92" s="106">
        <v>5</v>
      </c>
      <c r="AR92" s="105">
        <v>22</v>
      </c>
      <c r="AS92" s="106">
        <v>3</v>
      </c>
      <c r="AT92" s="105">
        <v>8</v>
      </c>
      <c r="AU92" s="106">
        <v>4</v>
      </c>
      <c r="AV92" s="105">
        <v>1</v>
      </c>
      <c r="AW92" s="106">
        <v>2</v>
      </c>
      <c r="AX92" s="105">
        <v>6</v>
      </c>
      <c r="AY92" s="106">
        <v>5</v>
      </c>
      <c r="AZ92" s="105">
        <v>1</v>
      </c>
      <c r="BA92" s="106">
        <v>0</v>
      </c>
      <c r="BB92" s="94">
        <f t="shared" si="96"/>
        <v>1.9368723098995695</v>
      </c>
      <c r="BC92" s="39">
        <f t="shared" si="97"/>
        <v>301</v>
      </c>
      <c r="BD92" s="57">
        <f t="shared" si="98"/>
        <v>7.197513151602104</v>
      </c>
      <c r="BE92" s="28" t="s">
        <v>153</v>
      </c>
      <c r="BF92" s="140">
        <f t="shared" si="80"/>
        <v>162</v>
      </c>
      <c r="BG92" s="105">
        <v>17</v>
      </c>
      <c r="BH92" s="106">
        <v>18</v>
      </c>
      <c r="BI92" s="105">
        <v>11</v>
      </c>
      <c r="BJ92" s="106">
        <v>13</v>
      </c>
      <c r="BK92" s="105">
        <v>15</v>
      </c>
      <c r="BL92" s="106">
        <v>28</v>
      </c>
      <c r="BM92" s="105">
        <v>5</v>
      </c>
      <c r="BN92" s="106">
        <v>10</v>
      </c>
      <c r="BO92" s="105">
        <v>13</v>
      </c>
      <c r="BP92" s="106">
        <v>15</v>
      </c>
      <c r="BQ92" s="105">
        <v>8</v>
      </c>
      <c r="BR92" s="106">
        <v>7</v>
      </c>
      <c r="BS92" s="105">
        <v>2</v>
      </c>
      <c r="BT92" s="106">
        <v>0</v>
      </c>
      <c r="BU92" s="82">
        <f t="shared" si="99"/>
        <v>3.873744619799139</v>
      </c>
      <c r="BV92" s="28" t="s">
        <v>153</v>
      </c>
      <c r="BW92" s="39">
        <f t="shared" si="105"/>
        <v>65</v>
      </c>
      <c r="BX92" s="105">
        <v>12</v>
      </c>
      <c r="BY92" s="106">
        <v>4</v>
      </c>
      <c r="BZ92" s="105">
        <v>6</v>
      </c>
      <c r="CA92" s="106">
        <v>9</v>
      </c>
      <c r="CB92" s="105">
        <v>3</v>
      </c>
      <c r="CC92" s="106">
        <v>13</v>
      </c>
      <c r="CD92" s="105">
        <v>3</v>
      </c>
      <c r="CE92" s="106">
        <v>6</v>
      </c>
      <c r="CF92" s="105">
        <v>1</v>
      </c>
      <c r="CG92" s="106">
        <v>3</v>
      </c>
      <c r="CH92" s="105">
        <v>1</v>
      </c>
      <c r="CI92" s="106">
        <v>4</v>
      </c>
      <c r="CJ92" s="105">
        <v>0</v>
      </c>
      <c r="CK92" s="106">
        <v>0</v>
      </c>
      <c r="CL92" s="94">
        <f t="shared" si="100"/>
        <v>1.5542802486848397</v>
      </c>
      <c r="CM92" s="28">
        <f t="shared" si="101"/>
        <v>227</v>
      </c>
      <c r="CN92" s="132">
        <f t="shared" si="102"/>
        <v>5.4280248684839796</v>
      </c>
    </row>
    <row r="93" spans="1:92" x14ac:dyDescent="0.3">
      <c r="A93" s="28" t="s">
        <v>154</v>
      </c>
      <c r="B93" s="68">
        <v>4817.7179999999998</v>
      </c>
      <c r="C93" s="143">
        <f t="shared" si="103"/>
        <v>3869</v>
      </c>
      <c r="D93" s="91">
        <f t="shared" si="91"/>
        <v>80.307730755515365</v>
      </c>
      <c r="E93" s="92">
        <f t="shared" si="106"/>
        <v>3651</v>
      </c>
      <c r="F93" s="105">
        <v>159</v>
      </c>
      <c r="G93" s="106">
        <v>126</v>
      </c>
      <c r="H93" s="105">
        <v>117</v>
      </c>
      <c r="I93" s="106">
        <v>130</v>
      </c>
      <c r="J93" s="105">
        <v>275</v>
      </c>
      <c r="K93" s="106">
        <v>255</v>
      </c>
      <c r="L93" s="105">
        <v>337</v>
      </c>
      <c r="M93" s="106">
        <v>318</v>
      </c>
      <c r="N93" s="105">
        <v>296</v>
      </c>
      <c r="O93" s="106">
        <v>241</v>
      </c>
      <c r="P93" s="105">
        <v>330</v>
      </c>
      <c r="Q93" s="106">
        <v>314</v>
      </c>
      <c r="R93" s="105">
        <v>385</v>
      </c>
      <c r="S93" s="106">
        <v>368</v>
      </c>
      <c r="T93" s="102">
        <f t="shared" si="93"/>
        <v>94.36546911346602</v>
      </c>
      <c r="U93" s="28" t="s">
        <v>154</v>
      </c>
      <c r="V93" s="92">
        <f t="shared" si="94"/>
        <v>148</v>
      </c>
      <c r="W93" s="75">
        <v>5</v>
      </c>
      <c r="X93" s="76">
        <v>4</v>
      </c>
      <c r="Y93" s="75">
        <v>4</v>
      </c>
      <c r="Z93" s="76">
        <v>3</v>
      </c>
      <c r="AA93" s="75">
        <v>19</v>
      </c>
      <c r="AB93" s="76">
        <v>14</v>
      </c>
      <c r="AC93" s="75">
        <v>19</v>
      </c>
      <c r="AD93" s="76">
        <v>9</v>
      </c>
      <c r="AE93" s="75">
        <v>25</v>
      </c>
      <c r="AF93" s="76">
        <v>20</v>
      </c>
      <c r="AG93" s="75">
        <v>13</v>
      </c>
      <c r="AH93" s="76">
        <v>7</v>
      </c>
      <c r="AI93" s="75">
        <v>3</v>
      </c>
      <c r="AJ93" s="76">
        <v>3</v>
      </c>
      <c r="AK93" s="107">
        <f t="shared" si="95"/>
        <v>4.053683922213092</v>
      </c>
      <c r="AL93" s="28" t="s">
        <v>154</v>
      </c>
      <c r="AM93" s="39">
        <f t="shared" si="104"/>
        <v>27</v>
      </c>
      <c r="AN93" s="75">
        <v>2</v>
      </c>
      <c r="AO93" s="76">
        <v>1</v>
      </c>
      <c r="AP93" s="75">
        <v>3</v>
      </c>
      <c r="AQ93" s="76">
        <v>0</v>
      </c>
      <c r="AR93" s="75">
        <v>0</v>
      </c>
      <c r="AS93" s="76">
        <v>3</v>
      </c>
      <c r="AT93" s="75">
        <v>4</v>
      </c>
      <c r="AU93" s="76">
        <v>2</v>
      </c>
      <c r="AV93" s="75">
        <v>6</v>
      </c>
      <c r="AW93" s="76">
        <v>0</v>
      </c>
      <c r="AX93" s="75">
        <v>2</v>
      </c>
      <c r="AY93" s="76">
        <v>0</v>
      </c>
      <c r="AZ93" s="75">
        <v>4</v>
      </c>
      <c r="BA93" s="76">
        <v>0</v>
      </c>
      <c r="BB93" s="94">
        <f t="shared" si="96"/>
        <v>0.69785474282760407</v>
      </c>
      <c r="BC93" s="39">
        <f t="shared" si="97"/>
        <v>175</v>
      </c>
      <c r="BD93" s="57">
        <f t="shared" si="98"/>
        <v>4.5231325924011374</v>
      </c>
      <c r="BE93" s="28" t="s">
        <v>154</v>
      </c>
      <c r="BF93" s="140">
        <f t="shared" si="80"/>
        <v>84</v>
      </c>
      <c r="BG93" s="75">
        <v>8</v>
      </c>
      <c r="BH93" s="76">
        <v>11</v>
      </c>
      <c r="BI93" s="75">
        <v>3</v>
      </c>
      <c r="BJ93" s="76">
        <v>1</v>
      </c>
      <c r="BK93" s="75">
        <v>10</v>
      </c>
      <c r="BL93" s="76">
        <v>13</v>
      </c>
      <c r="BM93" s="75">
        <v>8</v>
      </c>
      <c r="BN93" s="76">
        <v>7</v>
      </c>
      <c r="BO93" s="75">
        <v>6</v>
      </c>
      <c r="BP93" s="76">
        <v>5</v>
      </c>
      <c r="BQ93" s="75">
        <v>2</v>
      </c>
      <c r="BR93" s="76">
        <v>2</v>
      </c>
      <c r="BS93" s="75">
        <v>3</v>
      </c>
      <c r="BT93" s="76">
        <v>5</v>
      </c>
      <c r="BU93" s="82">
        <f t="shared" si="99"/>
        <v>2.171103644352546</v>
      </c>
      <c r="BV93" s="28" t="s">
        <v>154</v>
      </c>
      <c r="BW93" s="39">
        <f t="shared" si="105"/>
        <v>43</v>
      </c>
      <c r="BX93" s="75">
        <v>7</v>
      </c>
      <c r="BY93" s="76">
        <v>5</v>
      </c>
      <c r="BZ93" s="75">
        <v>3</v>
      </c>
      <c r="CA93" s="76">
        <v>2</v>
      </c>
      <c r="CB93" s="75">
        <v>6</v>
      </c>
      <c r="CC93" s="76">
        <v>1</v>
      </c>
      <c r="CD93" s="75">
        <v>6</v>
      </c>
      <c r="CE93" s="76">
        <v>2</v>
      </c>
      <c r="CF93" s="75">
        <v>2</v>
      </c>
      <c r="CG93" s="76">
        <v>1</v>
      </c>
      <c r="CH93" s="75">
        <v>4</v>
      </c>
      <c r="CI93" s="76">
        <v>2</v>
      </c>
      <c r="CJ93" s="75">
        <v>1</v>
      </c>
      <c r="CK93" s="76">
        <v>1</v>
      </c>
      <c r="CL93" s="94">
        <f t="shared" si="100"/>
        <v>1.1113982941328509</v>
      </c>
      <c r="CM93" s="28">
        <f t="shared" si="101"/>
        <v>127</v>
      </c>
      <c r="CN93" s="132">
        <f t="shared" si="102"/>
        <v>3.2825019384853964</v>
      </c>
    </row>
    <row r="94" spans="1:92" x14ac:dyDescent="0.3">
      <c r="A94" s="28" t="s">
        <v>155</v>
      </c>
      <c r="B94" s="26">
        <v>2384.9639999999999</v>
      </c>
      <c r="C94" s="143">
        <f t="shared" si="103"/>
        <v>1976</v>
      </c>
      <c r="D94" s="91">
        <f t="shared" si="91"/>
        <v>82.852403642151415</v>
      </c>
      <c r="E94" s="92">
        <f t="shared" si="106"/>
        <v>1884</v>
      </c>
      <c r="F94" s="75">
        <v>76</v>
      </c>
      <c r="G94" s="76">
        <v>81</v>
      </c>
      <c r="H94" s="75">
        <v>69</v>
      </c>
      <c r="I94" s="76">
        <v>58</v>
      </c>
      <c r="J94" s="75">
        <v>157</v>
      </c>
      <c r="K94" s="76">
        <v>146</v>
      </c>
      <c r="L94" s="75">
        <v>161</v>
      </c>
      <c r="M94" s="76">
        <v>164</v>
      </c>
      <c r="N94" s="75">
        <v>155</v>
      </c>
      <c r="O94" s="76">
        <v>156</v>
      </c>
      <c r="P94" s="75">
        <v>203</v>
      </c>
      <c r="Q94" s="76">
        <v>193</v>
      </c>
      <c r="R94" s="75">
        <v>126</v>
      </c>
      <c r="S94" s="76">
        <v>139</v>
      </c>
      <c r="T94" s="102">
        <f t="shared" si="93"/>
        <v>95.344129554655865</v>
      </c>
      <c r="U94" s="28" t="s">
        <v>155</v>
      </c>
      <c r="V94" s="92">
        <f t="shared" si="94"/>
        <v>58</v>
      </c>
      <c r="W94" s="75">
        <v>4</v>
      </c>
      <c r="X94" s="76">
        <v>2</v>
      </c>
      <c r="Y94" s="75">
        <v>5</v>
      </c>
      <c r="Z94" s="76">
        <v>8</v>
      </c>
      <c r="AA94" s="75">
        <v>10</v>
      </c>
      <c r="AB94" s="76">
        <v>5</v>
      </c>
      <c r="AC94" s="75">
        <v>3</v>
      </c>
      <c r="AD94" s="76">
        <v>0</v>
      </c>
      <c r="AE94" s="75">
        <v>4</v>
      </c>
      <c r="AF94" s="76">
        <v>2</v>
      </c>
      <c r="AG94" s="75">
        <v>3</v>
      </c>
      <c r="AH94" s="76">
        <v>7</v>
      </c>
      <c r="AI94" s="75">
        <v>2</v>
      </c>
      <c r="AJ94" s="76">
        <v>3</v>
      </c>
      <c r="AK94" s="107">
        <f t="shared" si="95"/>
        <v>3.0785562632696393</v>
      </c>
      <c r="AL94" s="28" t="s">
        <v>155</v>
      </c>
      <c r="AM94" s="39">
        <f t="shared" si="104"/>
        <v>23</v>
      </c>
      <c r="AN94" s="75">
        <v>3</v>
      </c>
      <c r="AO94" s="76">
        <v>1</v>
      </c>
      <c r="AP94" s="75">
        <v>1</v>
      </c>
      <c r="AQ94" s="76">
        <v>2</v>
      </c>
      <c r="AR94" s="75">
        <v>4</v>
      </c>
      <c r="AS94" s="76">
        <v>4</v>
      </c>
      <c r="AT94" s="75">
        <v>1</v>
      </c>
      <c r="AU94" s="76">
        <v>3</v>
      </c>
      <c r="AV94" s="75">
        <v>0</v>
      </c>
      <c r="AW94" s="76">
        <v>0</v>
      </c>
      <c r="AX94" s="75">
        <v>0</v>
      </c>
      <c r="AY94" s="76">
        <v>1</v>
      </c>
      <c r="AZ94" s="75">
        <v>0</v>
      </c>
      <c r="BA94" s="76">
        <v>3</v>
      </c>
      <c r="BB94" s="94">
        <f t="shared" si="96"/>
        <v>1.1639676113360324</v>
      </c>
      <c r="BC94" s="39">
        <f t="shared" si="97"/>
        <v>81</v>
      </c>
      <c r="BD94" s="57">
        <f t="shared" si="98"/>
        <v>4.0991902834008096</v>
      </c>
      <c r="BE94" s="28" t="s">
        <v>155</v>
      </c>
      <c r="BF94" s="140">
        <f t="shared" si="80"/>
        <v>22</v>
      </c>
      <c r="BG94" s="75">
        <v>2</v>
      </c>
      <c r="BH94" s="76">
        <v>3</v>
      </c>
      <c r="BI94" s="75">
        <v>1</v>
      </c>
      <c r="BJ94" s="76">
        <v>2</v>
      </c>
      <c r="BK94" s="75">
        <v>1</v>
      </c>
      <c r="BL94" s="76">
        <v>0</v>
      </c>
      <c r="BM94" s="75">
        <v>1</v>
      </c>
      <c r="BN94" s="76">
        <v>2</v>
      </c>
      <c r="BO94" s="75">
        <v>3</v>
      </c>
      <c r="BP94" s="76">
        <v>2</v>
      </c>
      <c r="BQ94" s="75">
        <v>1</v>
      </c>
      <c r="BR94" s="76">
        <v>3</v>
      </c>
      <c r="BS94" s="75">
        <v>1</v>
      </c>
      <c r="BT94" s="76">
        <v>0</v>
      </c>
      <c r="BU94" s="82">
        <f t="shared" si="99"/>
        <v>1.1133603238866396</v>
      </c>
      <c r="BV94" s="28" t="s">
        <v>155</v>
      </c>
      <c r="BW94" s="39">
        <f t="shared" si="105"/>
        <v>11</v>
      </c>
      <c r="BX94" s="75">
        <v>2</v>
      </c>
      <c r="BY94" s="76">
        <v>2</v>
      </c>
      <c r="BZ94" s="75">
        <v>0</v>
      </c>
      <c r="CA94" s="76">
        <v>0</v>
      </c>
      <c r="CB94" s="75">
        <v>1</v>
      </c>
      <c r="CC94" s="76">
        <v>1</v>
      </c>
      <c r="CD94" s="75">
        <v>0</v>
      </c>
      <c r="CE94" s="76">
        <v>0</v>
      </c>
      <c r="CF94" s="75">
        <v>0</v>
      </c>
      <c r="CG94" s="76">
        <v>0</v>
      </c>
      <c r="CH94" s="75">
        <v>0</v>
      </c>
      <c r="CI94" s="76">
        <v>3</v>
      </c>
      <c r="CJ94" s="75">
        <v>0</v>
      </c>
      <c r="CK94" s="76">
        <v>2</v>
      </c>
      <c r="CL94" s="94">
        <f t="shared" si="100"/>
        <v>0.55668016194331982</v>
      </c>
      <c r="CM94" s="28">
        <f t="shared" si="101"/>
        <v>33</v>
      </c>
      <c r="CN94" s="132">
        <f t="shared" si="102"/>
        <v>1.6700404858299596</v>
      </c>
    </row>
    <row r="95" spans="1:92" x14ac:dyDescent="0.3">
      <c r="A95" s="28" t="s">
        <v>156</v>
      </c>
      <c r="B95" s="26">
        <v>2142.9360000000001</v>
      </c>
      <c r="C95" s="143">
        <f t="shared" si="103"/>
        <v>1694</v>
      </c>
      <c r="D95" s="91">
        <f t="shared" si="91"/>
        <v>79.050424277719912</v>
      </c>
      <c r="E95" s="92">
        <f t="shared" si="106"/>
        <v>1464</v>
      </c>
      <c r="F95" s="75">
        <v>52</v>
      </c>
      <c r="G95" s="76">
        <v>44</v>
      </c>
      <c r="H95" s="75">
        <v>46</v>
      </c>
      <c r="I95" s="76">
        <v>43</v>
      </c>
      <c r="J95" s="75">
        <v>124</v>
      </c>
      <c r="K95" s="76">
        <v>129</v>
      </c>
      <c r="L95" s="75">
        <v>130</v>
      </c>
      <c r="M95" s="76">
        <v>115</v>
      </c>
      <c r="N95" s="75">
        <v>124</v>
      </c>
      <c r="O95" s="76">
        <v>110</v>
      </c>
      <c r="P95" s="75">
        <v>138</v>
      </c>
      <c r="Q95" s="76">
        <v>138</v>
      </c>
      <c r="R95" s="75">
        <v>147</v>
      </c>
      <c r="S95" s="76">
        <v>124</v>
      </c>
      <c r="T95" s="102">
        <f t="shared" si="93"/>
        <v>86.422668240850058</v>
      </c>
      <c r="U95" s="28" t="s">
        <v>156</v>
      </c>
      <c r="V95" s="92">
        <f t="shared" si="94"/>
        <v>126</v>
      </c>
      <c r="W95" s="75">
        <v>3</v>
      </c>
      <c r="X95" s="76">
        <v>3</v>
      </c>
      <c r="Y95" s="75">
        <v>1</v>
      </c>
      <c r="Z95" s="76">
        <v>2</v>
      </c>
      <c r="AA95" s="75">
        <v>10</v>
      </c>
      <c r="AB95" s="76">
        <v>9</v>
      </c>
      <c r="AC95" s="75">
        <v>19</v>
      </c>
      <c r="AD95" s="76">
        <v>12</v>
      </c>
      <c r="AE95" s="75">
        <v>7</v>
      </c>
      <c r="AF95" s="76">
        <v>17</v>
      </c>
      <c r="AG95" s="75">
        <v>12</v>
      </c>
      <c r="AH95" s="76">
        <v>11</v>
      </c>
      <c r="AI95" s="75">
        <v>15</v>
      </c>
      <c r="AJ95" s="76">
        <v>5</v>
      </c>
      <c r="AK95" s="107">
        <f t="shared" si="95"/>
        <v>8.6065573770491799</v>
      </c>
      <c r="AL95" s="28" t="s">
        <v>156</v>
      </c>
      <c r="AM95" s="39">
        <f t="shared" si="104"/>
        <v>95</v>
      </c>
      <c r="AN95" s="75">
        <v>7</v>
      </c>
      <c r="AO95" s="76">
        <v>5</v>
      </c>
      <c r="AP95" s="75">
        <v>4</v>
      </c>
      <c r="AQ95" s="76">
        <v>2</v>
      </c>
      <c r="AR95" s="75">
        <v>6</v>
      </c>
      <c r="AS95" s="76">
        <v>11</v>
      </c>
      <c r="AT95" s="75">
        <v>10</v>
      </c>
      <c r="AU95" s="76">
        <v>8</v>
      </c>
      <c r="AV95" s="75">
        <v>10</v>
      </c>
      <c r="AW95" s="76">
        <v>9</v>
      </c>
      <c r="AX95" s="75">
        <v>8</v>
      </c>
      <c r="AY95" s="76">
        <v>6</v>
      </c>
      <c r="AZ95" s="75">
        <v>6</v>
      </c>
      <c r="BA95" s="76">
        <v>3</v>
      </c>
      <c r="BB95" s="94">
        <f t="shared" si="96"/>
        <v>5.6080283353010625</v>
      </c>
      <c r="BC95" s="39">
        <f t="shared" si="97"/>
        <v>221</v>
      </c>
      <c r="BD95" s="57">
        <f t="shared" si="98"/>
        <v>13.046044864226683</v>
      </c>
      <c r="BE95" s="28" t="s">
        <v>156</v>
      </c>
      <c r="BF95" s="140">
        <f t="shared" si="80"/>
        <v>32</v>
      </c>
      <c r="BG95" s="75">
        <v>1</v>
      </c>
      <c r="BH95" s="76">
        <v>3</v>
      </c>
      <c r="BI95" s="75">
        <v>3</v>
      </c>
      <c r="BJ95" s="76">
        <v>6</v>
      </c>
      <c r="BK95" s="75">
        <v>4</v>
      </c>
      <c r="BL95" s="76">
        <v>4</v>
      </c>
      <c r="BM95" s="75">
        <v>3</v>
      </c>
      <c r="BN95" s="76">
        <v>1</v>
      </c>
      <c r="BO95" s="75">
        <v>1</v>
      </c>
      <c r="BP95" s="76">
        <v>2</v>
      </c>
      <c r="BQ95" s="75">
        <v>1</v>
      </c>
      <c r="BR95" s="76">
        <v>0</v>
      </c>
      <c r="BS95" s="75">
        <v>2</v>
      </c>
      <c r="BT95" s="76">
        <v>1</v>
      </c>
      <c r="BU95" s="82">
        <f t="shared" si="99"/>
        <v>1.8890200708382525</v>
      </c>
      <c r="BV95" s="28" t="s">
        <v>156</v>
      </c>
      <c r="BW95" s="39">
        <f t="shared" si="105"/>
        <v>9</v>
      </c>
      <c r="BX95" s="75">
        <v>0</v>
      </c>
      <c r="BY95" s="76">
        <v>2</v>
      </c>
      <c r="BZ95" s="75">
        <v>0</v>
      </c>
      <c r="CA95" s="76">
        <v>2</v>
      </c>
      <c r="CB95" s="75">
        <v>4</v>
      </c>
      <c r="CC95" s="76">
        <v>1</v>
      </c>
      <c r="CD95" s="75">
        <v>0</v>
      </c>
      <c r="CE95" s="76">
        <v>0</v>
      </c>
      <c r="CF95" s="75">
        <v>0</v>
      </c>
      <c r="CG95" s="76">
        <v>0</v>
      </c>
      <c r="CH95" s="75">
        <v>0</v>
      </c>
      <c r="CI95" s="76">
        <v>0</v>
      </c>
      <c r="CJ95" s="75">
        <v>0</v>
      </c>
      <c r="CK95" s="76">
        <v>0</v>
      </c>
      <c r="CL95" s="94">
        <f t="shared" si="100"/>
        <v>0.53128689492325853</v>
      </c>
      <c r="CM95" s="28">
        <f t="shared" si="101"/>
        <v>41</v>
      </c>
      <c r="CN95" s="132">
        <f t="shared" si="102"/>
        <v>2.4203069657615113</v>
      </c>
    </row>
    <row r="96" spans="1:92" x14ac:dyDescent="0.3">
      <c r="A96" s="28" t="s">
        <v>157</v>
      </c>
      <c r="B96" s="26">
        <v>6563.268</v>
      </c>
      <c r="C96" s="143">
        <f t="shared" si="103"/>
        <v>5327</v>
      </c>
      <c r="D96" s="91">
        <f t="shared" si="91"/>
        <v>81.163834845689678</v>
      </c>
      <c r="E96" s="92">
        <f t="shared" si="106"/>
        <v>4936</v>
      </c>
      <c r="F96" s="75">
        <v>141</v>
      </c>
      <c r="G96" s="76">
        <v>166</v>
      </c>
      <c r="H96" s="75">
        <v>152</v>
      </c>
      <c r="I96" s="76">
        <v>136</v>
      </c>
      <c r="J96" s="75">
        <v>427</v>
      </c>
      <c r="K96" s="76">
        <v>401</v>
      </c>
      <c r="L96" s="75">
        <v>435</v>
      </c>
      <c r="M96" s="76">
        <v>455</v>
      </c>
      <c r="N96" s="75">
        <v>435</v>
      </c>
      <c r="O96" s="76">
        <v>442</v>
      </c>
      <c r="P96" s="75">
        <v>488</v>
      </c>
      <c r="Q96" s="76">
        <v>437</v>
      </c>
      <c r="R96" s="75">
        <v>417</v>
      </c>
      <c r="S96" s="76">
        <v>404</v>
      </c>
      <c r="T96" s="102">
        <f t="shared" si="93"/>
        <v>92.660033790125766</v>
      </c>
      <c r="U96" s="28" t="s">
        <v>157</v>
      </c>
      <c r="V96" s="92">
        <f>SUM(W96:AJ96)</f>
        <v>219</v>
      </c>
      <c r="W96" s="75">
        <v>7</v>
      </c>
      <c r="X96" s="76">
        <v>8</v>
      </c>
      <c r="Y96" s="75">
        <v>5</v>
      </c>
      <c r="Z96" s="76">
        <v>10</v>
      </c>
      <c r="AA96" s="75">
        <v>27</v>
      </c>
      <c r="AB96" s="76">
        <v>18</v>
      </c>
      <c r="AC96" s="75">
        <v>28</v>
      </c>
      <c r="AD96" s="76">
        <v>28</v>
      </c>
      <c r="AE96" s="75">
        <v>16</v>
      </c>
      <c r="AF96" s="76">
        <v>15</v>
      </c>
      <c r="AG96" s="75">
        <v>13</v>
      </c>
      <c r="AH96" s="76">
        <v>12</v>
      </c>
      <c r="AI96" s="75">
        <v>15</v>
      </c>
      <c r="AJ96" s="76">
        <v>17</v>
      </c>
      <c r="AK96" s="107">
        <f t="shared" si="95"/>
        <v>4.4367909238249599</v>
      </c>
      <c r="AL96" s="28" t="s">
        <v>157</v>
      </c>
      <c r="AM96" s="39">
        <f t="shared" si="104"/>
        <v>109</v>
      </c>
      <c r="AN96" s="75">
        <v>13</v>
      </c>
      <c r="AO96" s="76">
        <v>6</v>
      </c>
      <c r="AP96" s="75">
        <v>5</v>
      </c>
      <c r="AQ96" s="76">
        <v>6</v>
      </c>
      <c r="AR96" s="75">
        <v>7</v>
      </c>
      <c r="AS96" s="76">
        <v>8</v>
      </c>
      <c r="AT96" s="75">
        <v>8</v>
      </c>
      <c r="AU96" s="76">
        <v>11</v>
      </c>
      <c r="AV96" s="75">
        <v>9</v>
      </c>
      <c r="AW96" s="76">
        <v>6</v>
      </c>
      <c r="AX96" s="75">
        <v>14</v>
      </c>
      <c r="AY96" s="76">
        <v>6</v>
      </c>
      <c r="AZ96" s="75">
        <v>5</v>
      </c>
      <c r="BA96" s="76">
        <v>5</v>
      </c>
      <c r="BB96" s="94">
        <f t="shared" si="96"/>
        <v>2.0461798385582881</v>
      </c>
      <c r="BC96" s="39">
        <f t="shared" si="97"/>
        <v>328</v>
      </c>
      <c r="BD96" s="57">
        <f t="shared" si="98"/>
        <v>6.1573118077717286</v>
      </c>
      <c r="BE96" s="28" t="s">
        <v>157</v>
      </c>
      <c r="BF96" s="140">
        <f t="shared" si="80"/>
        <v>160</v>
      </c>
      <c r="BG96" s="75">
        <v>12</v>
      </c>
      <c r="BH96" s="76">
        <v>15</v>
      </c>
      <c r="BI96" s="75">
        <v>11</v>
      </c>
      <c r="BJ96" s="76">
        <v>8</v>
      </c>
      <c r="BK96" s="75">
        <v>17</v>
      </c>
      <c r="BL96" s="76">
        <v>7</v>
      </c>
      <c r="BM96" s="75">
        <v>20</v>
      </c>
      <c r="BN96" s="76">
        <v>11</v>
      </c>
      <c r="BO96" s="75">
        <v>15</v>
      </c>
      <c r="BP96" s="76">
        <v>14</v>
      </c>
      <c r="BQ96" s="75">
        <v>9</v>
      </c>
      <c r="BR96" s="76">
        <v>9</v>
      </c>
      <c r="BS96" s="75">
        <v>9</v>
      </c>
      <c r="BT96" s="76">
        <v>3</v>
      </c>
      <c r="BU96" s="82">
        <f t="shared" si="99"/>
        <v>3.0035667354984046</v>
      </c>
      <c r="BV96" s="28" t="s">
        <v>157</v>
      </c>
      <c r="BW96" s="39">
        <f t="shared" si="105"/>
        <v>63</v>
      </c>
      <c r="BX96" s="75">
        <v>8</v>
      </c>
      <c r="BY96" s="76">
        <v>9</v>
      </c>
      <c r="BZ96" s="75">
        <v>3</v>
      </c>
      <c r="CA96" s="76">
        <v>4</v>
      </c>
      <c r="CB96" s="75">
        <v>5</v>
      </c>
      <c r="CC96" s="76">
        <v>5</v>
      </c>
      <c r="CD96" s="75">
        <v>6</v>
      </c>
      <c r="CE96" s="76">
        <v>3</v>
      </c>
      <c r="CF96" s="75">
        <v>2</v>
      </c>
      <c r="CG96" s="76">
        <v>7</v>
      </c>
      <c r="CH96" s="75">
        <v>5</v>
      </c>
      <c r="CI96" s="76">
        <v>1</v>
      </c>
      <c r="CJ96" s="75">
        <v>3</v>
      </c>
      <c r="CK96" s="76">
        <v>2</v>
      </c>
      <c r="CL96" s="94">
        <f t="shared" si="100"/>
        <v>1.1826544021024967</v>
      </c>
      <c r="CM96" s="28">
        <f t="shared" si="101"/>
        <v>223</v>
      </c>
      <c r="CN96" s="132">
        <f t="shared" si="102"/>
        <v>4.1862211376009011</v>
      </c>
    </row>
    <row r="97" spans="1:92" x14ac:dyDescent="0.3">
      <c r="A97" s="28" t="s">
        <v>158</v>
      </c>
      <c r="B97" s="26">
        <v>5713.0920000000006</v>
      </c>
      <c r="C97" s="143">
        <f t="shared" si="103"/>
        <v>5018</v>
      </c>
      <c r="D97" s="91">
        <f t="shared" si="91"/>
        <v>87.833348386477923</v>
      </c>
      <c r="E97" s="92">
        <f t="shared" si="106"/>
        <v>4708</v>
      </c>
      <c r="F97" s="75">
        <v>172</v>
      </c>
      <c r="G97" s="76">
        <v>190</v>
      </c>
      <c r="H97" s="75">
        <v>156</v>
      </c>
      <c r="I97" s="76">
        <v>143</v>
      </c>
      <c r="J97" s="75">
        <v>369</v>
      </c>
      <c r="K97" s="76">
        <v>357</v>
      </c>
      <c r="L97" s="75">
        <v>432</v>
      </c>
      <c r="M97" s="76">
        <v>386</v>
      </c>
      <c r="N97" s="75">
        <v>380</v>
      </c>
      <c r="O97" s="76">
        <v>402</v>
      </c>
      <c r="P97" s="75">
        <v>455</v>
      </c>
      <c r="Q97" s="76">
        <v>377</v>
      </c>
      <c r="R97" s="75">
        <v>456</v>
      </c>
      <c r="S97" s="76">
        <v>433</v>
      </c>
      <c r="T97" s="102">
        <f t="shared" si="93"/>
        <v>93.822239936229579</v>
      </c>
      <c r="U97" s="28" t="s">
        <v>158</v>
      </c>
      <c r="V97" s="92">
        <f t="shared" ref="V97:V106" si="107">SUM(W97:AJ97)</f>
        <v>202</v>
      </c>
      <c r="W97" s="75">
        <v>9</v>
      </c>
      <c r="X97" s="76">
        <v>4</v>
      </c>
      <c r="Y97" s="75">
        <v>9</v>
      </c>
      <c r="Z97" s="76">
        <v>6</v>
      </c>
      <c r="AA97" s="75">
        <v>13</v>
      </c>
      <c r="AB97" s="76">
        <v>19</v>
      </c>
      <c r="AC97" s="75">
        <v>22</v>
      </c>
      <c r="AD97" s="76">
        <v>16</v>
      </c>
      <c r="AE97" s="75">
        <v>15</v>
      </c>
      <c r="AF97" s="76">
        <v>23</v>
      </c>
      <c r="AG97" s="75">
        <v>19</v>
      </c>
      <c r="AH97" s="76">
        <v>18</v>
      </c>
      <c r="AI97" s="75">
        <v>17</v>
      </c>
      <c r="AJ97" s="76">
        <v>12</v>
      </c>
      <c r="AK97" s="107">
        <f t="shared" si="95"/>
        <v>4.2905692438402721</v>
      </c>
      <c r="AL97" s="28" t="s">
        <v>158</v>
      </c>
      <c r="AM97" s="39">
        <f t="shared" si="104"/>
        <v>68</v>
      </c>
      <c r="AN97" s="75">
        <v>5</v>
      </c>
      <c r="AO97" s="76">
        <v>2</v>
      </c>
      <c r="AP97" s="75">
        <v>4</v>
      </c>
      <c r="AQ97" s="76">
        <v>5</v>
      </c>
      <c r="AR97" s="75">
        <v>5</v>
      </c>
      <c r="AS97" s="76">
        <v>6</v>
      </c>
      <c r="AT97" s="75">
        <v>8</v>
      </c>
      <c r="AU97" s="76">
        <v>4</v>
      </c>
      <c r="AV97" s="75">
        <v>6</v>
      </c>
      <c r="AW97" s="76">
        <v>3</v>
      </c>
      <c r="AX97" s="75">
        <v>8</v>
      </c>
      <c r="AY97" s="76">
        <v>4</v>
      </c>
      <c r="AZ97" s="75">
        <v>3</v>
      </c>
      <c r="BA97" s="76">
        <v>5</v>
      </c>
      <c r="BB97" s="94">
        <f t="shared" si="96"/>
        <v>1.3551215623754485</v>
      </c>
      <c r="BC97" s="39">
        <f t="shared" si="97"/>
        <v>270</v>
      </c>
      <c r="BD97" s="57">
        <f t="shared" si="98"/>
        <v>5.3806297329613395</v>
      </c>
      <c r="BE97" s="28" t="s">
        <v>158</v>
      </c>
      <c r="BF97" s="140">
        <f t="shared" si="80"/>
        <v>93</v>
      </c>
      <c r="BG97" s="75">
        <v>5</v>
      </c>
      <c r="BH97" s="76">
        <v>12</v>
      </c>
      <c r="BI97" s="75">
        <v>5</v>
      </c>
      <c r="BJ97" s="76">
        <v>4</v>
      </c>
      <c r="BK97" s="75">
        <v>7</v>
      </c>
      <c r="BL97" s="76">
        <v>8</v>
      </c>
      <c r="BM97" s="75">
        <v>12</v>
      </c>
      <c r="BN97" s="76">
        <v>2</v>
      </c>
      <c r="BO97" s="75">
        <v>7</v>
      </c>
      <c r="BP97" s="76">
        <v>6</v>
      </c>
      <c r="BQ97" s="75">
        <v>8</v>
      </c>
      <c r="BR97" s="76">
        <v>4</v>
      </c>
      <c r="BS97" s="75">
        <v>8</v>
      </c>
      <c r="BT97" s="76">
        <v>5</v>
      </c>
      <c r="BU97" s="82">
        <f t="shared" si="99"/>
        <v>1.8533280191311279</v>
      </c>
      <c r="BV97" s="28" t="s">
        <v>158</v>
      </c>
      <c r="BW97" s="39">
        <f t="shared" si="105"/>
        <v>40</v>
      </c>
      <c r="BX97" s="75">
        <v>1</v>
      </c>
      <c r="BY97" s="76">
        <v>1</v>
      </c>
      <c r="BZ97" s="75">
        <v>1</v>
      </c>
      <c r="CA97" s="76">
        <v>1</v>
      </c>
      <c r="CB97" s="75">
        <v>6</v>
      </c>
      <c r="CC97" s="76">
        <v>3</v>
      </c>
      <c r="CD97" s="75">
        <v>3</v>
      </c>
      <c r="CE97" s="76">
        <v>2</v>
      </c>
      <c r="CF97" s="75">
        <v>7</v>
      </c>
      <c r="CG97" s="76">
        <v>1</v>
      </c>
      <c r="CH97" s="75">
        <v>4</v>
      </c>
      <c r="CI97" s="76">
        <v>7</v>
      </c>
      <c r="CJ97" s="75">
        <v>2</v>
      </c>
      <c r="CK97" s="76">
        <v>1</v>
      </c>
      <c r="CL97" s="94">
        <f t="shared" si="100"/>
        <v>0.79713033080908735</v>
      </c>
      <c r="CM97" s="28">
        <f t="shared" si="101"/>
        <v>133</v>
      </c>
      <c r="CN97" s="132">
        <f t="shared" si="102"/>
        <v>2.6504583499402155</v>
      </c>
    </row>
    <row r="98" spans="1:92" x14ac:dyDescent="0.3">
      <c r="A98" s="28" t="s">
        <v>159</v>
      </c>
      <c r="B98" s="26">
        <v>5674.6980000000003</v>
      </c>
      <c r="C98" s="143">
        <f t="shared" si="103"/>
        <v>4198</v>
      </c>
      <c r="D98" s="91">
        <f t="shared" si="91"/>
        <v>73.97750505841897</v>
      </c>
      <c r="E98" s="92">
        <f t="shared" si="106"/>
        <v>3889</v>
      </c>
      <c r="F98" s="105">
        <v>318</v>
      </c>
      <c r="G98" s="106">
        <v>319</v>
      </c>
      <c r="H98" s="105">
        <v>127</v>
      </c>
      <c r="I98" s="106">
        <v>174</v>
      </c>
      <c r="J98" s="105">
        <v>341</v>
      </c>
      <c r="K98" s="106">
        <v>363</v>
      </c>
      <c r="L98" s="105">
        <v>355</v>
      </c>
      <c r="M98" s="106">
        <v>318</v>
      </c>
      <c r="N98" s="105">
        <v>364</v>
      </c>
      <c r="O98" s="106">
        <v>349</v>
      </c>
      <c r="P98" s="105">
        <v>394</v>
      </c>
      <c r="Q98" s="106">
        <v>384</v>
      </c>
      <c r="R98" s="105">
        <v>37</v>
      </c>
      <c r="S98" s="106">
        <v>46</v>
      </c>
      <c r="T98" s="102">
        <f t="shared" si="93"/>
        <v>92.639352072415434</v>
      </c>
      <c r="U98" s="28" t="s">
        <v>159</v>
      </c>
      <c r="V98" s="92">
        <f t="shared" si="107"/>
        <v>150</v>
      </c>
      <c r="W98" s="105">
        <v>12</v>
      </c>
      <c r="X98" s="106">
        <v>5</v>
      </c>
      <c r="Y98" s="105">
        <v>7</v>
      </c>
      <c r="Z98" s="106">
        <v>5</v>
      </c>
      <c r="AA98" s="105">
        <v>9</v>
      </c>
      <c r="AB98" s="106">
        <v>12</v>
      </c>
      <c r="AC98" s="105">
        <v>20</v>
      </c>
      <c r="AD98" s="106">
        <v>22</v>
      </c>
      <c r="AE98" s="105">
        <v>13</v>
      </c>
      <c r="AF98" s="106">
        <v>17</v>
      </c>
      <c r="AG98" s="105">
        <v>16</v>
      </c>
      <c r="AH98" s="106">
        <v>8</v>
      </c>
      <c r="AI98" s="105">
        <v>2</v>
      </c>
      <c r="AJ98" s="106">
        <v>2</v>
      </c>
      <c r="AK98" s="107">
        <f t="shared" si="95"/>
        <v>3.8570326562098223</v>
      </c>
      <c r="AL98" s="28" t="s">
        <v>159</v>
      </c>
      <c r="AM98" s="39">
        <f t="shared" si="104"/>
        <v>82</v>
      </c>
      <c r="AN98" s="105">
        <v>14</v>
      </c>
      <c r="AO98" s="106">
        <v>5</v>
      </c>
      <c r="AP98" s="105">
        <v>13</v>
      </c>
      <c r="AQ98" s="106">
        <v>2</v>
      </c>
      <c r="AR98" s="105">
        <v>5</v>
      </c>
      <c r="AS98" s="106">
        <v>7</v>
      </c>
      <c r="AT98" s="105">
        <v>3</v>
      </c>
      <c r="AU98" s="106">
        <v>6</v>
      </c>
      <c r="AV98" s="105">
        <v>8</v>
      </c>
      <c r="AW98" s="106">
        <v>3</v>
      </c>
      <c r="AX98" s="105">
        <v>3</v>
      </c>
      <c r="AY98" s="106">
        <v>6</v>
      </c>
      <c r="AZ98" s="105">
        <v>2</v>
      </c>
      <c r="BA98" s="106">
        <v>5</v>
      </c>
      <c r="BB98" s="94">
        <f t="shared" si="96"/>
        <v>1.9533111005240591</v>
      </c>
      <c r="BC98" s="39">
        <f t="shared" si="97"/>
        <v>232</v>
      </c>
      <c r="BD98" s="57">
        <f t="shared" si="98"/>
        <v>5.5264411624583136</v>
      </c>
      <c r="BE98" s="28" t="s">
        <v>159</v>
      </c>
      <c r="BF98" s="140">
        <f t="shared" si="80"/>
        <v>88</v>
      </c>
      <c r="BG98" s="105">
        <v>14</v>
      </c>
      <c r="BH98" s="106">
        <v>16</v>
      </c>
      <c r="BI98" s="105">
        <v>8</v>
      </c>
      <c r="BJ98" s="106">
        <v>2</v>
      </c>
      <c r="BK98" s="105">
        <v>10</v>
      </c>
      <c r="BL98" s="106">
        <v>8</v>
      </c>
      <c r="BM98" s="105">
        <v>6</v>
      </c>
      <c r="BN98" s="106">
        <v>6</v>
      </c>
      <c r="BO98" s="105">
        <v>4</v>
      </c>
      <c r="BP98" s="106">
        <v>5</v>
      </c>
      <c r="BQ98" s="105">
        <v>4</v>
      </c>
      <c r="BR98" s="106">
        <v>5</v>
      </c>
      <c r="BS98" s="105">
        <v>0</v>
      </c>
      <c r="BT98" s="106">
        <v>0</v>
      </c>
      <c r="BU98" s="82">
        <f t="shared" si="99"/>
        <v>2.096236303001429</v>
      </c>
      <c r="BV98" s="28" t="s">
        <v>159</v>
      </c>
      <c r="BW98" s="39">
        <f t="shared" si="105"/>
        <v>77</v>
      </c>
      <c r="BX98" s="105">
        <v>21</v>
      </c>
      <c r="BY98" s="106">
        <v>16</v>
      </c>
      <c r="BZ98" s="105">
        <v>6</v>
      </c>
      <c r="CA98" s="106">
        <v>1</v>
      </c>
      <c r="CB98" s="105">
        <v>6</v>
      </c>
      <c r="CC98" s="106">
        <v>5</v>
      </c>
      <c r="CD98" s="105">
        <v>4</v>
      </c>
      <c r="CE98" s="106">
        <v>3</v>
      </c>
      <c r="CF98" s="105">
        <v>4</v>
      </c>
      <c r="CG98" s="106">
        <v>1</v>
      </c>
      <c r="CH98" s="105">
        <v>5</v>
      </c>
      <c r="CI98" s="106">
        <v>5</v>
      </c>
      <c r="CJ98" s="105">
        <v>0</v>
      </c>
      <c r="CK98" s="106">
        <v>0</v>
      </c>
      <c r="CL98" s="94">
        <f t="shared" si="100"/>
        <v>1.8342067651262506</v>
      </c>
      <c r="CM98" s="28">
        <f t="shared" si="101"/>
        <v>165</v>
      </c>
      <c r="CN98" s="132">
        <f t="shared" si="102"/>
        <v>3.9304430681276799</v>
      </c>
    </row>
    <row r="99" spans="1:92" x14ac:dyDescent="0.3">
      <c r="A99" s="28" t="s">
        <v>160</v>
      </c>
      <c r="B99" s="26">
        <v>1826.712</v>
      </c>
      <c r="C99" s="143">
        <f t="shared" si="103"/>
        <v>1427</v>
      </c>
      <c r="D99" s="91">
        <f t="shared" si="91"/>
        <v>78.11849924892374</v>
      </c>
      <c r="E99" s="92">
        <f t="shared" si="106"/>
        <v>1336</v>
      </c>
      <c r="F99" s="75">
        <v>51</v>
      </c>
      <c r="G99" s="76">
        <v>60</v>
      </c>
      <c r="H99" s="75">
        <v>42</v>
      </c>
      <c r="I99" s="76">
        <v>31</v>
      </c>
      <c r="J99" s="75">
        <v>123</v>
      </c>
      <c r="K99" s="76">
        <v>99</v>
      </c>
      <c r="L99" s="75">
        <v>128</v>
      </c>
      <c r="M99" s="76">
        <v>132</v>
      </c>
      <c r="N99" s="75">
        <v>121</v>
      </c>
      <c r="O99" s="76">
        <v>123</v>
      </c>
      <c r="P99" s="75">
        <v>115</v>
      </c>
      <c r="Q99" s="76">
        <v>119</v>
      </c>
      <c r="R99" s="75">
        <v>95</v>
      </c>
      <c r="S99" s="76">
        <v>97</v>
      </c>
      <c r="T99" s="102">
        <f t="shared" si="93"/>
        <v>93.622985283812184</v>
      </c>
      <c r="U99" s="28" t="s">
        <v>160</v>
      </c>
      <c r="V99" s="92">
        <f t="shared" si="107"/>
        <v>52</v>
      </c>
      <c r="W99" s="75">
        <v>2</v>
      </c>
      <c r="X99" s="76">
        <v>2</v>
      </c>
      <c r="Y99" s="75">
        <v>1</v>
      </c>
      <c r="Z99" s="76">
        <v>3</v>
      </c>
      <c r="AA99" s="75">
        <v>5</v>
      </c>
      <c r="AB99" s="76">
        <v>7</v>
      </c>
      <c r="AC99" s="75">
        <v>8</v>
      </c>
      <c r="AD99" s="76">
        <v>3</v>
      </c>
      <c r="AE99" s="75">
        <v>5</v>
      </c>
      <c r="AF99" s="76">
        <v>2</v>
      </c>
      <c r="AG99" s="75">
        <v>5</v>
      </c>
      <c r="AH99" s="76">
        <v>2</v>
      </c>
      <c r="AI99" s="75">
        <v>5</v>
      </c>
      <c r="AJ99" s="76">
        <v>2</v>
      </c>
      <c r="AK99" s="107">
        <f t="shared" si="95"/>
        <v>3.8922155688622757</v>
      </c>
      <c r="AL99" s="28" t="s">
        <v>160</v>
      </c>
      <c r="AM99" s="39">
        <f t="shared" si="104"/>
        <v>24</v>
      </c>
      <c r="AN99" s="75">
        <v>2</v>
      </c>
      <c r="AO99" s="76">
        <v>1</v>
      </c>
      <c r="AP99" s="75">
        <v>0</v>
      </c>
      <c r="AQ99" s="76">
        <v>3</v>
      </c>
      <c r="AR99" s="75">
        <v>3</v>
      </c>
      <c r="AS99" s="76">
        <v>1</v>
      </c>
      <c r="AT99" s="75">
        <v>3</v>
      </c>
      <c r="AU99" s="76">
        <v>2</v>
      </c>
      <c r="AV99" s="75">
        <v>2</v>
      </c>
      <c r="AW99" s="76">
        <v>1</v>
      </c>
      <c r="AX99" s="75">
        <v>2</v>
      </c>
      <c r="AY99" s="76">
        <v>2</v>
      </c>
      <c r="AZ99" s="75">
        <v>1</v>
      </c>
      <c r="BA99" s="76">
        <v>1</v>
      </c>
      <c r="BB99" s="94">
        <f t="shared" si="96"/>
        <v>1.6818500350385426</v>
      </c>
      <c r="BC99" s="39">
        <f t="shared" si="97"/>
        <v>76</v>
      </c>
      <c r="BD99" s="57">
        <f t="shared" si="98"/>
        <v>5.325858444288718</v>
      </c>
      <c r="BE99" s="28" t="s">
        <v>160</v>
      </c>
      <c r="BF99" s="140">
        <f t="shared" si="80"/>
        <v>37</v>
      </c>
      <c r="BG99" s="75">
        <v>3</v>
      </c>
      <c r="BH99" s="76">
        <v>3</v>
      </c>
      <c r="BI99" s="75">
        <v>0</v>
      </c>
      <c r="BJ99" s="76">
        <v>2</v>
      </c>
      <c r="BK99" s="75">
        <v>3</v>
      </c>
      <c r="BL99" s="76">
        <v>3</v>
      </c>
      <c r="BM99" s="75">
        <v>3</v>
      </c>
      <c r="BN99" s="76">
        <v>1</v>
      </c>
      <c r="BO99" s="75">
        <v>2</v>
      </c>
      <c r="BP99" s="76">
        <v>3</v>
      </c>
      <c r="BQ99" s="75">
        <v>2</v>
      </c>
      <c r="BR99" s="76">
        <v>1</v>
      </c>
      <c r="BS99" s="75">
        <v>6</v>
      </c>
      <c r="BT99" s="76">
        <v>5</v>
      </c>
      <c r="BU99" s="82">
        <f t="shared" si="99"/>
        <v>2.5928521373510862</v>
      </c>
      <c r="BV99" s="28" t="s">
        <v>160</v>
      </c>
      <c r="BW99" s="39">
        <f t="shared" si="105"/>
        <v>15</v>
      </c>
      <c r="BX99" s="75">
        <v>0</v>
      </c>
      <c r="BY99" s="76">
        <v>0</v>
      </c>
      <c r="BZ99" s="75">
        <v>2</v>
      </c>
      <c r="CA99" s="76">
        <v>0</v>
      </c>
      <c r="CB99" s="75">
        <v>2</v>
      </c>
      <c r="CC99" s="76">
        <v>1</v>
      </c>
      <c r="CD99" s="75">
        <v>2</v>
      </c>
      <c r="CE99" s="76">
        <v>1</v>
      </c>
      <c r="CF99" s="75">
        <v>2</v>
      </c>
      <c r="CG99" s="76">
        <v>1</v>
      </c>
      <c r="CH99" s="75">
        <v>2</v>
      </c>
      <c r="CI99" s="76">
        <v>0</v>
      </c>
      <c r="CJ99" s="75">
        <v>1</v>
      </c>
      <c r="CK99" s="76">
        <v>1</v>
      </c>
      <c r="CL99" s="94">
        <f t="shared" si="100"/>
        <v>1.051156271899089</v>
      </c>
      <c r="CM99" s="28">
        <f t="shared" si="101"/>
        <v>52</v>
      </c>
      <c r="CN99" s="132">
        <f t="shared" si="102"/>
        <v>3.6440084092501754</v>
      </c>
    </row>
    <row r="100" spans="1:92" x14ac:dyDescent="0.3">
      <c r="A100" s="28" t="s">
        <v>243</v>
      </c>
      <c r="B100" s="70">
        <v>1537.704</v>
      </c>
      <c r="C100" s="143">
        <f t="shared" si="103"/>
        <v>1366</v>
      </c>
      <c r="D100" s="91">
        <f t="shared" si="91"/>
        <v>88.833741734430035</v>
      </c>
      <c r="E100" s="92">
        <f t="shared" si="106"/>
        <v>1363</v>
      </c>
      <c r="F100" s="75">
        <v>35</v>
      </c>
      <c r="G100" s="76">
        <v>33</v>
      </c>
      <c r="H100" s="75">
        <v>58</v>
      </c>
      <c r="I100" s="76">
        <v>58</v>
      </c>
      <c r="J100" s="75">
        <v>91</v>
      </c>
      <c r="K100" s="76">
        <v>90</v>
      </c>
      <c r="L100" s="75">
        <v>95</v>
      </c>
      <c r="M100" s="76">
        <v>99</v>
      </c>
      <c r="N100" s="75">
        <v>144</v>
      </c>
      <c r="O100" s="76">
        <v>119</v>
      </c>
      <c r="P100" s="75">
        <v>134</v>
      </c>
      <c r="Q100" s="76">
        <v>133</v>
      </c>
      <c r="R100" s="75">
        <v>146</v>
      </c>
      <c r="S100" s="76">
        <v>128</v>
      </c>
      <c r="T100" s="102">
        <f t="shared" si="93"/>
        <v>99.780380673499266</v>
      </c>
      <c r="U100" s="28" t="s">
        <v>243</v>
      </c>
      <c r="V100" s="92">
        <f t="shared" si="107"/>
        <v>3</v>
      </c>
      <c r="W100" s="75">
        <v>0</v>
      </c>
      <c r="X100" s="76">
        <v>0</v>
      </c>
      <c r="Y100" s="75">
        <v>0</v>
      </c>
      <c r="Z100" s="76">
        <v>0</v>
      </c>
      <c r="AA100" s="75">
        <v>0</v>
      </c>
      <c r="AB100" s="76">
        <v>1</v>
      </c>
      <c r="AC100" s="75">
        <v>0</v>
      </c>
      <c r="AD100" s="76">
        <v>0</v>
      </c>
      <c r="AE100" s="75">
        <v>0</v>
      </c>
      <c r="AF100" s="76">
        <v>0</v>
      </c>
      <c r="AG100" s="75">
        <v>2</v>
      </c>
      <c r="AH100" s="76">
        <v>0</v>
      </c>
      <c r="AI100" s="75">
        <v>0</v>
      </c>
      <c r="AJ100" s="76">
        <v>0</v>
      </c>
      <c r="AK100" s="107">
        <f t="shared" si="95"/>
        <v>0.22010271460014674</v>
      </c>
      <c r="AL100" s="28" t="s">
        <v>243</v>
      </c>
      <c r="AM100" s="39">
        <f t="shared" si="104"/>
        <v>0</v>
      </c>
      <c r="AN100" s="75">
        <v>0</v>
      </c>
      <c r="AO100" s="76">
        <v>0</v>
      </c>
      <c r="AP100" s="75">
        <v>0</v>
      </c>
      <c r="AQ100" s="76">
        <v>0</v>
      </c>
      <c r="AR100" s="75">
        <v>0</v>
      </c>
      <c r="AS100" s="76">
        <v>0</v>
      </c>
      <c r="AT100" s="75">
        <v>0</v>
      </c>
      <c r="AU100" s="76">
        <v>0</v>
      </c>
      <c r="AV100" s="75">
        <v>0</v>
      </c>
      <c r="AW100" s="76">
        <v>0</v>
      </c>
      <c r="AX100" s="75">
        <v>0</v>
      </c>
      <c r="AY100" s="76">
        <v>0</v>
      </c>
      <c r="AZ100" s="75">
        <v>0</v>
      </c>
      <c r="BA100" s="76">
        <v>0</v>
      </c>
      <c r="BB100" s="94">
        <f t="shared" si="96"/>
        <v>0</v>
      </c>
      <c r="BC100" s="39">
        <f t="shared" si="97"/>
        <v>3</v>
      </c>
      <c r="BD100" s="57">
        <f t="shared" si="98"/>
        <v>0.21961932650073207</v>
      </c>
      <c r="BE100" s="28" t="s">
        <v>243</v>
      </c>
      <c r="BF100" s="140">
        <f t="shared" si="80"/>
        <v>3</v>
      </c>
      <c r="BG100" s="75">
        <v>0</v>
      </c>
      <c r="BH100" s="76">
        <v>0</v>
      </c>
      <c r="BI100" s="75">
        <v>0</v>
      </c>
      <c r="BJ100" s="76">
        <v>0</v>
      </c>
      <c r="BK100" s="75">
        <v>1</v>
      </c>
      <c r="BL100" s="76">
        <v>0</v>
      </c>
      <c r="BM100" s="75">
        <v>0</v>
      </c>
      <c r="BN100" s="76">
        <v>0</v>
      </c>
      <c r="BO100" s="75">
        <v>0</v>
      </c>
      <c r="BP100" s="76">
        <v>0</v>
      </c>
      <c r="BQ100" s="75">
        <v>2</v>
      </c>
      <c r="BR100" s="76">
        <v>0</v>
      </c>
      <c r="BS100" s="75">
        <v>0</v>
      </c>
      <c r="BT100" s="76">
        <v>0</v>
      </c>
      <c r="BU100" s="82">
        <f t="shared" si="99"/>
        <v>0.21961932650073207</v>
      </c>
      <c r="BV100" s="28" t="s">
        <v>243</v>
      </c>
      <c r="BW100" s="39">
        <f t="shared" si="105"/>
        <v>0</v>
      </c>
      <c r="BX100" s="75">
        <v>0</v>
      </c>
      <c r="BY100" s="76">
        <v>0</v>
      </c>
      <c r="BZ100" s="75">
        <v>0</v>
      </c>
      <c r="CA100" s="76">
        <v>0</v>
      </c>
      <c r="CB100" s="75">
        <v>0</v>
      </c>
      <c r="CC100" s="76">
        <v>0</v>
      </c>
      <c r="CD100" s="75">
        <v>0</v>
      </c>
      <c r="CE100" s="76">
        <v>0</v>
      </c>
      <c r="CF100" s="75">
        <v>0</v>
      </c>
      <c r="CG100" s="76">
        <v>0</v>
      </c>
      <c r="CH100" s="75">
        <v>0</v>
      </c>
      <c r="CI100" s="76">
        <v>0</v>
      </c>
      <c r="CJ100" s="75">
        <v>0</v>
      </c>
      <c r="CK100" s="76">
        <v>0</v>
      </c>
      <c r="CL100" s="94">
        <f t="shared" si="100"/>
        <v>0</v>
      </c>
      <c r="CM100" s="28">
        <f t="shared" si="101"/>
        <v>3</v>
      </c>
      <c r="CN100" s="132">
        <f t="shared" si="102"/>
        <v>0.21961932650073207</v>
      </c>
    </row>
    <row r="101" spans="1:92" x14ac:dyDescent="0.3">
      <c r="A101" s="28" t="s">
        <v>135</v>
      </c>
      <c r="B101" s="70">
        <v>4251.8519999999999</v>
      </c>
      <c r="C101" s="143">
        <f t="shared" si="103"/>
        <v>3771</v>
      </c>
      <c r="D101" s="91">
        <f t="shared" si="91"/>
        <v>88.690763460252143</v>
      </c>
      <c r="E101" s="92">
        <f t="shared" si="106"/>
        <v>3535</v>
      </c>
      <c r="F101" s="75">
        <v>106</v>
      </c>
      <c r="G101" s="76">
        <v>110</v>
      </c>
      <c r="H101" s="75">
        <v>124</v>
      </c>
      <c r="I101" s="76">
        <v>131</v>
      </c>
      <c r="J101" s="75">
        <v>301</v>
      </c>
      <c r="K101" s="76">
        <v>273</v>
      </c>
      <c r="L101" s="75">
        <v>320</v>
      </c>
      <c r="M101" s="76">
        <v>319</v>
      </c>
      <c r="N101" s="75">
        <v>307</v>
      </c>
      <c r="O101" s="76">
        <v>292</v>
      </c>
      <c r="P101" s="75">
        <v>350</v>
      </c>
      <c r="Q101" s="76">
        <v>312</v>
      </c>
      <c r="R101" s="75">
        <v>309</v>
      </c>
      <c r="S101" s="76">
        <v>281</v>
      </c>
      <c r="T101" s="102">
        <f t="shared" si="93"/>
        <v>93.741713073455315</v>
      </c>
      <c r="U101" s="28" t="s">
        <v>135</v>
      </c>
      <c r="V101" s="92">
        <f t="shared" si="107"/>
        <v>133</v>
      </c>
      <c r="W101" s="75">
        <v>1</v>
      </c>
      <c r="X101" s="76">
        <v>1</v>
      </c>
      <c r="Y101" s="75">
        <v>2</v>
      </c>
      <c r="Z101" s="76">
        <v>6</v>
      </c>
      <c r="AA101" s="75">
        <v>14</v>
      </c>
      <c r="AB101" s="76">
        <v>8</v>
      </c>
      <c r="AC101" s="75">
        <v>12</v>
      </c>
      <c r="AD101" s="76">
        <v>12</v>
      </c>
      <c r="AE101" s="75">
        <v>13</v>
      </c>
      <c r="AF101" s="76">
        <v>12</v>
      </c>
      <c r="AG101" s="75">
        <v>9</v>
      </c>
      <c r="AH101" s="76">
        <v>16</v>
      </c>
      <c r="AI101" s="75">
        <v>14</v>
      </c>
      <c r="AJ101" s="76">
        <v>13</v>
      </c>
      <c r="AK101" s="107">
        <f t="shared" si="95"/>
        <v>3.7623762376237622</v>
      </c>
      <c r="AL101" s="28" t="s">
        <v>135</v>
      </c>
      <c r="AM101" s="39">
        <f t="shared" si="104"/>
        <v>52</v>
      </c>
      <c r="AN101" s="75">
        <v>7</v>
      </c>
      <c r="AO101" s="76">
        <v>0</v>
      </c>
      <c r="AP101" s="75">
        <v>3</v>
      </c>
      <c r="AQ101" s="76">
        <v>2</v>
      </c>
      <c r="AR101" s="75">
        <v>5</v>
      </c>
      <c r="AS101" s="76">
        <v>1</v>
      </c>
      <c r="AT101" s="75">
        <v>7</v>
      </c>
      <c r="AU101" s="76">
        <v>3</v>
      </c>
      <c r="AV101" s="75">
        <v>7</v>
      </c>
      <c r="AW101" s="76">
        <v>4</v>
      </c>
      <c r="AX101" s="75">
        <v>5</v>
      </c>
      <c r="AY101" s="76">
        <v>0</v>
      </c>
      <c r="AZ101" s="75">
        <v>5</v>
      </c>
      <c r="BA101" s="76">
        <v>3</v>
      </c>
      <c r="BB101" s="94">
        <f t="shared" si="96"/>
        <v>1.3789445770352693</v>
      </c>
      <c r="BC101" s="39">
        <f t="shared" si="97"/>
        <v>185</v>
      </c>
      <c r="BD101" s="57">
        <f t="shared" si="98"/>
        <v>4.9058605144524003</v>
      </c>
      <c r="BE101" s="28" t="s">
        <v>135</v>
      </c>
      <c r="BF101" s="140">
        <f t="shared" si="80"/>
        <v>121</v>
      </c>
      <c r="BG101" s="75">
        <v>13</v>
      </c>
      <c r="BH101" s="76">
        <v>5</v>
      </c>
      <c r="BI101" s="75">
        <v>9</v>
      </c>
      <c r="BJ101" s="76">
        <v>11</v>
      </c>
      <c r="BK101" s="75">
        <v>9</v>
      </c>
      <c r="BL101" s="76">
        <v>9</v>
      </c>
      <c r="BM101" s="75">
        <v>13</v>
      </c>
      <c r="BN101" s="76">
        <v>9</v>
      </c>
      <c r="BO101" s="75">
        <v>10</v>
      </c>
      <c r="BP101" s="76">
        <v>9</v>
      </c>
      <c r="BQ101" s="75">
        <v>4</v>
      </c>
      <c r="BR101" s="76">
        <v>5</v>
      </c>
      <c r="BS101" s="75">
        <v>11</v>
      </c>
      <c r="BT101" s="76">
        <v>4</v>
      </c>
      <c r="BU101" s="82">
        <f t="shared" si="99"/>
        <v>3.2086979581012995</v>
      </c>
      <c r="BV101" s="28" t="s">
        <v>135</v>
      </c>
      <c r="BW101" s="39">
        <f t="shared" si="105"/>
        <v>51</v>
      </c>
      <c r="BX101" s="75">
        <v>8</v>
      </c>
      <c r="BY101" s="76">
        <v>3</v>
      </c>
      <c r="BZ101" s="75">
        <v>2</v>
      </c>
      <c r="CA101" s="76">
        <v>2</v>
      </c>
      <c r="CB101" s="75">
        <v>3</v>
      </c>
      <c r="CC101" s="76">
        <v>5</v>
      </c>
      <c r="CD101" s="75">
        <v>8</v>
      </c>
      <c r="CE101" s="76">
        <v>2</v>
      </c>
      <c r="CF101" s="75">
        <v>4</v>
      </c>
      <c r="CG101" s="76">
        <v>2</v>
      </c>
      <c r="CH101" s="75">
        <v>3</v>
      </c>
      <c r="CI101" s="76">
        <v>2</v>
      </c>
      <c r="CJ101" s="75">
        <v>5</v>
      </c>
      <c r="CK101" s="76">
        <v>2</v>
      </c>
      <c r="CL101" s="94">
        <f t="shared" si="100"/>
        <v>1.3524264120922831</v>
      </c>
      <c r="CM101" s="28">
        <f t="shared" si="101"/>
        <v>172</v>
      </c>
      <c r="CN101" s="132">
        <f t="shared" si="102"/>
        <v>4.5611243701935829</v>
      </c>
    </row>
    <row r="102" spans="1:92" x14ac:dyDescent="0.3">
      <c r="A102" s="28" t="s">
        <v>162</v>
      </c>
      <c r="B102" s="70">
        <v>2881.98</v>
      </c>
      <c r="C102" s="143">
        <f t="shared" si="103"/>
        <v>2412</v>
      </c>
      <c r="D102" s="91">
        <f t="shared" si="91"/>
        <v>83.692461432764972</v>
      </c>
      <c r="E102" s="92">
        <f t="shared" si="106"/>
        <v>2207</v>
      </c>
      <c r="F102" s="75">
        <v>84</v>
      </c>
      <c r="G102" s="76">
        <v>78</v>
      </c>
      <c r="H102" s="75">
        <v>78</v>
      </c>
      <c r="I102" s="76">
        <v>65</v>
      </c>
      <c r="J102" s="75">
        <v>187</v>
      </c>
      <c r="K102" s="76">
        <v>176</v>
      </c>
      <c r="L102" s="75">
        <v>190</v>
      </c>
      <c r="M102" s="76">
        <v>178</v>
      </c>
      <c r="N102" s="75">
        <v>201</v>
      </c>
      <c r="O102" s="76">
        <v>176</v>
      </c>
      <c r="P102" s="75">
        <v>202</v>
      </c>
      <c r="Q102" s="76">
        <v>186</v>
      </c>
      <c r="R102" s="75">
        <v>212</v>
      </c>
      <c r="S102" s="76">
        <v>194</v>
      </c>
      <c r="T102" s="102">
        <f t="shared" si="93"/>
        <v>91.500829187396349</v>
      </c>
      <c r="U102" s="28" t="s">
        <v>162</v>
      </c>
      <c r="V102" s="92">
        <f t="shared" si="107"/>
        <v>127</v>
      </c>
      <c r="W102" s="75">
        <v>2</v>
      </c>
      <c r="X102" s="76">
        <v>7</v>
      </c>
      <c r="Y102" s="75">
        <v>3</v>
      </c>
      <c r="Z102" s="76">
        <v>5</v>
      </c>
      <c r="AA102" s="75">
        <v>14</v>
      </c>
      <c r="AB102" s="76">
        <v>10</v>
      </c>
      <c r="AC102" s="75">
        <v>9</v>
      </c>
      <c r="AD102" s="76">
        <v>5</v>
      </c>
      <c r="AE102" s="75">
        <v>12</v>
      </c>
      <c r="AF102" s="76">
        <v>9</v>
      </c>
      <c r="AG102" s="75">
        <v>16</v>
      </c>
      <c r="AH102" s="76">
        <v>12</v>
      </c>
      <c r="AI102" s="75">
        <v>12</v>
      </c>
      <c r="AJ102" s="76">
        <v>11</v>
      </c>
      <c r="AK102" s="107">
        <f t="shared" si="95"/>
        <v>5.7544177616674217</v>
      </c>
      <c r="AL102" s="28" t="s">
        <v>162</v>
      </c>
      <c r="AM102" s="39">
        <f t="shared" si="104"/>
        <v>46</v>
      </c>
      <c r="AN102" s="75">
        <v>3</v>
      </c>
      <c r="AO102" s="76">
        <v>3</v>
      </c>
      <c r="AP102" s="75">
        <v>4</v>
      </c>
      <c r="AQ102" s="76">
        <v>5</v>
      </c>
      <c r="AR102" s="75">
        <v>4</v>
      </c>
      <c r="AS102" s="76">
        <v>6</v>
      </c>
      <c r="AT102" s="75">
        <v>2</v>
      </c>
      <c r="AU102" s="76">
        <v>8</v>
      </c>
      <c r="AV102" s="75">
        <v>4</v>
      </c>
      <c r="AW102" s="76">
        <v>2</v>
      </c>
      <c r="AX102" s="75">
        <v>2</v>
      </c>
      <c r="AY102" s="76">
        <v>1</v>
      </c>
      <c r="AZ102" s="75">
        <v>0</v>
      </c>
      <c r="BA102" s="76">
        <v>2</v>
      </c>
      <c r="BB102" s="94">
        <f t="shared" si="96"/>
        <v>1.9071310116086235</v>
      </c>
      <c r="BC102" s="39">
        <f t="shared" si="97"/>
        <v>173</v>
      </c>
      <c r="BD102" s="57">
        <f t="shared" si="98"/>
        <v>7.1724709784411287</v>
      </c>
      <c r="BE102" s="28" t="s">
        <v>162</v>
      </c>
      <c r="BF102" s="140">
        <f t="shared" si="80"/>
        <v>53</v>
      </c>
      <c r="BG102" s="75">
        <v>6</v>
      </c>
      <c r="BH102" s="76">
        <v>3</v>
      </c>
      <c r="BI102" s="75">
        <v>2</v>
      </c>
      <c r="BJ102" s="76">
        <v>1</v>
      </c>
      <c r="BK102" s="75">
        <v>6</v>
      </c>
      <c r="BL102" s="76">
        <v>6</v>
      </c>
      <c r="BM102" s="75">
        <v>0</v>
      </c>
      <c r="BN102" s="76">
        <v>3</v>
      </c>
      <c r="BO102" s="75">
        <v>4</v>
      </c>
      <c r="BP102" s="76">
        <v>6</v>
      </c>
      <c r="BQ102" s="75">
        <v>1</v>
      </c>
      <c r="BR102" s="76">
        <v>7</v>
      </c>
      <c r="BS102" s="75">
        <v>5</v>
      </c>
      <c r="BT102" s="76">
        <v>3</v>
      </c>
      <c r="BU102" s="82">
        <f t="shared" si="99"/>
        <v>2.1973466003316751</v>
      </c>
      <c r="BV102" s="28" t="s">
        <v>162</v>
      </c>
      <c r="BW102" s="39">
        <f t="shared" si="105"/>
        <v>32</v>
      </c>
      <c r="BX102" s="75">
        <v>0</v>
      </c>
      <c r="BY102" s="76">
        <v>1</v>
      </c>
      <c r="BZ102" s="75">
        <v>2</v>
      </c>
      <c r="CA102" s="76">
        <v>1</v>
      </c>
      <c r="CB102" s="75">
        <v>2</v>
      </c>
      <c r="CC102" s="76">
        <v>1</v>
      </c>
      <c r="CD102" s="75">
        <v>6</v>
      </c>
      <c r="CE102" s="76">
        <v>1</v>
      </c>
      <c r="CF102" s="75">
        <v>2</v>
      </c>
      <c r="CG102" s="76">
        <v>2</v>
      </c>
      <c r="CH102" s="75">
        <v>6</v>
      </c>
      <c r="CI102" s="76">
        <v>6</v>
      </c>
      <c r="CJ102" s="75">
        <v>1</v>
      </c>
      <c r="CK102" s="76">
        <v>1</v>
      </c>
      <c r="CL102" s="94">
        <f t="shared" si="100"/>
        <v>1.3266998341625207</v>
      </c>
      <c r="CM102" s="28">
        <f t="shared" si="101"/>
        <v>85</v>
      </c>
      <c r="CN102" s="132">
        <f t="shared" si="102"/>
        <v>3.5240464344941955</v>
      </c>
    </row>
    <row r="103" spans="1:92" x14ac:dyDescent="0.3">
      <c r="A103" s="28" t="s">
        <v>163</v>
      </c>
      <c r="B103" s="70">
        <v>5056.83</v>
      </c>
      <c r="C103" s="143">
        <f t="shared" si="103"/>
        <v>2635</v>
      </c>
      <c r="D103" s="91">
        <f t="shared" si="91"/>
        <v>52.107743388644664</v>
      </c>
      <c r="E103" s="92">
        <f t="shared" si="106"/>
        <v>2392</v>
      </c>
      <c r="F103" s="75">
        <v>67</v>
      </c>
      <c r="G103" s="76">
        <v>67</v>
      </c>
      <c r="H103" s="75">
        <v>84</v>
      </c>
      <c r="I103" s="76">
        <v>171</v>
      </c>
      <c r="J103" s="75">
        <v>224</v>
      </c>
      <c r="K103" s="76">
        <v>188</v>
      </c>
      <c r="L103" s="75">
        <v>198</v>
      </c>
      <c r="M103" s="76">
        <v>211</v>
      </c>
      <c r="N103" s="75">
        <v>238</v>
      </c>
      <c r="O103" s="76">
        <v>232</v>
      </c>
      <c r="P103" s="75">
        <v>192</v>
      </c>
      <c r="Q103" s="76">
        <v>196</v>
      </c>
      <c r="R103" s="75">
        <v>114</v>
      </c>
      <c r="S103" s="76">
        <v>210</v>
      </c>
      <c r="T103" s="102">
        <f t="shared" si="93"/>
        <v>90.777988614800762</v>
      </c>
      <c r="U103" s="28" t="s">
        <v>163</v>
      </c>
      <c r="V103" s="92">
        <f t="shared" si="107"/>
        <v>116</v>
      </c>
      <c r="W103" s="75">
        <v>4</v>
      </c>
      <c r="X103" s="76">
        <v>3</v>
      </c>
      <c r="Y103" s="75">
        <v>8</v>
      </c>
      <c r="Z103" s="76">
        <v>2</v>
      </c>
      <c r="AA103" s="75">
        <v>11</v>
      </c>
      <c r="AB103" s="76">
        <v>8</v>
      </c>
      <c r="AC103" s="75">
        <v>9</v>
      </c>
      <c r="AD103" s="76">
        <v>12</v>
      </c>
      <c r="AE103" s="75">
        <v>15</v>
      </c>
      <c r="AF103" s="76">
        <v>10</v>
      </c>
      <c r="AG103" s="75">
        <v>6</v>
      </c>
      <c r="AH103" s="76">
        <v>16</v>
      </c>
      <c r="AI103" s="75">
        <v>4</v>
      </c>
      <c r="AJ103" s="76">
        <v>8</v>
      </c>
      <c r="AK103" s="107">
        <f t="shared" si="95"/>
        <v>4.8494983277591972</v>
      </c>
      <c r="AL103" s="28" t="s">
        <v>163</v>
      </c>
      <c r="AM103" s="39">
        <f t="shared" si="104"/>
        <v>82</v>
      </c>
      <c r="AN103" s="75">
        <v>11</v>
      </c>
      <c r="AO103" s="76">
        <v>7</v>
      </c>
      <c r="AP103" s="75">
        <v>6</v>
      </c>
      <c r="AQ103" s="76">
        <v>3</v>
      </c>
      <c r="AR103" s="75">
        <v>4</v>
      </c>
      <c r="AS103" s="76">
        <v>4</v>
      </c>
      <c r="AT103" s="75">
        <v>4</v>
      </c>
      <c r="AU103" s="76">
        <v>11</v>
      </c>
      <c r="AV103" s="75">
        <v>13</v>
      </c>
      <c r="AW103" s="76">
        <v>4</v>
      </c>
      <c r="AX103" s="75">
        <v>5</v>
      </c>
      <c r="AY103" s="76">
        <v>7</v>
      </c>
      <c r="AZ103" s="75">
        <v>1</v>
      </c>
      <c r="BA103" s="76">
        <v>2</v>
      </c>
      <c r="BB103" s="94">
        <f t="shared" si="96"/>
        <v>3.1119544592030359</v>
      </c>
      <c r="BC103" s="39">
        <f t="shared" si="97"/>
        <v>198</v>
      </c>
      <c r="BD103" s="57">
        <f t="shared" si="98"/>
        <v>7.5142314990512338</v>
      </c>
      <c r="BE103" s="28" t="s">
        <v>163</v>
      </c>
      <c r="BF103" s="140">
        <f t="shared" si="80"/>
        <v>68</v>
      </c>
      <c r="BG103" s="75">
        <v>5</v>
      </c>
      <c r="BH103" s="76">
        <v>0</v>
      </c>
      <c r="BI103" s="75">
        <v>1</v>
      </c>
      <c r="BJ103" s="76">
        <v>6</v>
      </c>
      <c r="BK103" s="75">
        <v>10</v>
      </c>
      <c r="BL103" s="76">
        <v>6</v>
      </c>
      <c r="BM103" s="75">
        <v>6</v>
      </c>
      <c r="BN103" s="76">
        <v>9</v>
      </c>
      <c r="BO103" s="75">
        <v>5</v>
      </c>
      <c r="BP103" s="76">
        <v>3</v>
      </c>
      <c r="BQ103" s="75">
        <v>6</v>
      </c>
      <c r="BR103" s="76">
        <v>4</v>
      </c>
      <c r="BS103" s="75">
        <v>5</v>
      </c>
      <c r="BT103" s="76">
        <v>2</v>
      </c>
      <c r="BU103" s="82">
        <f t="shared" si="99"/>
        <v>2.5806451612903225</v>
      </c>
      <c r="BV103" s="28" t="s">
        <v>163</v>
      </c>
      <c r="BW103" s="39">
        <f t="shared" si="105"/>
        <v>45</v>
      </c>
      <c r="BX103" s="75">
        <v>10</v>
      </c>
      <c r="BY103" s="76">
        <v>4</v>
      </c>
      <c r="BZ103" s="75">
        <v>7</v>
      </c>
      <c r="CA103" s="76">
        <v>1</v>
      </c>
      <c r="CB103" s="75">
        <v>4</v>
      </c>
      <c r="CC103" s="76">
        <v>3</v>
      </c>
      <c r="CD103" s="75">
        <v>5</v>
      </c>
      <c r="CE103" s="76">
        <v>0</v>
      </c>
      <c r="CF103" s="75">
        <v>3</v>
      </c>
      <c r="CG103" s="76">
        <v>3</v>
      </c>
      <c r="CH103" s="75">
        <v>2</v>
      </c>
      <c r="CI103" s="76">
        <v>1</v>
      </c>
      <c r="CJ103" s="75">
        <v>2</v>
      </c>
      <c r="CK103" s="76">
        <v>0</v>
      </c>
      <c r="CL103" s="94">
        <f t="shared" si="100"/>
        <v>1.7077798861480076</v>
      </c>
      <c r="CM103" s="28">
        <f t="shared" si="101"/>
        <v>113</v>
      </c>
      <c r="CN103" s="132">
        <f t="shared" si="102"/>
        <v>4.2884250474383299</v>
      </c>
    </row>
    <row r="104" spans="1:92" x14ac:dyDescent="0.3">
      <c r="A104" s="28" t="s">
        <v>164</v>
      </c>
      <c r="B104" s="70">
        <v>1397.5740000000001</v>
      </c>
      <c r="C104" s="143">
        <f t="shared" si="103"/>
        <v>726</v>
      </c>
      <c r="D104" s="91">
        <f t="shared" si="91"/>
        <v>51.947159864164618</v>
      </c>
      <c r="E104" s="92">
        <f t="shared" si="106"/>
        <v>670</v>
      </c>
      <c r="F104" s="75">
        <v>17</v>
      </c>
      <c r="G104" s="76">
        <v>23</v>
      </c>
      <c r="H104" s="75">
        <v>27</v>
      </c>
      <c r="I104" s="76">
        <v>34</v>
      </c>
      <c r="J104" s="75">
        <v>54</v>
      </c>
      <c r="K104" s="76">
        <v>48</v>
      </c>
      <c r="L104" s="75">
        <v>55</v>
      </c>
      <c r="M104" s="76">
        <v>64</v>
      </c>
      <c r="N104" s="75">
        <v>59</v>
      </c>
      <c r="O104" s="76">
        <v>63</v>
      </c>
      <c r="P104" s="75">
        <v>62</v>
      </c>
      <c r="Q104" s="76">
        <v>53</v>
      </c>
      <c r="R104" s="75">
        <v>56</v>
      </c>
      <c r="S104" s="76">
        <v>55</v>
      </c>
      <c r="T104" s="102">
        <f t="shared" si="93"/>
        <v>92.286501377410474</v>
      </c>
      <c r="U104" s="28" t="s">
        <v>164</v>
      </c>
      <c r="V104" s="92">
        <f t="shared" si="107"/>
        <v>36</v>
      </c>
      <c r="W104" s="75">
        <v>0</v>
      </c>
      <c r="X104" s="76">
        <v>2</v>
      </c>
      <c r="Y104" s="75">
        <v>0</v>
      </c>
      <c r="Z104" s="76">
        <v>2</v>
      </c>
      <c r="AA104" s="75">
        <v>5</v>
      </c>
      <c r="AB104" s="76">
        <v>2</v>
      </c>
      <c r="AC104" s="75">
        <v>1</v>
      </c>
      <c r="AD104" s="76">
        <v>2</v>
      </c>
      <c r="AE104" s="75">
        <v>6</v>
      </c>
      <c r="AF104" s="76">
        <v>0</v>
      </c>
      <c r="AG104" s="75">
        <v>8</v>
      </c>
      <c r="AH104" s="76">
        <v>0</v>
      </c>
      <c r="AI104" s="75">
        <v>5</v>
      </c>
      <c r="AJ104" s="76">
        <v>3</v>
      </c>
      <c r="AK104" s="107">
        <f t="shared" si="95"/>
        <v>5.3731343283582085</v>
      </c>
      <c r="AL104" s="28" t="s">
        <v>164</v>
      </c>
      <c r="AM104" s="39">
        <f t="shared" si="104"/>
        <v>19</v>
      </c>
      <c r="AN104" s="75">
        <v>1</v>
      </c>
      <c r="AO104" s="76">
        <v>1</v>
      </c>
      <c r="AP104" s="75">
        <v>2</v>
      </c>
      <c r="AQ104" s="76">
        <v>0</v>
      </c>
      <c r="AR104" s="75">
        <v>2</v>
      </c>
      <c r="AS104" s="76">
        <v>2</v>
      </c>
      <c r="AT104" s="75">
        <v>2</v>
      </c>
      <c r="AU104" s="76">
        <v>2</v>
      </c>
      <c r="AV104" s="75">
        <v>0</v>
      </c>
      <c r="AW104" s="76">
        <v>1</v>
      </c>
      <c r="AX104" s="75">
        <v>0</v>
      </c>
      <c r="AY104" s="76">
        <v>1</v>
      </c>
      <c r="AZ104" s="75">
        <v>3</v>
      </c>
      <c r="BA104" s="76">
        <v>2</v>
      </c>
      <c r="BB104" s="94">
        <f t="shared" si="96"/>
        <v>2.6170798898071626</v>
      </c>
      <c r="BC104" s="39">
        <f t="shared" si="97"/>
        <v>55</v>
      </c>
      <c r="BD104" s="57">
        <f t="shared" si="98"/>
        <v>7.5757575757575761</v>
      </c>
      <c r="BE104" s="28" t="s">
        <v>164</v>
      </c>
      <c r="BF104" s="140">
        <f t="shared" si="80"/>
        <v>4</v>
      </c>
      <c r="BG104" s="75">
        <v>0</v>
      </c>
      <c r="BH104" s="76">
        <v>1</v>
      </c>
      <c r="BI104" s="75">
        <v>0</v>
      </c>
      <c r="BJ104" s="76">
        <v>1</v>
      </c>
      <c r="BK104" s="75">
        <v>1</v>
      </c>
      <c r="BL104" s="76">
        <v>0</v>
      </c>
      <c r="BM104" s="75">
        <v>0</v>
      </c>
      <c r="BN104" s="76">
        <v>0</v>
      </c>
      <c r="BO104" s="75">
        <v>0</v>
      </c>
      <c r="BP104" s="76">
        <v>0</v>
      </c>
      <c r="BQ104" s="75">
        <v>1</v>
      </c>
      <c r="BR104" s="76">
        <v>0</v>
      </c>
      <c r="BS104" s="75">
        <v>0</v>
      </c>
      <c r="BT104" s="76">
        <v>0</v>
      </c>
      <c r="BU104" s="82">
        <f t="shared" si="99"/>
        <v>0.55096418732782371</v>
      </c>
      <c r="BV104" s="28" t="s">
        <v>164</v>
      </c>
      <c r="BW104" s="39">
        <f t="shared" si="105"/>
        <v>1</v>
      </c>
      <c r="BX104" s="75">
        <v>0</v>
      </c>
      <c r="BY104" s="76">
        <v>0</v>
      </c>
      <c r="BZ104" s="75">
        <v>0</v>
      </c>
      <c r="CA104" s="76">
        <v>0</v>
      </c>
      <c r="CB104" s="75">
        <v>0</v>
      </c>
      <c r="CC104" s="76">
        <v>0</v>
      </c>
      <c r="CD104" s="75">
        <v>0</v>
      </c>
      <c r="CE104" s="76">
        <v>0</v>
      </c>
      <c r="CF104" s="75">
        <v>0</v>
      </c>
      <c r="CG104" s="76">
        <v>0</v>
      </c>
      <c r="CH104" s="75">
        <v>0</v>
      </c>
      <c r="CI104" s="76">
        <v>1</v>
      </c>
      <c r="CJ104" s="75">
        <v>0</v>
      </c>
      <c r="CK104" s="76">
        <v>0</v>
      </c>
      <c r="CL104" s="94">
        <f t="shared" si="100"/>
        <v>0.13774104683195593</v>
      </c>
      <c r="CM104" s="28">
        <f t="shared" si="101"/>
        <v>5</v>
      </c>
      <c r="CN104" s="132">
        <f t="shared" si="102"/>
        <v>0.68870523415977969</v>
      </c>
    </row>
    <row r="105" spans="1:92" x14ac:dyDescent="0.3">
      <c r="A105" s="28" t="s">
        <v>165</v>
      </c>
      <c r="B105" s="70">
        <v>2490.5880000000002</v>
      </c>
      <c r="C105" s="143">
        <f t="shared" si="103"/>
        <v>1405</v>
      </c>
      <c r="D105" s="91">
        <f t="shared" si="91"/>
        <v>56.412381333243388</v>
      </c>
      <c r="E105" s="92">
        <f t="shared" si="106"/>
        <v>1020</v>
      </c>
      <c r="F105" s="75">
        <v>44</v>
      </c>
      <c r="G105" s="76">
        <v>41</v>
      </c>
      <c r="H105" s="75">
        <v>48</v>
      </c>
      <c r="I105" s="76">
        <v>63</v>
      </c>
      <c r="J105" s="75">
        <v>76</v>
      </c>
      <c r="K105" s="76">
        <v>88</v>
      </c>
      <c r="L105" s="75">
        <v>100</v>
      </c>
      <c r="M105" s="76">
        <v>84</v>
      </c>
      <c r="N105" s="75">
        <v>85</v>
      </c>
      <c r="O105" s="76">
        <v>103</v>
      </c>
      <c r="P105" s="75">
        <v>72</v>
      </c>
      <c r="Q105" s="76">
        <v>80</v>
      </c>
      <c r="R105" s="75">
        <v>92</v>
      </c>
      <c r="S105" s="76">
        <v>44</v>
      </c>
      <c r="T105" s="102">
        <f t="shared" si="93"/>
        <v>72.59786476868328</v>
      </c>
      <c r="U105" s="28" t="s">
        <v>165</v>
      </c>
      <c r="V105" s="92">
        <f t="shared" si="107"/>
        <v>274</v>
      </c>
      <c r="W105" s="75">
        <v>11</v>
      </c>
      <c r="X105" s="76">
        <v>9</v>
      </c>
      <c r="Y105" s="75">
        <v>15</v>
      </c>
      <c r="Z105" s="76">
        <v>21</v>
      </c>
      <c r="AA105" s="75">
        <v>18</v>
      </c>
      <c r="AB105" s="76">
        <v>32</v>
      </c>
      <c r="AC105" s="75">
        <v>27</v>
      </c>
      <c r="AD105" s="76">
        <v>20</v>
      </c>
      <c r="AE105" s="75">
        <v>20</v>
      </c>
      <c r="AF105" s="76">
        <v>12</v>
      </c>
      <c r="AG105" s="75">
        <v>26</v>
      </c>
      <c r="AH105" s="76">
        <v>15</v>
      </c>
      <c r="AI105" s="75">
        <v>21</v>
      </c>
      <c r="AJ105" s="76">
        <v>27</v>
      </c>
      <c r="AK105" s="107">
        <f t="shared" si="95"/>
        <v>26.862745098039216</v>
      </c>
      <c r="AL105" s="28" t="s">
        <v>165</v>
      </c>
      <c r="AM105" s="39">
        <f t="shared" si="104"/>
        <v>111</v>
      </c>
      <c r="AN105" s="75">
        <v>6</v>
      </c>
      <c r="AO105" s="76">
        <v>6</v>
      </c>
      <c r="AP105" s="75">
        <v>12</v>
      </c>
      <c r="AQ105" s="76">
        <v>4</v>
      </c>
      <c r="AR105" s="75">
        <v>13</v>
      </c>
      <c r="AS105" s="76">
        <v>10</v>
      </c>
      <c r="AT105" s="75">
        <v>12</v>
      </c>
      <c r="AU105" s="76">
        <v>8</v>
      </c>
      <c r="AV105" s="75">
        <v>10</v>
      </c>
      <c r="AW105" s="76">
        <v>7</v>
      </c>
      <c r="AX105" s="75">
        <v>8</v>
      </c>
      <c r="AY105" s="76">
        <v>3</v>
      </c>
      <c r="AZ105" s="75">
        <v>8</v>
      </c>
      <c r="BA105" s="76">
        <v>4</v>
      </c>
      <c r="BB105" s="94">
        <f t="shared" si="96"/>
        <v>7.9003558718861209</v>
      </c>
      <c r="BC105" s="39">
        <f t="shared" si="97"/>
        <v>385</v>
      </c>
      <c r="BD105" s="57">
        <f t="shared" si="98"/>
        <v>27.402135231316727</v>
      </c>
      <c r="BE105" s="28" t="s">
        <v>165</v>
      </c>
      <c r="BF105" s="140">
        <f t="shared" si="80"/>
        <v>2</v>
      </c>
      <c r="BG105" s="75">
        <v>1</v>
      </c>
      <c r="BH105" s="76">
        <v>0</v>
      </c>
      <c r="BI105" s="75">
        <v>0</v>
      </c>
      <c r="BJ105" s="76">
        <v>0</v>
      </c>
      <c r="BK105" s="75">
        <v>0</v>
      </c>
      <c r="BL105" s="76">
        <v>0</v>
      </c>
      <c r="BM105" s="75">
        <v>0</v>
      </c>
      <c r="BN105" s="76">
        <v>0</v>
      </c>
      <c r="BO105" s="75">
        <v>0</v>
      </c>
      <c r="BP105" s="76">
        <v>0</v>
      </c>
      <c r="BQ105" s="75">
        <v>1</v>
      </c>
      <c r="BR105" s="76">
        <v>0</v>
      </c>
      <c r="BS105" s="75">
        <v>0</v>
      </c>
      <c r="BT105" s="76">
        <v>0</v>
      </c>
      <c r="BU105" s="82">
        <f t="shared" si="99"/>
        <v>0.14234875444839859</v>
      </c>
      <c r="BV105" s="28" t="s">
        <v>165</v>
      </c>
      <c r="BW105" s="39">
        <f t="shared" si="105"/>
        <v>0</v>
      </c>
      <c r="BX105" s="75">
        <v>0</v>
      </c>
      <c r="BY105" s="76">
        <v>0</v>
      </c>
      <c r="BZ105" s="75">
        <v>0</v>
      </c>
      <c r="CA105" s="76">
        <v>0</v>
      </c>
      <c r="CB105" s="75">
        <v>0</v>
      </c>
      <c r="CC105" s="76">
        <v>0</v>
      </c>
      <c r="CD105" s="75">
        <v>0</v>
      </c>
      <c r="CE105" s="76">
        <v>0</v>
      </c>
      <c r="CF105" s="75">
        <v>0</v>
      </c>
      <c r="CG105" s="76">
        <v>0</v>
      </c>
      <c r="CH105" s="75">
        <v>0</v>
      </c>
      <c r="CI105" s="76">
        <v>0</v>
      </c>
      <c r="CJ105" s="75">
        <v>0</v>
      </c>
      <c r="CK105" s="76">
        <v>0</v>
      </c>
      <c r="CL105" s="94">
        <f t="shared" si="100"/>
        <v>0</v>
      </c>
      <c r="CM105" s="28">
        <f t="shared" si="101"/>
        <v>2</v>
      </c>
      <c r="CN105" s="132">
        <f t="shared" si="102"/>
        <v>0.14234875444839859</v>
      </c>
    </row>
    <row r="106" spans="1:92" x14ac:dyDescent="0.3">
      <c r="A106" s="99" t="s">
        <v>166</v>
      </c>
      <c r="B106" s="70">
        <v>2509.5419999999999</v>
      </c>
      <c r="C106" s="143">
        <f t="shared" si="103"/>
        <v>2328</v>
      </c>
      <c r="D106" s="100">
        <f t="shared" si="91"/>
        <v>92.76593099457989</v>
      </c>
      <c r="E106" s="92">
        <f t="shared" si="106"/>
        <v>2198</v>
      </c>
      <c r="F106" s="75">
        <v>57</v>
      </c>
      <c r="G106" s="76">
        <v>59</v>
      </c>
      <c r="H106" s="75">
        <v>115</v>
      </c>
      <c r="I106" s="76">
        <v>114</v>
      </c>
      <c r="J106" s="75">
        <v>202</v>
      </c>
      <c r="K106" s="76">
        <v>180</v>
      </c>
      <c r="L106" s="75">
        <v>177</v>
      </c>
      <c r="M106" s="76">
        <v>175</v>
      </c>
      <c r="N106" s="75">
        <v>199</v>
      </c>
      <c r="O106" s="76">
        <v>170</v>
      </c>
      <c r="P106" s="75">
        <v>198</v>
      </c>
      <c r="Q106" s="76">
        <v>181</v>
      </c>
      <c r="R106" s="75">
        <v>212</v>
      </c>
      <c r="S106" s="76">
        <v>159</v>
      </c>
      <c r="T106" s="102">
        <f t="shared" si="93"/>
        <v>94.415807560137452</v>
      </c>
      <c r="U106" s="99" t="s">
        <v>166</v>
      </c>
      <c r="V106" s="92">
        <f t="shared" si="107"/>
        <v>88</v>
      </c>
      <c r="W106" s="75">
        <v>1</v>
      </c>
      <c r="X106" s="76">
        <v>1</v>
      </c>
      <c r="Y106" s="75">
        <v>5</v>
      </c>
      <c r="Z106" s="76">
        <v>3</v>
      </c>
      <c r="AA106" s="75">
        <v>8</v>
      </c>
      <c r="AB106" s="76">
        <v>8</v>
      </c>
      <c r="AC106" s="75">
        <v>8</v>
      </c>
      <c r="AD106" s="76">
        <v>5</v>
      </c>
      <c r="AE106" s="75">
        <v>9</v>
      </c>
      <c r="AF106" s="76">
        <v>6</v>
      </c>
      <c r="AG106" s="75">
        <v>10</v>
      </c>
      <c r="AH106" s="76">
        <v>6</v>
      </c>
      <c r="AI106" s="75">
        <v>11</v>
      </c>
      <c r="AJ106" s="76">
        <v>7</v>
      </c>
      <c r="AK106" s="107">
        <f>V106/E106*100</f>
        <v>4.0036396724294816</v>
      </c>
      <c r="AL106" s="28" t="s">
        <v>166</v>
      </c>
      <c r="AM106" s="39">
        <f t="shared" si="104"/>
        <v>42</v>
      </c>
      <c r="AN106" s="75">
        <v>1</v>
      </c>
      <c r="AO106" s="76">
        <v>0</v>
      </c>
      <c r="AP106" s="75">
        <v>2</v>
      </c>
      <c r="AQ106" s="76">
        <v>2</v>
      </c>
      <c r="AR106" s="75">
        <v>2</v>
      </c>
      <c r="AS106" s="76">
        <v>2</v>
      </c>
      <c r="AT106" s="75">
        <v>5</v>
      </c>
      <c r="AU106" s="76">
        <v>2</v>
      </c>
      <c r="AV106" s="75">
        <v>6</v>
      </c>
      <c r="AW106" s="76">
        <v>2</v>
      </c>
      <c r="AX106" s="75">
        <v>6</v>
      </c>
      <c r="AY106" s="76">
        <v>2</v>
      </c>
      <c r="AZ106" s="75">
        <v>6</v>
      </c>
      <c r="BA106" s="76">
        <v>4</v>
      </c>
      <c r="BB106" s="94">
        <f>AM106/C106*100</f>
        <v>1.804123711340206</v>
      </c>
      <c r="BC106" s="39">
        <f t="shared" si="97"/>
        <v>130</v>
      </c>
      <c r="BD106" s="57">
        <f>BC106/C106*100</f>
        <v>5.5841924398625435</v>
      </c>
      <c r="BE106" s="28" t="s">
        <v>166</v>
      </c>
      <c r="BF106" s="140">
        <f t="shared" si="80"/>
        <v>11</v>
      </c>
      <c r="BG106" s="75">
        <v>0</v>
      </c>
      <c r="BH106" s="76">
        <v>0</v>
      </c>
      <c r="BI106" s="75">
        <v>0</v>
      </c>
      <c r="BJ106" s="76">
        <v>1</v>
      </c>
      <c r="BK106" s="75">
        <v>1</v>
      </c>
      <c r="BL106" s="76">
        <v>1</v>
      </c>
      <c r="BM106" s="75">
        <v>1</v>
      </c>
      <c r="BN106" s="76">
        <v>1</v>
      </c>
      <c r="BO106" s="75">
        <v>1</v>
      </c>
      <c r="BP106" s="76">
        <v>1</v>
      </c>
      <c r="BQ106" s="75">
        <v>1</v>
      </c>
      <c r="BR106" s="76">
        <v>1</v>
      </c>
      <c r="BS106" s="75">
        <v>1</v>
      </c>
      <c r="BT106" s="76">
        <v>1</v>
      </c>
      <c r="BU106" s="82">
        <f t="shared" si="99"/>
        <v>0.47250859106529208</v>
      </c>
      <c r="BV106" s="99" t="s">
        <v>166</v>
      </c>
      <c r="BW106" s="39">
        <f t="shared" si="105"/>
        <v>0</v>
      </c>
      <c r="BX106" s="75">
        <v>0</v>
      </c>
      <c r="BY106" s="76">
        <v>0</v>
      </c>
      <c r="BZ106" s="75">
        <v>0</v>
      </c>
      <c r="CA106" s="76">
        <v>0</v>
      </c>
      <c r="CB106" s="75">
        <v>0</v>
      </c>
      <c r="CC106" s="76">
        <v>0</v>
      </c>
      <c r="CD106" s="75">
        <v>0</v>
      </c>
      <c r="CE106" s="76">
        <v>0</v>
      </c>
      <c r="CF106" s="75">
        <v>0</v>
      </c>
      <c r="CG106" s="76">
        <v>0</v>
      </c>
      <c r="CH106" s="75">
        <v>0</v>
      </c>
      <c r="CI106" s="76">
        <v>0</v>
      </c>
      <c r="CJ106" s="75">
        <v>0</v>
      </c>
      <c r="CK106" s="76">
        <v>0</v>
      </c>
      <c r="CL106" s="94">
        <f t="shared" si="100"/>
        <v>0</v>
      </c>
      <c r="CM106" s="28">
        <f t="shared" si="101"/>
        <v>11</v>
      </c>
      <c r="CN106" s="132">
        <f t="shared" si="102"/>
        <v>0.47250859106529208</v>
      </c>
    </row>
    <row r="107" spans="1:92" s="99" customFormat="1" ht="15" x14ac:dyDescent="0.25">
      <c r="B107" s="153"/>
    </row>
    <row r="108" spans="1:92" x14ac:dyDescent="0.3">
      <c r="A108" s="101" t="s">
        <v>167</v>
      </c>
      <c r="B108" s="163">
        <f>SUM(B109:B132)</f>
        <v>81714.905999999988</v>
      </c>
      <c r="C108" s="137">
        <f>SUM(C109:C132)</f>
        <v>47192</v>
      </c>
      <c r="D108" s="100">
        <f>C108/B108*100</f>
        <v>57.752009162196195</v>
      </c>
      <c r="E108" s="92">
        <f>SUM(E109:E132)</f>
        <v>42189</v>
      </c>
      <c r="F108" s="92">
        <f t="shared" ref="F108:S108" si="108">SUM(F109:F132)</f>
        <v>1560</v>
      </c>
      <c r="G108" s="92">
        <f t="shared" si="108"/>
        <v>1517</v>
      </c>
      <c r="H108" s="92">
        <f t="shared" si="108"/>
        <v>1752</v>
      </c>
      <c r="I108" s="92">
        <f t="shared" si="108"/>
        <v>1692</v>
      </c>
      <c r="J108" s="92">
        <f t="shared" si="108"/>
        <v>3759</v>
      </c>
      <c r="K108" s="92">
        <f t="shared" si="108"/>
        <v>3544</v>
      </c>
      <c r="L108" s="92">
        <f t="shared" si="108"/>
        <v>3983</v>
      </c>
      <c r="M108" s="92">
        <f t="shared" si="108"/>
        <v>3870</v>
      </c>
      <c r="N108" s="92">
        <f t="shared" si="108"/>
        <v>3991</v>
      </c>
      <c r="O108" s="92">
        <f t="shared" si="108"/>
        <v>3880</v>
      </c>
      <c r="P108" s="92">
        <f t="shared" si="108"/>
        <v>4292</v>
      </c>
      <c r="Q108" s="92">
        <f t="shared" si="108"/>
        <v>4060</v>
      </c>
      <c r="R108" s="92">
        <f t="shared" si="108"/>
        <v>2341</v>
      </c>
      <c r="S108" s="92">
        <f t="shared" si="108"/>
        <v>1948</v>
      </c>
      <c r="T108" s="102">
        <f>E108/C108*100</f>
        <v>89.398626885912876</v>
      </c>
      <c r="U108" s="99"/>
      <c r="V108" s="92">
        <f>SUM(V109:V132)</f>
        <v>2457</v>
      </c>
      <c r="W108" s="92">
        <f t="shared" ref="W108:AJ108" si="109">SUM(W109:W132)</f>
        <v>86</v>
      </c>
      <c r="X108" s="92">
        <f t="shared" si="109"/>
        <v>67</v>
      </c>
      <c r="Y108" s="92">
        <f t="shared" si="109"/>
        <v>118</v>
      </c>
      <c r="Z108" s="92">
        <f t="shared" si="109"/>
        <v>87</v>
      </c>
      <c r="AA108" s="92">
        <f t="shared" si="109"/>
        <v>286</v>
      </c>
      <c r="AB108" s="92">
        <f t="shared" si="109"/>
        <v>221</v>
      </c>
      <c r="AC108" s="92">
        <f t="shared" si="109"/>
        <v>231</v>
      </c>
      <c r="AD108" s="92">
        <f t="shared" si="109"/>
        <v>249</v>
      </c>
      <c r="AE108" s="92">
        <f t="shared" si="109"/>
        <v>247</v>
      </c>
      <c r="AF108" s="92">
        <f t="shared" si="109"/>
        <v>208</v>
      </c>
      <c r="AG108" s="92">
        <f t="shared" si="109"/>
        <v>223</v>
      </c>
      <c r="AH108" s="92">
        <f t="shared" si="109"/>
        <v>200</v>
      </c>
      <c r="AI108" s="92">
        <f t="shared" si="109"/>
        <v>120</v>
      </c>
      <c r="AJ108" s="92">
        <f t="shared" si="109"/>
        <v>114</v>
      </c>
      <c r="AK108" s="107">
        <f>V108/E108*100</f>
        <v>5.8237929318068691</v>
      </c>
      <c r="AL108" s="99"/>
      <c r="AM108" s="39">
        <f>SUM(AM109:AM132)</f>
        <v>1605</v>
      </c>
      <c r="AN108" s="39">
        <f t="shared" ref="AN108:BA108" si="110">SUM(AN109:AN132)</f>
        <v>92</v>
      </c>
      <c r="AO108" s="39">
        <f t="shared" si="110"/>
        <v>79</v>
      </c>
      <c r="AP108" s="39">
        <f t="shared" si="110"/>
        <v>96</v>
      </c>
      <c r="AQ108" s="39">
        <f t="shared" si="110"/>
        <v>81</v>
      </c>
      <c r="AR108" s="39">
        <f t="shared" si="110"/>
        <v>179</v>
      </c>
      <c r="AS108" s="39">
        <f t="shared" si="110"/>
        <v>129</v>
      </c>
      <c r="AT108" s="39">
        <f t="shared" si="110"/>
        <v>165</v>
      </c>
      <c r="AU108" s="39">
        <f t="shared" si="110"/>
        <v>119</v>
      </c>
      <c r="AV108" s="39">
        <f t="shared" si="110"/>
        <v>135</v>
      </c>
      <c r="AW108" s="39">
        <f t="shared" si="110"/>
        <v>155</v>
      </c>
      <c r="AX108" s="39">
        <f t="shared" si="110"/>
        <v>134</v>
      </c>
      <c r="AY108" s="39">
        <f t="shared" si="110"/>
        <v>114</v>
      </c>
      <c r="AZ108" s="39">
        <f t="shared" si="110"/>
        <v>55</v>
      </c>
      <c r="BA108" s="39">
        <f t="shared" si="110"/>
        <v>72</v>
      </c>
      <c r="BB108" s="94"/>
      <c r="BC108" s="39">
        <f>V108+AM108</f>
        <v>4062</v>
      </c>
      <c r="BD108" s="57">
        <f>BC108/C108*100</f>
        <v>8.6073910832344467</v>
      </c>
      <c r="BE108" s="99"/>
      <c r="BF108" s="140">
        <f>SUM(BF109:BF132)</f>
        <v>1126</v>
      </c>
      <c r="BG108" s="157">
        <f t="shared" ref="BG108:BT108" si="111">SUM(BG109:BG132)</f>
        <v>118</v>
      </c>
      <c r="BH108" s="157">
        <f t="shared" si="111"/>
        <v>95</v>
      </c>
      <c r="BI108" s="157">
        <f t="shared" si="111"/>
        <v>69</v>
      </c>
      <c r="BJ108" s="157">
        <f t="shared" si="111"/>
        <v>60</v>
      </c>
      <c r="BK108" s="157">
        <f t="shared" si="111"/>
        <v>95</v>
      </c>
      <c r="BL108" s="157">
        <f t="shared" si="111"/>
        <v>103</v>
      </c>
      <c r="BM108" s="157">
        <f t="shared" si="111"/>
        <v>103</v>
      </c>
      <c r="BN108" s="157">
        <f t="shared" si="111"/>
        <v>87</v>
      </c>
      <c r="BO108" s="157">
        <f t="shared" si="111"/>
        <v>122</v>
      </c>
      <c r="BP108" s="157">
        <f t="shared" si="111"/>
        <v>72</v>
      </c>
      <c r="BQ108" s="157">
        <f t="shared" si="111"/>
        <v>75</v>
      </c>
      <c r="BR108" s="157">
        <f t="shared" si="111"/>
        <v>72</v>
      </c>
      <c r="BS108" s="157">
        <f t="shared" si="111"/>
        <v>29</v>
      </c>
      <c r="BT108" s="157">
        <f t="shared" si="111"/>
        <v>26</v>
      </c>
      <c r="BU108" s="82">
        <f>BF108/C108*100</f>
        <v>2.3859976267163923</v>
      </c>
      <c r="BV108" s="99"/>
      <c r="BW108" s="39">
        <f>SUM(BW109:BW132)</f>
        <v>941</v>
      </c>
      <c r="BX108" s="39">
        <f t="shared" ref="BX108:CK108" si="112">SUM(BX109:BX132)</f>
        <v>88</v>
      </c>
      <c r="BY108" s="39">
        <f t="shared" si="112"/>
        <v>87</v>
      </c>
      <c r="BZ108" s="39">
        <f t="shared" si="112"/>
        <v>53</v>
      </c>
      <c r="CA108" s="39">
        <f t="shared" si="112"/>
        <v>57</v>
      </c>
      <c r="CB108" s="39">
        <f t="shared" si="112"/>
        <v>84</v>
      </c>
      <c r="CC108" s="39">
        <f t="shared" si="112"/>
        <v>81</v>
      </c>
      <c r="CD108" s="39">
        <f t="shared" si="112"/>
        <v>79</v>
      </c>
      <c r="CE108" s="39">
        <f t="shared" si="112"/>
        <v>71</v>
      </c>
      <c r="CF108" s="39">
        <f t="shared" si="112"/>
        <v>75</v>
      </c>
      <c r="CG108" s="39">
        <f t="shared" si="112"/>
        <v>80</v>
      </c>
      <c r="CH108" s="39">
        <f t="shared" si="112"/>
        <v>75</v>
      </c>
      <c r="CI108" s="39">
        <f t="shared" si="112"/>
        <v>66</v>
      </c>
      <c r="CJ108" s="39">
        <f t="shared" si="112"/>
        <v>28</v>
      </c>
      <c r="CK108" s="39">
        <f t="shared" si="112"/>
        <v>17</v>
      </c>
      <c r="CL108" s="94">
        <f>BW108/C108*100</f>
        <v>1.9939820308526868</v>
      </c>
      <c r="CM108" s="28">
        <f>SUM(BW108,BF108)</f>
        <v>2067</v>
      </c>
      <c r="CN108" s="132">
        <f>(CM108/C108)*100</f>
        <v>4.3799796575690797</v>
      </c>
    </row>
    <row r="109" spans="1:92" x14ac:dyDescent="0.3">
      <c r="A109" s="99" t="s">
        <v>168</v>
      </c>
      <c r="B109" s="149">
        <v>1822.1760000000002</v>
      </c>
      <c r="C109" s="137">
        <f>E109+BC109+BW109</f>
        <v>0</v>
      </c>
      <c r="D109" s="100">
        <f t="shared" ref="D109:D132" si="113">C109/B109*100</f>
        <v>0</v>
      </c>
      <c r="E109" s="92">
        <f t="shared" ref="E109:E132" si="114">SUM(F109:S109)</f>
        <v>0</v>
      </c>
      <c r="F109" s="72"/>
      <c r="G109" s="73"/>
      <c r="H109" s="72"/>
      <c r="I109" s="73"/>
      <c r="J109" s="72"/>
      <c r="K109" s="73"/>
      <c r="L109" s="72"/>
      <c r="M109" s="73"/>
      <c r="N109" s="72"/>
      <c r="O109" s="73"/>
      <c r="P109" s="72"/>
      <c r="Q109" s="73"/>
      <c r="R109" s="72"/>
      <c r="S109" s="73"/>
      <c r="T109" s="102" t="e">
        <f t="shared" ref="T109:T132" si="115">E109/C109*100</f>
        <v>#DIV/0!</v>
      </c>
      <c r="U109" s="99" t="s">
        <v>168</v>
      </c>
      <c r="V109" s="92">
        <f t="shared" ref="V109:V132" si="116">SUM(W109:AJ109)</f>
        <v>0</v>
      </c>
      <c r="W109" s="72"/>
      <c r="X109" s="73"/>
      <c r="Y109" s="72"/>
      <c r="Z109" s="73"/>
      <c r="AA109" s="72"/>
      <c r="AB109" s="73"/>
      <c r="AC109" s="72"/>
      <c r="AD109" s="73"/>
      <c r="AE109" s="72"/>
      <c r="AF109" s="73"/>
      <c r="AG109" s="72"/>
      <c r="AH109" s="73"/>
      <c r="AI109" s="72"/>
      <c r="AJ109" s="73"/>
      <c r="AK109" s="107" t="e">
        <f t="shared" ref="AK109:AK132" si="117">V109/E109*100</f>
        <v>#DIV/0!</v>
      </c>
      <c r="AL109" s="103" t="s">
        <v>168</v>
      </c>
      <c r="AM109" s="39">
        <f t="shared" ref="AM109:AM132" si="118">SUM(AN109:BA109)</f>
        <v>0</v>
      </c>
      <c r="AN109" s="72"/>
      <c r="AO109" s="73"/>
      <c r="AP109" s="72"/>
      <c r="AQ109" s="73"/>
      <c r="AR109" s="72"/>
      <c r="AS109" s="73"/>
      <c r="AT109" s="72"/>
      <c r="AU109" s="73"/>
      <c r="AV109" s="72"/>
      <c r="AW109" s="73"/>
      <c r="AX109" s="72"/>
      <c r="AY109" s="73"/>
      <c r="AZ109" s="72"/>
      <c r="BA109" s="73"/>
      <c r="BB109" s="94" t="e">
        <f>AM109/C109*100</f>
        <v>#DIV/0!</v>
      </c>
      <c r="BC109" s="39">
        <f t="shared" ref="BC109:BC132" si="119">V109+AM109</f>
        <v>0</v>
      </c>
      <c r="BD109" s="118" t="e">
        <f t="shared" ref="BD109:BD132" si="120">BC109/C109*100</f>
        <v>#DIV/0!</v>
      </c>
      <c r="BE109" s="99" t="s">
        <v>168</v>
      </c>
      <c r="BF109" s="140">
        <f t="shared" ref="BF109:BF132" si="121">SUM(BG109:BT109)</f>
        <v>0</v>
      </c>
      <c r="BG109" s="72"/>
      <c r="BH109" s="73"/>
      <c r="BI109" s="72"/>
      <c r="BJ109" s="73"/>
      <c r="BK109" s="72"/>
      <c r="BL109" s="73"/>
      <c r="BM109" s="72"/>
      <c r="BN109" s="73"/>
      <c r="BO109" s="72"/>
      <c r="BP109" s="73"/>
      <c r="BQ109" s="72"/>
      <c r="BR109" s="73"/>
      <c r="BS109" s="72"/>
      <c r="BT109" s="73"/>
      <c r="BU109" s="82" t="e">
        <f t="shared" ref="BU109:BU132" si="122">BF109/C109*100</f>
        <v>#DIV/0!</v>
      </c>
      <c r="BV109" s="99" t="s">
        <v>168</v>
      </c>
      <c r="BW109" s="39">
        <f t="shared" ref="BW109:BW132" si="123">SUM(BX109:CK109)</f>
        <v>0</v>
      </c>
      <c r="BX109" s="72"/>
      <c r="BY109" s="73"/>
      <c r="BZ109" s="72"/>
      <c r="CA109" s="73"/>
      <c r="CB109" s="72"/>
      <c r="CC109" s="73"/>
      <c r="CD109" s="72"/>
      <c r="CE109" s="73"/>
      <c r="CF109" s="72"/>
      <c r="CG109" s="73"/>
      <c r="CH109" s="72"/>
      <c r="CI109" s="73"/>
      <c r="CJ109" s="72"/>
      <c r="CK109" s="73"/>
      <c r="CL109" s="94" t="e">
        <f t="shared" ref="CL109:CL132" si="124">BW109/C109*100</f>
        <v>#DIV/0!</v>
      </c>
      <c r="CM109" s="28">
        <f t="shared" ref="CM109:CM132" si="125">SUM(BW109,BF109)</f>
        <v>0</v>
      </c>
      <c r="CN109" s="132" t="e">
        <f t="shared" ref="CN109:CN132" si="126">(CM109/C109)*100</f>
        <v>#DIV/0!</v>
      </c>
    </row>
    <row r="110" spans="1:92" x14ac:dyDescent="0.3">
      <c r="A110" s="99" t="s">
        <v>169</v>
      </c>
      <c r="B110" s="149">
        <v>8882.4600000000009</v>
      </c>
      <c r="C110" s="147">
        <f t="shared" ref="C110:C132" si="127">E110+BC110+BW110</f>
        <v>3673</v>
      </c>
      <c r="D110" s="100">
        <f t="shared" si="113"/>
        <v>41.35115722446259</v>
      </c>
      <c r="E110" s="92">
        <f t="shared" si="114"/>
        <v>3096</v>
      </c>
      <c r="F110" s="72">
        <v>122</v>
      </c>
      <c r="G110" s="73">
        <v>95</v>
      </c>
      <c r="H110" s="72">
        <v>144</v>
      </c>
      <c r="I110" s="73">
        <v>121</v>
      </c>
      <c r="J110" s="72">
        <v>362</v>
      </c>
      <c r="K110" s="73">
        <v>302</v>
      </c>
      <c r="L110" s="72">
        <v>292</v>
      </c>
      <c r="M110" s="73">
        <v>340</v>
      </c>
      <c r="N110" s="72">
        <v>285</v>
      </c>
      <c r="O110" s="73">
        <v>314</v>
      </c>
      <c r="P110" s="72">
        <v>347</v>
      </c>
      <c r="Q110" s="73">
        <v>318</v>
      </c>
      <c r="R110" s="72">
        <v>27</v>
      </c>
      <c r="S110" s="73">
        <v>27</v>
      </c>
      <c r="T110" s="102">
        <f t="shared" si="115"/>
        <v>84.290770487340055</v>
      </c>
      <c r="U110" s="99" t="s">
        <v>169</v>
      </c>
      <c r="V110" s="92">
        <f t="shared" si="116"/>
        <v>193</v>
      </c>
      <c r="W110" s="72">
        <v>13</v>
      </c>
      <c r="X110" s="73">
        <v>7</v>
      </c>
      <c r="Y110" s="72">
        <v>7</v>
      </c>
      <c r="Z110" s="73">
        <v>4</v>
      </c>
      <c r="AA110" s="72">
        <v>21</v>
      </c>
      <c r="AB110" s="73">
        <v>20</v>
      </c>
      <c r="AC110" s="72">
        <v>26</v>
      </c>
      <c r="AD110" s="73">
        <v>19</v>
      </c>
      <c r="AE110" s="72">
        <v>24</v>
      </c>
      <c r="AF110" s="73">
        <v>18</v>
      </c>
      <c r="AG110" s="72">
        <v>14</v>
      </c>
      <c r="AH110" s="73">
        <v>17</v>
      </c>
      <c r="AI110" s="72">
        <v>1</v>
      </c>
      <c r="AJ110" s="73">
        <v>2</v>
      </c>
      <c r="AK110" s="107">
        <f t="shared" si="117"/>
        <v>6.2338501291989665</v>
      </c>
      <c r="AL110" s="99" t="s">
        <v>169</v>
      </c>
      <c r="AM110" s="39">
        <f t="shared" si="118"/>
        <v>200</v>
      </c>
      <c r="AN110" s="72">
        <v>10</v>
      </c>
      <c r="AO110" s="73">
        <v>14</v>
      </c>
      <c r="AP110" s="72">
        <v>14</v>
      </c>
      <c r="AQ110" s="73">
        <v>9</v>
      </c>
      <c r="AR110" s="72">
        <v>26</v>
      </c>
      <c r="AS110" s="73">
        <v>20</v>
      </c>
      <c r="AT110" s="72">
        <v>12</v>
      </c>
      <c r="AU110" s="73">
        <v>11</v>
      </c>
      <c r="AV110" s="72">
        <v>23</v>
      </c>
      <c r="AW110" s="73">
        <v>20</v>
      </c>
      <c r="AX110" s="72">
        <v>18</v>
      </c>
      <c r="AY110" s="73">
        <v>23</v>
      </c>
      <c r="AZ110" s="72">
        <v>0</v>
      </c>
      <c r="BA110" s="73">
        <v>0</v>
      </c>
      <c r="BB110" s="94">
        <f t="shared" ref="BB110:BB132" si="128">AM110/C110*100</f>
        <v>5.4451402123604682</v>
      </c>
      <c r="BC110" s="39">
        <f t="shared" si="119"/>
        <v>393</v>
      </c>
      <c r="BD110" s="118">
        <f t="shared" si="120"/>
        <v>10.699700517288321</v>
      </c>
      <c r="BE110" s="99" t="s">
        <v>169</v>
      </c>
      <c r="BF110" s="140">
        <f t="shared" si="121"/>
        <v>201</v>
      </c>
      <c r="BG110" s="72">
        <v>12</v>
      </c>
      <c r="BH110" s="73">
        <v>14</v>
      </c>
      <c r="BI110" s="72">
        <v>10</v>
      </c>
      <c r="BJ110" s="73">
        <v>10</v>
      </c>
      <c r="BK110" s="72">
        <v>10</v>
      </c>
      <c r="BL110" s="73">
        <v>24</v>
      </c>
      <c r="BM110" s="72">
        <v>22</v>
      </c>
      <c r="BN110" s="73">
        <v>16</v>
      </c>
      <c r="BO110" s="72">
        <v>42</v>
      </c>
      <c r="BP110" s="73">
        <v>11</v>
      </c>
      <c r="BQ110" s="72">
        <v>9</v>
      </c>
      <c r="BR110" s="73">
        <v>19</v>
      </c>
      <c r="BS110" s="72">
        <v>1</v>
      </c>
      <c r="BT110" s="73">
        <v>1</v>
      </c>
      <c r="BU110" s="82">
        <f t="shared" si="122"/>
        <v>5.4723659134222702</v>
      </c>
      <c r="BV110" s="99" t="s">
        <v>169</v>
      </c>
      <c r="BW110" s="39">
        <f t="shared" si="123"/>
        <v>184</v>
      </c>
      <c r="BX110" s="72">
        <v>20</v>
      </c>
      <c r="BY110" s="73">
        <v>24</v>
      </c>
      <c r="BZ110" s="72">
        <v>11</v>
      </c>
      <c r="CA110" s="73">
        <v>15</v>
      </c>
      <c r="CB110" s="72">
        <v>17</v>
      </c>
      <c r="CC110" s="73">
        <v>15</v>
      </c>
      <c r="CD110" s="72">
        <v>15</v>
      </c>
      <c r="CE110" s="73">
        <v>10</v>
      </c>
      <c r="CF110" s="72">
        <v>14</v>
      </c>
      <c r="CG110" s="73">
        <v>12</v>
      </c>
      <c r="CH110" s="72">
        <v>12</v>
      </c>
      <c r="CI110" s="73">
        <v>16</v>
      </c>
      <c r="CJ110" s="72">
        <v>1</v>
      </c>
      <c r="CK110" s="73">
        <v>2</v>
      </c>
      <c r="CL110" s="94">
        <f t="shared" si="124"/>
        <v>5.0095289953716309</v>
      </c>
      <c r="CM110" s="28">
        <f t="shared" si="125"/>
        <v>385</v>
      </c>
      <c r="CN110" s="132">
        <f t="shared" si="126"/>
        <v>10.481894908793901</v>
      </c>
    </row>
    <row r="111" spans="1:92" x14ac:dyDescent="0.3">
      <c r="A111" s="99" t="s">
        <v>170</v>
      </c>
      <c r="B111" s="70">
        <v>3742.6860000000001</v>
      </c>
      <c r="C111" s="147">
        <f t="shared" si="127"/>
        <v>2060</v>
      </c>
      <c r="D111" s="100">
        <f t="shared" si="113"/>
        <v>55.040684684742459</v>
      </c>
      <c r="E111" s="92">
        <f t="shared" si="114"/>
        <v>1949</v>
      </c>
      <c r="F111" s="72">
        <v>63</v>
      </c>
      <c r="G111" s="73">
        <v>69</v>
      </c>
      <c r="H111" s="72">
        <v>85</v>
      </c>
      <c r="I111" s="73">
        <v>64</v>
      </c>
      <c r="J111" s="72">
        <v>183</v>
      </c>
      <c r="K111" s="73">
        <v>183</v>
      </c>
      <c r="L111" s="72">
        <v>186</v>
      </c>
      <c r="M111" s="73">
        <v>192</v>
      </c>
      <c r="N111" s="72">
        <v>220</v>
      </c>
      <c r="O111" s="73">
        <v>186</v>
      </c>
      <c r="P111" s="72">
        <v>236</v>
      </c>
      <c r="Q111" s="73">
        <v>219</v>
      </c>
      <c r="R111" s="72">
        <v>32</v>
      </c>
      <c r="S111" s="73">
        <v>31</v>
      </c>
      <c r="T111" s="102">
        <f t="shared" si="115"/>
        <v>94.611650485436897</v>
      </c>
      <c r="U111" s="99" t="s">
        <v>170</v>
      </c>
      <c r="V111" s="92">
        <f t="shared" si="116"/>
        <v>43</v>
      </c>
      <c r="W111" s="72">
        <v>1</v>
      </c>
      <c r="X111" s="73">
        <v>0</v>
      </c>
      <c r="Y111" s="72">
        <v>1</v>
      </c>
      <c r="Z111" s="73">
        <v>1</v>
      </c>
      <c r="AA111" s="72">
        <v>7</v>
      </c>
      <c r="AB111" s="73">
        <v>5</v>
      </c>
      <c r="AC111" s="72">
        <v>5</v>
      </c>
      <c r="AD111" s="73">
        <v>3</v>
      </c>
      <c r="AE111" s="72">
        <v>4</v>
      </c>
      <c r="AF111" s="73">
        <v>5</v>
      </c>
      <c r="AG111" s="72">
        <v>6</v>
      </c>
      <c r="AH111" s="73">
        <v>3</v>
      </c>
      <c r="AI111" s="72">
        <v>1</v>
      </c>
      <c r="AJ111" s="73">
        <v>1</v>
      </c>
      <c r="AK111" s="107">
        <f t="shared" si="117"/>
        <v>2.2062596203181117</v>
      </c>
      <c r="AL111" s="99" t="s">
        <v>170</v>
      </c>
      <c r="AM111" s="39">
        <f t="shared" si="118"/>
        <v>20</v>
      </c>
      <c r="AN111" s="72">
        <v>0</v>
      </c>
      <c r="AO111" s="73">
        <v>1</v>
      </c>
      <c r="AP111" s="72">
        <v>0</v>
      </c>
      <c r="AQ111" s="73">
        <v>2</v>
      </c>
      <c r="AR111" s="72">
        <v>2</v>
      </c>
      <c r="AS111" s="73">
        <v>1</v>
      </c>
      <c r="AT111" s="72">
        <v>6</v>
      </c>
      <c r="AU111" s="73">
        <v>2</v>
      </c>
      <c r="AV111" s="72">
        <v>3</v>
      </c>
      <c r="AW111" s="73">
        <v>1</v>
      </c>
      <c r="AX111" s="72">
        <v>2</v>
      </c>
      <c r="AY111" s="73">
        <v>0</v>
      </c>
      <c r="AZ111" s="72">
        <v>0</v>
      </c>
      <c r="BA111" s="73">
        <v>0</v>
      </c>
      <c r="BB111" s="94">
        <f t="shared" si="128"/>
        <v>0.97087378640776689</v>
      </c>
      <c r="BC111" s="39">
        <f t="shared" si="119"/>
        <v>63</v>
      </c>
      <c r="BD111" s="118">
        <f t="shared" si="120"/>
        <v>3.058252427184466</v>
      </c>
      <c r="BE111" s="99" t="s">
        <v>170</v>
      </c>
      <c r="BF111" s="140">
        <f t="shared" si="121"/>
        <v>33</v>
      </c>
      <c r="BG111" s="72">
        <v>6</v>
      </c>
      <c r="BH111" s="73">
        <v>1</v>
      </c>
      <c r="BI111" s="72">
        <v>1</v>
      </c>
      <c r="BJ111" s="73">
        <v>1</v>
      </c>
      <c r="BK111" s="72">
        <v>2</v>
      </c>
      <c r="BL111" s="73">
        <v>2</v>
      </c>
      <c r="BM111" s="72">
        <v>4</v>
      </c>
      <c r="BN111" s="73">
        <v>2</v>
      </c>
      <c r="BO111" s="72">
        <v>7</v>
      </c>
      <c r="BP111" s="73">
        <v>3</v>
      </c>
      <c r="BQ111" s="72">
        <v>2</v>
      </c>
      <c r="BR111" s="73">
        <v>2</v>
      </c>
      <c r="BS111" s="72">
        <v>0</v>
      </c>
      <c r="BT111" s="73">
        <v>0</v>
      </c>
      <c r="BU111" s="82">
        <f t="shared" si="122"/>
        <v>1.6019417475728155</v>
      </c>
      <c r="BV111" s="99" t="s">
        <v>170</v>
      </c>
      <c r="BW111" s="39">
        <f t="shared" si="123"/>
        <v>48</v>
      </c>
      <c r="BX111" s="72">
        <v>4</v>
      </c>
      <c r="BY111" s="73">
        <v>2</v>
      </c>
      <c r="BZ111" s="72">
        <v>3</v>
      </c>
      <c r="CA111" s="73">
        <v>2</v>
      </c>
      <c r="CB111" s="72">
        <v>4</v>
      </c>
      <c r="CC111" s="73">
        <v>9</v>
      </c>
      <c r="CD111" s="72">
        <v>5</v>
      </c>
      <c r="CE111" s="73">
        <v>4</v>
      </c>
      <c r="CF111" s="72">
        <v>2</v>
      </c>
      <c r="CG111" s="73">
        <v>3</v>
      </c>
      <c r="CH111" s="72">
        <v>3</v>
      </c>
      <c r="CI111" s="73">
        <v>5</v>
      </c>
      <c r="CJ111" s="72">
        <v>2</v>
      </c>
      <c r="CK111" s="73">
        <v>0</v>
      </c>
      <c r="CL111" s="94">
        <f t="shared" si="124"/>
        <v>2.3300970873786406</v>
      </c>
      <c r="CM111" s="28">
        <f t="shared" si="125"/>
        <v>81</v>
      </c>
      <c r="CN111" s="132">
        <f t="shared" si="126"/>
        <v>3.9320388349514559</v>
      </c>
    </row>
    <row r="112" spans="1:92" x14ac:dyDescent="0.3">
      <c r="A112" s="99" t="s">
        <v>171</v>
      </c>
      <c r="B112" s="70">
        <v>7325.8020000000006</v>
      </c>
      <c r="C112" s="147">
        <f t="shared" si="127"/>
        <v>5176</v>
      </c>
      <c r="D112" s="100">
        <f t="shared" si="113"/>
        <v>70.6543802303147</v>
      </c>
      <c r="E112" s="92">
        <f t="shared" si="114"/>
        <v>4816</v>
      </c>
      <c r="F112" s="72">
        <v>150</v>
      </c>
      <c r="G112" s="73">
        <v>150</v>
      </c>
      <c r="H112" s="72">
        <v>198</v>
      </c>
      <c r="I112" s="73">
        <v>192</v>
      </c>
      <c r="J112" s="72">
        <v>406</v>
      </c>
      <c r="K112" s="73">
        <v>353</v>
      </c>
      <c r="L112" s="72">
        <v>431</v>
      </c>
      <c r="M112" s="73">
        <v>380</v>
      </c>
      <c r="N112" s="72">
        <v>450</v>
      </c>
      <c r="O112" s="73">
        <v>431</v>
      </c>
      <c r="P112" s="72">
        <v>452</v>
      </c>
      <c r="Q112" s="73">
        <v>463</v>
      </c>
      <c r="R112" s="72">
        <v>369</v>
      </c>
      <c r="S112" s="73">
        <v>391</v>
      </c>
      <c r="T112" s="102">
        <f t="shared" si="115"/>
        <v>93.044822256568779</v>
      </c>
      <c r="U112" s="99" t="s">
        <v>171</v>
      </c>
      <c r="V112" s="92">
        <f t="shared" si="116"/>
        <v>232</v>
      </c>
      <c r="W112" s="72">
        <v>4</v>
      </c>
      <c r="X112" s="73">
        <v>3</v>
      </c>
      <c r="Y112" s="72">
        <v>9</v>
      </c>
      <c r="Z112" s="73">
        <v>6</v>
      </c>
      <c r="AA112" s="72">
        <v>17</v>
      </c>
      <c r="AB112" s="73">
        <v>18</v>
      </c>
      <c r="AC112" s="72">
        <v>13</v>
      </c>
      <c r="AD112" s="73">
        <v>32</v>
      </c>
      <c r="AE112" s="72">
        <v>22</v>
      </c>
      <c r="AF112" s="73">
        <v>23</v>
      </c>
      <c r="AG112" s="72">
        <v>26</v>
      </c>
      <c r="AH112" s="73">
        <v>21</v>
      </c>
      <c r="AI112" s="72">
        <v>18</v>
      </c>
      <c r="AJ112" s="73">
        <v>20</v>
      </c>
      <c r="AK112" s="107">
        <f t="shared" si="117"/>
        <v>4.8172757475083063</v>
      </c>
      <c r="AL112" s="99" t="s">
        <v>171</v>
      </c>
      <c r="AM112" s="39">
        <f t="shared" si="118"/>
        <v>106</v>
      </c>
      <c r="AN112" s="72">
        <v>3</v>
      </c>
      <c r="AO112" s="73">
        <v>2</v>
      </c>
      <c r="AP112" s="72">
        <v>4</v>
      </c>
      <c r="AQ112" s="73">
        <v>4</v>
      </c>
      <c r="AR112" s="72">
        <v>14</v>
      </c>
      <c r="AS112" s="73">
        <v>7</v>
      </c>
      <c r="AT112" s="72">
        <v>10</v>
      </c>
      <c r="AU112" s="73">
        <v>5</v>
      </c>
      <c r="AV112" s="72">
        <v>4</v>
      </c>
      <c r="AW112" s="73">
        <v>18</v>
      </c>
      <c r="AX112" s="72">
        <v>7</v>
      </c>
      <c r="AY112" s="73">
        <v>7</v>
      </c>
      <c r="AZ112" s="72">
        <v>8</v>
      </c>
      <c r="BA112" s="73">
        <v>13</v>
      </c>
      <c r="BB112" s="94">
        <f t="shared" si="128"/>
        <v>2.0479134466769704</v>
      </c>
      <c r="BC112" s="39">
        <f t="shared" si="119"/>
        <v>338</v>
      </c>
      <c r="BD112" s="118">
        <f t="shared" si="120"/>
        <v>6.5301391035548688</v>
      </c>
      <c r="BE112" s="99" t="s">
        <v>171</v>
      </c>
      <c r="BF112" s="140">
        <f t="shared" si="121"/>
        <v>77</v>
      </c>
      <c r="BG112" s="72">
        <v>11</v>
      </c>
      <c r="BH112" s="73">
        <v>19</v>
      </c>
      <c r="BI112" s="72">
        <v>3</v>
      </c>
      <c r="BJ112" s="73">
        <v>2</v>
      </c>
      <c r="BK112" s="72">
        <v>5</v>
      </c>
      <c r="BL112" s="73">
        <v>6</v>
      </c>
      <c r="BM112" s="72">
        <v>6</v>
      </c>
      <c r="BN112" s="73">
        <v>6</v>
      </c>
      <c r="BO112" s="72">
        <v>5</v>
      </c>
      <c r="BP112" s="73">
        <v>3</v>
      </c>
      <c r="BQ112" s="72">
        <v>3</v>
      </c>
      <c r="BR112" s="73">
        <v>1</v>
      </c>
      <c r="BS112" s="72">
        <v>5</v>
      </c>
      <c r="BT112" s="73">
        <v>2</v>
      </c>
      <c r="BU112" s="82">
        <f t="shared" si="122"/>
        <v>1.4876352395672334</v>
      </c>
      <c r="BV112" s="99" t="s">
        <v>171</v>
      </c>
      <c r="BW112" s="39">
        <f t="shared" si="123"/>
        <v>22</v>
      </c>
      <c r="BX112" s="72">
        <v>0</v>
      </c>
      <c r="BY112" s="73">
        <v>2</v>
      </c>
      <c r="BZ112" s="72">
        <v>0</v>
      </c>
      <c r="CA112" s="73">
        <v>0</v>
      </c>
      <c r="CB112" s="72">
        <v>0</v>
      </c>
      <c r="CC112" s="73">
        <v>0</v>
      </c>
      <c r="CD112" s="72">
        <v>4</v>
      </c>
      <c r="CE112" s="73">
        <v>4</v>
      </c>
      <c r="CF112" s="72">
        <v>3</v>
      </c>
      <c r="CG112" s="73">
        <v>3</v>
      </c>
      <c r="CH112" s="72">
        <v>2</v>
      </c>
      <c r="CI112" s="73">
        <v>1</v>
      </c>
      <c r="CJ112" s="72">
        <v>1</v>
      </c>
      <c r="CK112" s="73">
        <v>2</v>
      </c>
      <c r="CL112" s="94">
        <f t="shared" si="124"/>
        <v>0.42503863987635238</v>
      </c>
      <c r="CM112" s="28">
        <f t="shared" si="125"/>
        <v>99</v>
      </c>
      <c r="CN112" s="132">
        <f t="shared" si="126"/>
        <v>1.9126738794435858</v>
      </c>
    </row>
    <row r="113" spans="1:92" x14ac:dyDescent="0.3">
      <c r="A113" s="99" t="s">
        <v>172</v>
      </c>
      <c r="B113" s="70">
        <v>5492.1239999999998</v>
      </c>
      <c r="C113" s="147">
        <f t="shared" si="127"/>
        <v>2813</v>
      </c>
      <c r="D113" s="100">
        <f t="shared" si="113"/>
        <v>51.218799866863897</v>
      </c>
      <c r="E113" s="92">
        <f t="shared" si="114"/>
        <v>2539</v>
      </c>
      <c r="F113" s="72">
        <v>109</v>
      </c>
      <c r="G113" s="73">
        <v>88</v>
      </c>
      <c r="H113" s="72">
        <v>101</v>
      </c>
      <c r="I113" s="73">
        <v>106</v>
      </c>
      <c r="J113" s="72">
        <v>264</v>
      </c>
      <c r="K113" s="73">
        <v>255</v>
      </c>
      <c r="L113" s="72">
        <v>248</v>
      </c>
      <c r="M113" s="73">
        <v>248</v>
      </c>
      <c r="N113" s="72">
        <v>249</v>
      </c>
      <c r="O113" s="73">
        <v>254</v>
      </c>
      <c r="P113" s="72">
        <v>249</v>
      </c>
      <c r="Q113" s="73">
        <v>216</v>
      </c>
      <c r="R113" s="72">
        <v>58</v>
      </c>
      <c r="S113" s="73">
        <v>94</v>
      </c>
      <c r="T113" s="102">
        <f t="shared" si="115"/>
        <v>90.25950942054746</v>
      </c>
      <c r="U113" s="99" t="s">
        <v>172</v>
      </c>
      <c r="V113" s="92">
        <f t="shared" si="116"/>
        <v>127</v>
      </c>
      <c r="W113" s="72">
        <v>7</v>
      </c>
      <c r="X113" s="73">
        <v>4</v>
      </c>
      <c r="Y113" s="72">
        <v>9</v>
      </c>
      <c r="Z113" s="73">
        <v>8</v>
      </c>
      <c r="AA113" s="72">
        <v>20</v>
      </c>
      <c r="AB113" s="73">
        <v>12</v>
      </c>
      <c r="AC113" s="72">
        <v>12</v>
      </c>
      <c r="AD113" s="73">
        <v>12</v>
      </c>
      <c r="AE113" s="72">
        <v>8</v>
      </c>
      <c r="AF113" s="73">
        <v>11</v>
      </c>
      <c r="AG113" s="72">
        <v>8</v>
      </c>
      <c r="AH113" s="73">
        <v>10</v>
      </c>
      <c r="AI113" s="72">
        <v>4</v>
      </c>
      <c r="AJ113" s="73">
        <v>2</v>
      </c>
      <c r="AK113" s="107">
        <f t="shared" si="117"/>
        <v>5.0019692792437969</v>
      </c>
      <c r="AL113" s="99" t="s">
        <v>172</v>
      </c>
      <c r="AM113" s="39">
        <f t="shared" si="118"/>
        <v>93</v>
      </c>
      <c r="AN113" s="72">
        <v>16</v>
      </c>
      <c r="AO113" s="73">
        <v>6</v>
      </c>
      <c r="AP113" s="72">
        <v>6</v>
      </c>
      <c r="AQ113" s="73">
        <v>7</v>
      </c>
      <c r="AR113" s="72">
        <v>10</v>
      </c>
      <c r="AS113" s="73">
        <v>9</v>
      </c>
      <c r="AT113" s="72">
        <v>6</v>
      </c>
      <c r="AU113" s="73">
        <v>7</v>
      </c>
      <c r="AV113" s="72">
        <v>10</v>
      </c>
      <c r="AW113" s="73">
        <v>5</v>
      </c>
      <c r="AX113" s="72">
        <v>4</v>
      </c>
      <c r="AY113" s="73">
        <v>6</v>
      </c>
      <c r="AZ113" s="72">
        <v>0</v>
      </c>
      <c r="BA113" s="73">
        <v>1</v>
      </c>
      <c r="BB113" s="94">
        <f t="shared" si="128"/>
        <v>3.3060789193032347</v>
      </c>
      <c r="BC113" s="39">
        <f t="shared" si="119"/>
        <v>220</v>
      </c>
      <c r="BD113" s="118">
        <f t="shared" si="120"/>
        <v>7.8208318521151803</v>
      </c>
      <c r="BE113" s="99" t="s">
        <v>172</v>
      </c>
      <c r="BF113" s="140">
        <f t="shared" si="121"/>
        <v>76</v>
      </c>
      <c r="BG113" s="72">
        <v>13</v>
      </c>
      <c r="BH113" s="73">
        <v>11</v>
      </c>
      <c r="BI113" s="72">
        <v>7</v>
      </c>
      <c r="BJ113" s="73">
        <v>6</v>
      </c>
      <c r="BK113" s="72">
        <v>10</v>
      </c>
      <c r="BL113" s="73">
        <v>3</v>
      </c>
      <c r="BM113" s="72">
        <v>5</v>
      </c>
      <c r="BN113" s="73">
        <v>2</v>
      </c>
      <c r="BO113" s="72">
        <v>3</v>
      </c>
      <c r="BP113" s="73">
        <v>2</v>
      </c>
      <c r="BQ113" s="72">
        <v>7</v>
      </c>
      <c r="BR113" s="73">
        <v>3</v>
      </c>
      <c r="BS113" s="72">
        <v>1</v>
      </c>
      <c r="BT113" s="73">
        <v>3</v>
      </c>
      <c r="BU113" s="82">
        <f t="shared" si="122"/>
        <v>2.7017419125488802</v>
      </c>
      <c r="BV113" s="99" t="s">
        <v>172</v>
      </c>
      <c r="BW113" s="39">
        <f t="shared" si="123"/>
        <v>54</v>
      </c>
      <c r="BX113" s="72">
        <v>7</v>
      </c>
      <c r="BY113" s="73">
        <v>6</v>
      </c>
      <c r="BZ113" s="72">
        <v>4</v>
      </c>
      <c r="CA113" s="73">
        <v>4</v>
      </c>
      <c r="CB113" s="72">
        <v>3</v>
      </c>
      <c r="CC113" s="73">
        <v>4</v>
      </c>
      <c r="CD113" s="72">
        <v>3</v>
      </c>
      <c r="CE113" s="73">
        <v>5</v>
      </c>
      <c r="CF113" s="72">
        <v>3</v>
      </c>
      <c r="CG113" s="73">
        <v>4</v>
      </c>
      <c r="CH113" s="72">
        <v>5</v>
      </c>
      <c r="CI113" s="73">
        <v>3</v>
      </c>
      <c r="CJ113" s="72">
        <v>3</v>
      </c>
      <c r="CK113" s="73">
        <v>0</v>
      </c>
      <c r="CL113" s="94">
        <f t="shared" si="124"/>
        <v>1.9196587273373624</v>
      </c>
      <c r="CM113" s="28">
        <f t="shared" si="125"/>
        <v>130</v>
      </c>
      <c r="CN113" s="132">
        <f t="shared" si="126"/>
        <v>4.6214006398862422</v>
      </c>
    </row>
    <row r="114" spans="1:92" x14ac:dyDescent="0.3">
      <c r="A114" s="99" t="s">
        <v>173</v>
      </c>
      <c r="B114" s="70">
        <v>2098.2240000000002</v>
      </c>
      <c r="C114" s="147">
        <f t="shared" si="127"/>
        <v>1295</v>
      </c>
      <c r="D114" s="100">
        <f t="shared" si="113"/>
        <v>61.718863190965308</v>
      </c>
      <c r="E114" s="92">
        <f t="shared" si="114"/>
        <v>1055</v>
      </c>
      <c r="F114" s="72">
        <v>52</v>
      </c>
      <c r="G114" s="73">
        <v>27</v>
      </c>
      <c r="H114" s="72">
        <v>43</v>
      </c>
      <c r="I114" s="73">
        <v>42</v>
      </c>
      <c r="J114" s="72">
        <v>93</v>
      </c>
      <c r="K114" s="73">
        <v>96</v>
      </c>
      <c r="L114" s="72">
        <v>115</v>
      </c>
      <c r="M114" s="73">
        <v>105</v>
      </c>
      <c r="N114" s="72">
        <v>124</v>
      </c>
      <c r="O114" s="73">
        <v>118</v>
      </c>
      <c r="P114" s="72">
        <v>119</v>
      </c>
      <c r="Q114" s="73">
        <v>114</v>
      </c>
      <c r="R114" s="72">
        <v>7</v>
      </c>
      <c r="S114" s="73"/>
      <c r="T114" s="102">
        <f t="shared" si="115"/>
        <v>81.467181467181476</v>
      </c>
      <c r="U114" s="99" t="s">
        <v>173</v>
      </c>
      <c r="V114" s="92">
        <f t="shared" si="116"/>
        <v>60</v>
      </c>
      <c r="W114" s="72">
        <v>0</v>
      </c>
      <c r="X114" s="73">
        <v>5</v>
      </c>
      <c r="Y114" s="72">
        <v>3</v>
      </c>
      <c r="Z114" s="73">
        <v>2</v>
      </c>
      <c r="AA114" s="72">
        <v>6</v>
      </c>
      <c r="AB114" s="73">
        <v>6</v>
      </c>
      <c r="AC114" s="72">
        <v>4</v>
      </c>
      <c r="AD114" s="73">
        <v>4</v>
      </c>
      <c r="AE114" s="72">
        <v>11</v>
      </c>
      <c r="AF114" s="73">
        <v>1</v>
      </c>
      <c r="AG114" s="72">
        <v>11</v>
      </c>
      <c r="AH114" s="73">
        <v>6</v>
      </c>
      <c r="AI114" s="72">
        <v>0</v>
      </c>
      <c r="AJ114" s="73">
        <v>1</v>
      </c>
      <c r="AK114" s="107">
        <f t="shared" si="117"/>
        <v>5.6872037914691944</v>
      </c>
      <c r="AL114" s="99" t="s">
        <v>173</v>
      </c>
      <c r="AM114" s="39">
        <f t="shared" si="118"/>
        <v>73</v>
      </c>
      <c r="AN114" s="72">
        <v>5</v>
      </c>
      <c r="AO114" s="73">
        <v>3</v>
      </c>
      <c r="AP114" s="72">
        <v>3</v>
      </c>
      <c r="AQ114" s="73">
        <v>1</v>
      </c>
      <c r="AR114" s="72">
        <v>8</v>
      </c>
      <c r="AS114" s="73">
        <v>5</v>
      </c>
      <c r="AT114" s="72">
        <v>5</v>
      </c>
      <c r="AU114" s="73">
        <v>13</v>
      </c>
      <c r="AV114" s="72">
        <v>9</v>
      </c>
      <c r="AW114" s="73">
        <v>3</v>
      </c>
      <c r="AX114" s="72">
        <v>8</v>
      </c>
      <c r="AY114" s="73">
        <v>9</v>
      </c>
      <c r="AZ114" s="72">
        <v>1</v>
      </c>
      <c r="BA114" s="73">
        <v>0</v>
      </c>
      <c r="BB114" s="94">
        <f t="shared" si="128"/>
        <v>5.6370656370656373</v>
      </c>
      <c r="BC114" s="39">
        <f t="shared" si="119"/>
        <v>133</v>
      </c>
      <c r="BD114" s="118">
        <f t="shared" si="120"/>
        <v>10.27027027027027</v>
      </c>
      <c r="BE114" s="99" t="s">
        <v>173</v>
      </c>
      <c r="BF114" s="140">
        <f t="shared" si="121"/>
        <v>49</v>
      </c>
      <c r="BG114" s="72">
        <v>4</v>
      </c>
      <c r="BH114" s="73">
        <v>2</v>
      </c>
      <c r="BI114" s="72">
        <v>1</v>
      </c>
      <c r="BJ114" s="73">
        <v>3</v>
      </c>
      <c r="BK114" s="72">
        <v>5</v>
      </c>
      <c r="BL114" s="73">
        <v>5</v>
      </c>
      <c r="BM114" s="72">
        <v>5</v>
      </c>
      <c r="BN114" s="73">
        <v>3</v>
      </c>
      <c r="BO114" s="72">
        <v>7</v>
      </c>
      <c r="BP114" s="73">
        <v>4</v>
      </c>
      <c r="BQ114" s="72">
        <v>6</v>
      </c>
      <c r="BR114" s="73">
        <v>4</v>
      </c>
      <c r="BS114" s="72">
        <v>0</v>
      </c>
      <c r="BT114" s="73">
        <v>0</v>
      </c>
      <c r="BU114" s="82">
        <f t="shared" si="122"/>
        <v>3.7837837837837842</v>
      </c>
      <c r="BV114" s="99" t="s">
        <v>173</v>
      </c>
      <c r="BW114" s="39">
        <f t="shared" si="123"/>
        <v>107</v>
      </c>
      <c r="BX114" s="72">
        <v>7</v>
      </c>
      <c r="BY114" s="73">
        <v>4</v>
      </c>
      <c r="BZ114" s="72">
        <v>4</v>
      </c>
      <c r="CA114" s="73">
        <v>6</v>
      </c>
      <c r="CB114" s="72">
        <v>15</v>
      </c>
      <c r="CC114" s="73">
        <v>11</v>
      </c>
      <c r="CD114" s="72">
        <v>13</v>
      </c>
      <c r="CE114" s="73">
        <v>6</v>
      </c>
      <c r="CF114" s="72">
        <v>9</v>
      </c>
      <c r="CG114" s="73">
        <v>14</v>
      </c>
      <c r="CH114" s="72">
        <v>8</v>
      </c>
      <c r="CI114" s="73">
        <v>9</v>
      </c>
      <c r="CJ114" s="72">
        <v>1</v>
      </c>
      <c r="CK114" s="73">
        <v>0</v>
      </c>
      <c r="CL114" s="94">
        <f t="shared" si="124"/>
        <v>8.2625482625482629</v>
      </c>
      <c r="CM114" s="28">
        <f t="shared" si="125"/>
        <v>156</v>
      </c>
      <c r="CN114" s="132">
        <f t="shared" si="126"/>
        <v>12.046332046332047</v>
      </c>
    </row>
    <row r="115" spans="1:92" x14ac:dyDescent="0.3">
      <c r="A115" s="99" t="s">
        <v>174</v>
      </c>
      <c r="B115" s="70">
        <v>2939.652</v>
      </c>
      <c r="C115" s="147">
        <f t="shared" si="127"/>
        <v>0</v>
      </c>
      <c r="D115" s="100">
        <f t="shared" si="113"/>
        <v>0</v>
      </c>
      <c r="E115" s="92">
        <f t="shared" si="114"/>
        <v>0</v>
      </c>
      <c r="F115" s="72"/>
      <c r="G115" s="73"/>
      <c r="H115" s="72"/>
      <c r="I115" s="73"/>
      <c r="J115" s="72"/>
      <c r="K115" s="73"/>
      <c r="L115" s="72"/>
      <c r="M115" s="73"/>
      <c r="N115" s="72"/>
      <c r="O115" s="73"/>
      <c r="P115" s="72"/>
      <c r="Q115" s="73"/>
      <c r="R115" s="72"/>
      <c r="S115" s="73"/>
      <c r="T115" s="102" t="e">
        <f t="shared" si="115"/>
        <v>#DIV/0!</v>
      </c>
      <c r="U115" s="99" t="s">
        <v>174</v>
      </c>
      <c r="V115" s="92">
        <f t="shared" si="116"/>
        <v>0</v>
      </c>
      <c r="W115" s="72"/>
      <c r="X115" s="73"/>
      <c r="Y115" s="72"/>
      <c r="Z115" s="73"/>
      <c r="AA115" s="72"/>
      <c r="AB115" s="73"/>
      <c r="AC115" s="72"/>
      <c r="AD115" s="73"/>
      <c r="AE115" s="72"/>
      <c r="AF115" s="73"/>
      <c r="AG115" s="72"/>
      <c r="AH115" s="73"/>
      <c r="AI115" s="72"/>
      <c r="AJ115" s="73"/>
      <c r="AK115" s="107" t="e">
        <f t="shared" si="117"/>
        <v>#DIV/0!</v>
      </c>
      <c r="AL115" s="99" t="s">
        <v>174</v>
      </c>
      <c r="AM115" s="39">
        <f t="shared" si="118"/>
        <v>0</v>
      </c>
      <c r="AN115" s="72"/>
      <c r="AO115" s="73"/>
      <c r="AP115" s="72"/>
      <c r="AQ115" s="73"/>
      <c r="AR115" s="72"/>
      <c r="AS115" s="73"/>
      <c r="AT115" s="72"/>
      <c r="AU115" s="73"/>
      <c r="AV115" s="72"/>
      <c r="AW115" s="73"/>
      <c r="AX115" s="72"/>
      <c r="AY115" s="73"/>
      <c r="AZ115" s="72"/>
      <c r="BA115" s="73"/>
      <c r="BB115" s="94" t="e">
        <f t="shared" si="128"/>
        <v>#DIV/0!</v>
      </c>
      <c r="BC115" s="39">
        <f t="shared" si="119"/>
        <v>0</v>
      </c>
      <c r="BD115" s="118" t="e">
        <f t="shared" si="120"/>
        <v>#DIV/0!</v>
      </c>
      <c r="BE115" s="99" t="s">
        <v>174</v>
      </c>
      <c r="BF115" s="140">
        <f t="shared" si="121"/>
        <v>0</v>
      </c>
      <c r="BG115" s="72"/>
      <c r="BH115" s="73"/>
      <c r="BI115" s="72"/>
      <c r="BJ115" s="73"/>
      <c r="BK115" s="72"/>
      <c r="BL115" s="73"/>
      <c r="BM115" s="72"/>
      <c r="BN115" s="73"/>
      <c r="BO115" s="72"/>
      <c r="BP115" s="73"/>
      <c r="BQ115" s="72"/>
      <c r="BR115" s="73"/>
      <c r="BS115" s="72"/>
      <c r="BT115" s="73"/>
      <c r="BU115" s="82" t="e">
        <f t="shared" si="122"/>
        <v>#DIV/0!</v>
      </c>
      <c r="BV115" s="99" t="s">
        <v>174</v>
      </c>
      <c r="BW115" s="39">
        <f t="shared" si="123"/>
        <v>0</v>
      </c>
      <c r="BX115" s="72"/>
      <c r="BY115" s="73"/>
      <c r="BZ115" s="72"/>
      <c r="CA115" s="73"/>
      <c r="CB115" s="72"/>
      <c r="CC115" s="73"/>
      <c r="CD115" s="72"/>
      <c r="CE115" s="73"/>
      <c r="CF115" s="72"/>
      <c r="CG115" s="73"/>
      <c r="CH115" s="72"/>
      <c r="CI115" s="73"/>
      <c r="CJ115" s="72"/>
      <c r="CK115" s="73"/>
      <c r="CL115" s="94" t="e">
        <f t="shared" si="124"/>
        <v>#DIV/0!</v>
      </c>
      <c r="CM115" s="28">
        <f t="shared" si="125"/>
        <v>0</v>
      </c>
      <c r="CN115" s="132" t="e">
        <f t="shared" si="126"/>
        <v>#DIV/0!</v>
      </c>
    </row>
    <row r="116" spans="1:92" x14ac:dyDescent="0.3">
      <c r="A116" s="99" t="s">
        <v>175</v>
      </c>
      <c r="B116" s="70">
        <v>2767.6080000000002</v>
      </c>
      <c r="C116" s="147">
        <f t="shared" si="127"/>
        <v>1827</v>
      </c>
      <c r="D116" s="100">
        <f t="shared" si="113"/>
        <v>66.013684018835022</v>
      </c>
      <c r="E116" s="92">
        <f t="shared" si="114"/>
        <v>1713</v>
      </c>
      <c r="F116" s="72">
        <v>93</v>
      </c>
      <c r="G116" s="73">
        <v>100</v>
      </c>
      <c r="H116" s="72">
        <v>91</v>
      </c>
      <c r="I116" s="73">
        <v>102</v>
      </c>
      <c r="J116" s="72">
        <v>137</v>
      </c>
      <c r="K116" s="73">
        <v>115</v>
      </c>
      <c r="L116" s="72">
        <v>135</v>
      </c>
      <c r="M116" s="73">
        <v>116</v>
      </c>
      <c r="N116" s="72">
        <v>148</v>
      </c>
      <c r="O116" s="73">
        <v>134</v>
      </c>
      <c r="P116" s="72">
        <v>130</v>
      </c>
      <c r="Q116" s="73">
        <v>136</v>
      </c>
      <c r="R116" s="72">
        <v>140</v>
      </c>
      <c r="S116" s="73">
        <v>136</v>
      </c>
      <c r="T116" s="102">
        <f t="shared" si="115"/>
        <v>93.760262725779967</v>
      </c>
      <c r="U116" s="99" t="s">
        <v>175</v>
      </c>
      <c r="V116" s="92">
        <f t="shared" si="116"/>
        <v>90</v>
      </c>
      <c r="W116" s="72">
        <v>0</v>
      </c>
      <c r="X116" s="73">
        <v>0</v>
      </c>
      <c r="Y116" s="72">
        <v>3</v>
      </c>
      <c r="Z116" s="73">
        <v>1</v>
      </c>
      <c r="AA116" s="72">
        <v>13</v>
      </c>
      <c r="AB116" s="73">
        <v>14</v>
      </c>
      <c r="AC116" s="72">
        <v>11</v>
      </c>
      <c r="AD116" s="73">
        <v>19</v>
      </c>
      <c r="AE116" s="72">
        <v>8</v>
      </c>
      <c r="AF116" s="73">
        <v>9</v>
      </c>
      <c r="AG116" s="72">
        <v>4</v>
      </c>
      <c r="AH116" s="73">
        <v>3</v>
      </c>
      <c r="AI116" s="72">
        <v>2</v>
      </c>
      <c r="AJ116" s="73">
        <v>3</v>
      </c>
      <c r="AK116" s="107">
        <f t="shared" si="117"/>
        <v>5.2539404553415059</v>
      </c>
      <c r="AL116" s="99" t="s">
        <v>175</v>
      </c>
      <c r="AM116" s="39">
        <f t="shared" si="118"/>
        <v>18</v>
      </c>
      <c r="AN116" s="72">
        <v>0</v>
      </c>
      <c r="AO116" s="73">
        <v>0</v>
      </c>
      <c r="AP116" s="72">
        <v>0</v>
      </c>
      <c r="AQ116" s="73">
        <v>0</v>
      </c>
      <c r="AR116" s="72">
        <v>2</v>
      </c>
      <c r="AS116" s="73">
        <v>1</v>
      </c>
      <c r="AT116" s="72">
        <v>3</v>
      </c>
      <c r="AU116" s="73">
        <v>4</v>
      </c>
      <c r="AV116" s="72">
        <v>2</v>
      </c>
      <c r="AW116" s="73">
        <v>1</v>
      </c>
      <c r="AX116" s="72">
        <v>1</v>
      </c>
      <c r="AY116" s="73">
        <v>2</v>
      </c>
      <c r="AZ116" s="72">
        <v>1</v>
      </c>
      <c r="BA116" s="73">
        <v>1</v>
      </c>
      <c r="BB116" s="94">
        <f t="shared" si="128"/>
        <v>0.98522167487684731</v>
      </c>
      <c r="BC116" s="39">
        <f t="shared" si="119"/>
        <v>108</v>
      </c>
      <c r="BD116" s="118">
        <f t="shared" si="120"/>
        <v>5.9113300492610836</v>
      </c>
      <c r="BE116" s="99" t="s">
        <v>175</v>
      </c>
      <c r="BF116" s="140">
        <f t="shared" si="121"/>
        <v>24</v>
      </c>
      <c r="BG116" s="72">
        <v>0</v>
      </c>
      <c r="BH116" s="73">
        <v>0</v>
      </c>
      <c r="BI116" s="72">
        <v>0</v>
      </c>
      <c r="BJ116" s="73">
        <v>0</v>
      </c>
      <c r="BK116" s="72">
        <v>2</v>
      </c>
      <c r="BL116" s="73">
        <v>2</v>
      </c>
      <c r="BM116" s="72">
        <v>4</v>
      </c>
      <c r="BN116" s="73">
        <v>3</v>
      </c>
      <c r="BO116" s="72">
        <v>6</v>
      </c>
      <c r="BP116" s="73">
        <v>5</v>
      </c>
      <c r="BQ116" s="72">
        <v>1</v>
      </c>
      <c r="BR116" s="73">
        <v>1</v>
      </c>
      <c r="BS116" s="72">
        <v>0</v>
      </c>
      <c r="BT116" s="73">
        <v>0</v>
      </c>
      <c r="BU116" s="82">
        <f t="shared" si="122"/>
        <v>1.3136288998357963</v>
      </c>
      <c r="BV116" s="99" t="s">
        <v>175</v>
      </c>
      <c r="BW116" s="39">
        <f t="shared" si="123"/>
        <v>6</v>
      </c>
      <c r="BX116" s="72">
        <v>0</v>
      </c>
      <c r="BY116" s="73">
        <v>0</v>
      </c>
      <c r="BZ116" s="72">
        <v>0</v>
      </c>
      <c r="CA116" s="73">
        <v>0</v>
      </c>
      <c r="CB116" s="72">
        <v>1</v>
      </c>
      <c r="CC116" s="73">
        <v>0</v>
      </c>
      <c r="CD116" s="72">
        <v>1</v>
      </c>
      <c r="CE116" s="73">
        <v>1</v>
      </c>
      <c r="CF116" s="72">
        <v>1</v>
      </c>
      <c r="CG116" s="73">
        <v>1</v>
      </c>
      <c r="CH116" s="72">
        <v>0</v>
      </c>
      <c r="CI116" s="73">
        <v>1</v>
      </c>
      <c r="CJ116" s="72">
        <v>0</v>
      </c>
      <c r="CK116" s="73">
        <v>0</v>
      </c>
      <c r="CL116" s="94">
        <f t="shared" si="124"/>
        <v>0.32840722495894908</v>
      </c>
      <c r="CM116" s="28">
        <f t="shared" si="125"/>
        <v>30</v>
      </c>
      <c r="CN116" s="132">
        <f t="shared" si="126"/>
        <v>1.6420361247947455</v>
      </c>
    </row>
    <row r="117" spans="1:92" x14ac:dyDescent="0.3">
      <c r="A117" s="99" t="s">
        <v>176</v>
      </c>
      <c r="B117" s="70">
        <v>1255.662</v>
      </c>
      <c r="C117" s="147">
        <f t="shared" si="127"/>
        <v>786</v>
      </c>
      <c r="D117" s="100">
        <f t="shared" si="113"/>
        <v>62.596463060919262</v>
      </c>
      <c r="E117" s="92">
        <f t="shared" si="114"/>
        <v>651</v>
      </c>
      <c r="F117" s="72">
        <v>23</v>
      </c>
      <c r="G117" s="73">
        <v>32</v>
      </c>
      <c r="H117" s="72">
        <v>31</v>
      </c>
      <c r="I117" s="73">
        <v>24</v>
      </c>
      <c r="J117" s="72">
        <v>76</v>
      </c>
      <c r="K117" s="73">
        <v>76</v>
      </c>
      <c r="L117" s="72">
        <v>60</v>
      </c>
      <c r="M117" s="73">
        <v>66</v>
      </c>
      <c r="N117" s="72">
        <v>56</v>
      </c>
      <c r="O117" s="73">
        <v>59</v>
      </c>
      <c r="P117" s="72">
        <v>85</v>
      </c>
      <c r="Q117" s="73">
        <v>50</v>
      </c>
      <c r="R117" s="72">
        <v>4</v>
      </c>
      <c r="S117" s="73">
        <v>9</v>
      </c>
      <c r="T117" s="102">
        <f t="shared" si="115"/>
        <v>82.824427480916029</v>
      </c>
      <c r="U117" s="99" t="s">
        <v>176</v>
      </c>
      <c r="V117" s="92">
        <f t="shared" si="116"/>
        <v>73</v>
      </c>
      <c r="W117" s="72">
        <v>1</v>
      </c>
      <c r="X117" s="73">
        <v>0</v>
      </c>
      <c r="Y117" s="72">
        <v>1</v>
      </c>
      <c r="Z117" s="73">
        <v>1</v>
      </c>
      <c r="AA117" s="72">
        <v>11</v>
      </c>
      <c r="AB117" s="73">
        <v>12</v>
      </c>
      <c r="AC117" s="72">
        <v>6</v>
      </c>
      <c r="AD117" s="73">
        <v>9</v>
      </c>
      <c r="AE117" s="72">
        <v>5</v>
      </c>
      <c r="AF117" s="73">
        <v>10</v>
      </c>
      <c r="AG117" s="72">
        <v>5</v>
      </c>
      <c r="AH117" s="73">
        <v>9</v>
      </c>
      <c r="AI117" s="72">
        <v>2</v>
      </c>
      <c r="AJ117" s="73">
        <v>1</v>
      </c>
      <c r="AK117" s="107">
        <f t="shared" si="117"/>
        <v>11.213517665130567</v>
      </c>
      <c r="AL117" s="99" t="s">
        <v>176</v>
      </c>
      <c r="AM117" s="39">
        <f t="shared" si="118"/>
        <v>62</v>
      </c>
      <c r="AN117" s="72">
        <v>0</v>
      </c>
      <c r="AO117" s="73">
        <v>1</v>
      </c>
      <c r="AP117" s="72">
        <v>1</v>
      </c>
      <c r="AQ117" s="73">
        <v>0</v>
      </c>
      <c r="AR117" s="72">
        <v>6</v>
      </c>
      <c r="AS117" s="73">
        <v>8</v>
      </c>
      <c r="AT117" s="72">
        <v>10</v>
      </c>
      <c r="AU117" s="73">
        <v>5</v>
      </c>
      <c r="AV117" s="72">
        <v>4</v>
      </c>
      <c r="AW117" s="73">
        <v>9</v>
      </c>
      <c r="AX117" s="72">
        <v>5</v>
      </c>
      <c r="AY117" s="73">
        <v>9</v>
      </c>
      <c r="AZ117" s="72">
        <v>3</v>
      </c>
      <c r="BA117" s="73">
        <v>1</v>
      </c>
      <c r="BB117" s="94">
        <f t="shared" si="128"/>
        <v>7.888040712468193</v>
      </c>
      <c r="BC117" s="39">
        <f t="shared" si="119"/>
        <v>135</v>
      </c>
      <c r="BD117" s="57">
        <f t="shared" si="120"/>
        <v>17.175572519083971</v>
      </c>
      <c r="BE117" s="99" t="s">
        <v>176</v>
      </c>
      <c r="BF117" s="140">
        <f t="shared" si="121"/>
        <v>0</v>
      </c>
      <c r="BG117" s="72">
        <v>0</v>
      </c>
      <c r="BH117" s="73">
        <v>0</v>
      </c>
      <c r="BI117" s="72">
        <v>0</v>
      </c>
      <c r="BJ117" s="73">
        <v>0</v>
      </c>
      <c r="BK117" s="72">
        <v>0</v>
      </c>
      <c r="BL117" s="73">
        <v>0</v>
      </c>
      <c r="BM117" s="72">
        <v>0</v>
      </c>
      <c r="BN117" s="73">
        <v>0</v>
      </c>
      <c r="BO117" s="72">
        <v>0</v>
      </c>
      <c r="BP117" s="73">
        <v>0</v>
      </c>
      <c r="BQ117" s="72">
        <v>0</v>
      </c>
      <c r="BR117" s="73">
        <v>0</v>
      </c>
      <c r="BS117" s="72">
        <v>0</v>
      </c>
      <c r="BT117" s="73">
        <v>0</v>
      </c>
      <c r="BU117" s="82">
        <f t="shared" si="122"/>
        <v>0</v>
      </c>
      <c r="BV117" s="99" t="s">
        <v>176</v>
      </c>
      <c r="BW117" s="39">
        <f t="shared" si="123"/>
        <v>0</v>
      </c>
      <c r="BX117" s="72">
        <v>0</v>
      </c>
      <c r="BY117" s="73">
        <v>0</v>
      </c>
      <c r="BZ117" s="72">
        <v>0</v>
      </c>
      <c r="CA117" s="73">
        <v>0</v>
      </c>
      <c r="CB117" s="72">
        <v>0</v>
      </c>
      <c r="CC117" s="73">
        <v>0</v>
      </c>
      <c r="CD117" s="72">
        <v>0</v>
      </c>
      <c r="CE117" s="73">
        <v>0</v>
      </c>
      <c r="CF117" s="72">
        <v>0</v>
      </c>
      <c r="CG117" s="73">
        <v>0</v>
      </c>
      <c r="CH117" s="72">
        <v>0</v>
      </c>
      <c r="CI117" s="73">
        <v>0</v>
      </c>
      <c r="CJ117" s="72">
        <v>0</v>
      </c>
      <c r="CK117" s="73">
        <v>0</v>
      </c>
      <c r="CL117" s="94">
        <f t="shared" si="124"/>
        <v>0</v>
      </c>
      <c r="CM117" s="28">
        <f t="shared" si="125"/>
        <v>0</v>
      </c>
      <c r="CN117" s="132">
        <f t="shared" si="126"/>
        <v>0</v>
      </c>
    </row>
    <row r="118" spans="1:92" x14ac:dyDescent="0.3">
      <c r="A118" s="99" t="s">
        <v>177</v>
      </c>
      <c r="B118" s="70">
        <v>2579.85</v>
      </c>
      <c r="C118" s="147">
        <f t="shared" si="127"/>
        <v>3340</v>
      </c>
      <c r="D118" s="100">
        <f t="shared" si="113"/>
        <v>129.46489136965329</v>
      </c>
      <c r="E118" s="92">
        <f t="shared" si="114"/>
        <v>2716</v>
      </c>
      <c r="F118" s="72">
        <v>88</v>
      </c>
      <c r="G118" s="73">
        <v>114</v>
      </c>
      <c r="H118" s="72">
        <v>120</v>
      </c>
      <c r="I118" s="73">
        <v>150</v>
      </c>
      <c r="J118" s="72">
        <v>196</v>
      </c>
      <c r="K118" s="73">
        <v>240</v>
      </c>
      <c r="L118" s="72">
        <v>216</v>
      </c>
      <c r="M118" s="73">
        <v>290</v>
      </c>
      <c r="N118" s="72">
        <v>230</v>
      </c>
      <c r="O118" s="73">
        <v>270</v>
      </c>
      <c r="P118" s="72">
        <v>250</v>
      </c>
      <c r="Q118" s="73">
        <v>292</v>
      </c>
      <c r="R118" s="72">
        <v>260</v>
      </c>
      <c r="S118" s="73"/>
      <c r="T118" s="102">
        <f t="shared" si="115"/>
        <v>81.317365269461078</v>
      </c>
      <c r="U118" s="99" t="s">
        <v>177</v>
      </c>
      <c r="V118" s="92">
        <f t="shared" si="116"/>
        <v>382</v>
      </c>
      <c r="W118" s="72">
        <v>16</v>
      </c>
      <c r="X118" s="73">
        <v>14</v>
      </c>
      <c r="Y118" s="72">
        <v>30</v>
      </c>
      <c r="Z118" s="73">
        <v>18</v>
      </c>
      <c r="AA118" s="72">
        <v>40</v>
      </c>
      <c r="AB118" s="73">
        <v>20</v>
      </c>
      <c r="AC118" s="72">
        <v>38</v>
      </c>
      <c r="AD118" s="73">
        <v>18</v>
      </c>
      <c r="AE118" s="72">
        <v>36</v>
      </c>
      <c r="AF118" s="73">
        <v>24</v>
      </c>
      <c r="AG118" s="72">
        <v>28</v>
      </c>
      <c r="AH118" s="73">
        <v>30</v>
      </c>
      <c r="AI118" s="72">
        <v>40</v>
      </c>
      <c r="AJ118" s="73">
        <v>30</v>
      </c>
      <c r="AK118" s="107">
        <f t="shared" si="117"/>
        <v>14.06480117820324</v>
      </c>
      <c r="AL118" s="99" t="s">
        <v>177</v>
      </c>
      <c r="AM118" s="39">
        <f t="shared" si="118"/>
        <v>242</v>
      </c>
      <c r="AN118" s="72">
        <v>2</v>
      </c>
      <c r="AO118" s="73">
        <v>8</v>
      </c>
      <c r="AP118" s="72">
        <v>18</v>
      </c>
      <c r="AQ118" s="73">
        <v>12</v>
      </c>
      <c r="AR118" s="72">
        <v>16</v>
      </c>
      <c r="AS118" s="73">
        <v>10</v>
      </c>
      <c r="AT118" s="72">
        <v>28</v>
      </c>
      <c r="AU118" s="73">
        <v>10</v>
      </c>
      <c r="AV118" s="72">
        <v>26</v>
      </c>
      <c r="AW118" s="73">
        <v>38</v>
      </c>
      <c r="AX118" s="72">
        <v>20</v>
      </c>
      <c r="AY118" s="73">
        <v>14</v>
      </c>
      <c r="AZ118" s="72">
        <v>12</v>
      </c>
      <c r="BA118" s="73">
        <v>28</v>
      </c>
      <c r="BB118" s="94">
        <f t="shared" si="128"/>
        <v>7.2455089820359282</v>
      </c>
      <c r="BC118" s="39">
        <f t="shared" si="119"/>
        <v>624</v>
      </c>
      <c r="BD118" s="57">
        <f t="shared" si="120"/>
        <v>18.682634730538922</v>
      </c>
      <c r="BE118" s="99" t="s">
        <v>177</v>
      </c>
      <c r="BF118" s="140">
        <f t="shared" si="121"/>
        <v>0</v>
      </c>
      <c r="BG118" s="72"/>
      <c r="BH118" s="73"/>
      <c r="BI118" s="72"/>
      <c r="BJ118" s="73"/>
      <c r="BK118" s="72"/>
      <c r="BL118" s="73"/>
      <c r="BM118" s="72"/>
      <c r="BN118" s="73"/>
      <c r="BO118" s="72"/>
      <c r="BP118" s="73"/>
      <c r="BQ118" s="72"/>
      <c r="BR118" s="73"/>
      <c r="BS118" s="72"/>
      <c r="BT118" s="73"/>
      <c r="BU118" s="82">
        <f t="shared" si="122"/>
        <v>0</v>
      </c>
      <c r="BV118" s="99" t="s">
        <v>177</v>
      </c>
      <c r="BW118" s="39">
        <f t="shared" si="123"/>
        <v>0</v>
      </c>
      <c r="BX118" s="72"/>
      <c r="BY118" s="73"/>
      <c r="BZ118" s="72"/>
      <c r="CA118" s="73"/>
      <c r="CB118" s="72"/>
      <c r="CC118" s="73"/>
      <c r="CD118" s="72"/>
      <c r="CE118" s="73"/>
      <c r="CF118" s="72"/>
      <c r="CG118" s="73"/>
      <c r="CH118" s="72"/>
      <c r="CI118" s="73"/>
      <c r="CJ118" s="72"/>
      <c r="CK118" s="73"/>
      <c r="CL118" s="94">
        <f t="shared" si="124"/>
        <v>0</v>
      </c>
      <c r="CM118" s="28">
        <f t="shared" si="125"/>
        <v>0</v>
      </c>
      <c r="CN118" s="132">
        <f t="shared" si="126"/>
        <v>0</v>
      </c>
    </row>
    <row r="119" spans="1:92" x14ac:dyDescent="0.3">
      <c r="A119" s="99" t="s">
        <v>178</v>
      </c>
      <c r="B119" s="70">
        <v>1400.49</v>
      </c>
      <c r="C119" s="147">
        <f t="shared" si="127"/>
        <v>967</v>
      </c>
      <c r="D119" s="100">
        <f t="shared" si="113"/>
        <v>69.047262029718169</v>
      </c>
      <c r="E119" s="92">
        <f t="shared" si="114"/>
        <v>916</v>
      </c>
      <c r="F119" s="72">
        <v>31</v>
      </c>
      <c r="G119" s="73">
        <v>35</v>
      </c>
      <c r="H119" s="72">
        <v>41</v>
      </c>
      <c r="I119" s="73">
        <v>31</v>
      </c>
      <c r="J119" s="72">
        <v>65</v>
      </c>
      <c r="K119" s="73">
        <v>50</v>
      </c>
      <c r="L119" s="72">
        <v>95</v>
      </c>
      <c r="M119" s="73">
        <v>77</v>
      </c>
      <c r="N119" s="72">
        <v>82</v>
      </c>
      <c r="O119" s="73">
        <v>67</v>
      </c>
      <c r="P119" s="72">
        <v>85</v>
      </c>
      <c r="Q119" s="73">
        <v>82</v>
      </c>
      <c r="R119" s="72">
        <v>99</v>
      </c>
      <c r="S119" s="73">
        <v>76</v>
      </c>
      <c r="T119" s="102">
        <f t="shared" si="115"/>
        <v>94.725956566701143</v>
      </c>
      <c r="U119" s="99" t="s">
        <v>178</v>
      </c>
      <c r="V119" s="92">
        <f t="shared" si="116"/>
        <v>34</v>
      </c>
      <c r="W119" s="72">
        <v>0</v>
      </c>
      <c r="X119" s="73">
        <v>0</v>
      </c>
      <c r="Y119" s="72">
        <v>1</v>
      </c>
      <c r="Z119" s="73">
        <v>0</v>
      </c>
      <c r="AA119" s="72">
        <v>3</v>
      </c>
      <c r="AB119" s="73">
        <v>5</v>
      </c>
      <c r="AC119" s="72">
        <v>4</v>
      </c>
      <c r="AD119" s="73">
        <v>4</v>
      </c>
      <c r="AE119" s="72">
        <v>7</v>
      </c>
      <c r="AF119" s="73">
        <v>3</v>
      </c>
      <c r="AG119" s="72">
        <v>1</v>
      </c>
      <c r="AH119" s="73">
        <v>2</v>
      </c>
      <c r="AI119" s="72">
        <v>3</v>
      </c>
      <c r="AJ119" s="73">
        <v>1</v>
      </c>
      <c r="AK119" s="107">
        <f t="shared" si="117"/>
        <v>3.7117903930131009</v>
      </c>
      <c r="AL119" s="99" t="s">
        <v>178</v>
      </c>
      <c r="AM119" s="39">
        <f t="shared" si="118"/>
        <v>11</v>
      </c>
      <c r="AN119" s="72">
        <v>0</v>
      </c>
      <c r="AO119" s="73">
        <v>1</v>
      </c>
      <c r="AP119" s="72">
        <v>1</v>
      </c>
      <c r="AQ119" s="73">
        <v>0</v>
      </c>
      <c r="AR119" s="72">
        <v>1</v>
      </c>
      <c r="AS119" s="73">
        <v>3</v>
      </c>
      <c r="AT119" s="72">
        <v>3</v>
      </c>
      <c r="AU119" s="73">
        <v>1</v>
      </c>
      <c r="AV119" s="72">
        <v>0</v>
      </c>
      <c r="AW119" s="73">
        <v>0</v>
      </c>
      <c r="AX119" s="72">
        <v>1</v>
      </c>
      <c r="AY119" s="73">
        <v>0</v>
      </c>
      <c r="AZ119" s="72">
        <v>0</v>
      </c>
      <c r="BA119" s="73">
        <v>0</v>
      </c>
      <c r="BB119" s="94">
        <f t="shared" si="128"/>
        <v>1.1375387797311272</v>
      </c>
      <c r="BC119" s="39">
        <f t="shared" si="119"/>
        <v>45</v>
      </c>
      <c r="BD119" s="57">
        <f t="shared" si="120"/>
        <v>4.6535677352637022</v>
      </c>
      <c r="BE119" s="99" t="s">
        <v>178</v>
      </c>
      <c r="BF119" s="140">
        <f t="shared" si="121"/>
        <v>13</v>
      </c>
      <c r="BG119" s="72">
        <v>0</v>
      </c>
      <c r="BH119" s="73">
        <v>1</v>
      </c>
      <c r="BI119" s="72">
        <v>0</v>
      </c>
      <c r="BJ119" s="73">
        <v>0</v>
      </c>
      <c r="BK119" s="72">
        <v>0</v>
      </c>
      <c r="BL119" s="73">
        <v>1</v>
      </c>
      <c r="BM119" s="72">
        <v>2</v>
      </c>
      <c r="BN119" s="73">
        <v>2</v>
      </c>
      <c r="BO119" s="72">
        <v>1</v>
      </c>
      <c r="BP119" s="73">
        <v>1</v>
      </c>
      <c r="BQ119" s="72">
        <v>1</v>
      </c>
      <c r="BR119" s="73">
        <v>3</v>
      </c>
      <c r="BS119" s="72">
        <v>0</v>
      </c>
      <c r="BT119" s="73">
        <v>1</v>
      </c>
      <c r="BU119" s="82">
        <f t="shared" si="122"/>
        <v>1.344364012409514</v>
      </c>
      <c r="BV119" s="99" t="s">
        <v>178</v>
      </c>
      <c r="BW119" s="39">
        <f t="shared" si="123"/>
        <v>6</v>
      </c>
      <c r="BX119" s="72">
        <v>0</v>
      </c>
      <c r="BY119" s="73">
        <v>0</v>
      </c>
      <c r="BZ119" s="72">
        <v>0</v>
      </c>
      <c r="CA119" s="73">
        <v>1</v>
      </c>
      <c r="CB119" s="72">
        <v>1</v>
      </c>
      <c r="CC119" s="73">
        <v>1</v>
      </c>
      <c r="CD119" s="72">
        <v>1</v>
      </c>
      <c r="CE119" s="73">
        <v>1</v>
      </c>
      <c r="CF119" s="72">
        <v>0</v>
      </c>
      <c r="CG119" s="73">
        <v>0</v>
      </c>
      <c r="CH119" s="72">
        <v>0</v>
      </c>
      <c r="CI119" s="73">
        <v>0</v>
      </c>
      <c r="CJ119" s="72">
        <v>1</v>
      </c>
      <c r="CK119" s="73">
        <v>0</v>
      </c>
      <c r="CL119" s="94">
        <f t="shared" si="124"/>
        <v>0.62047569803516023</v>
      </c>
      <c r="CM119" s="28">
        <f t="shared" si="125"/>
        <v>19</v>
      </c>
      <c r="CN119" s="132">
        <f t="shared" si="126"/>
        <v>1.9648397104446742</v>
      </c>
    </row>
    <row r="120" spans="1:92" x14ac:dyDescent="0.3">
      <c r="A120" s="99" t="s">
        <v>179</v>
      </c>
      <c r="B120" s="70">
        <v>4882.1940000000004</v>
      </c>
      <c r="C120" s="147">
        <f t="shared" si="127"/>
        <v>2363</v>
      </c>
      <c r="D120" s="100">
        <f t="shared" si="113"/>
        <v>48.400370816890927</v>
      </c>
      <c r="E120" s="92">
        <f t="shared" si="114"/>
        <v>2010</v>
      </c>
      <c r="F120" s="21">
        <v>75</v>
      </c>
      <c r="G120" s="22">
        <v>57</v>
      </c>
      <c r="H120" s="21">
        <v>70</v>
      </c>
      <c r="I120" s="22">
        <v>65</v>
      </c>
      <c r="J120" s="21">
        <v>149</v>
      </c>
      <c r="K120" s="22">
        <v>126</v>
      </c>
      <c r="L120" s="21">
        <v>193</v>
      </c>
      <c r="M120" s="22">
        <v>182</v>
      </c>
      <c r="N120" s="21">
        <v>212</v>
      </c>
      <c r="O120" s="22">
        <v>171</v>
      </c>
      <c r="P120" s="21">
        <v>193</v>
      </c>
      <c r="Q120" s="22">
        <v>189</v>
      </c>
      <c r="R120" s="21">
        <v>170</v>
      </c>
      <c r="S120" s="22">
        <v>158</v>
      </c>
      <c r="T120" s="102">
        <f t="shared" si="115"/>
        <v>85.061362674566226</v>
      </c>
      <c r="U120" s="99" t="s">
        <v>179</v>
      </c>
      <c r="V120" s="92">
        <f t="shared" si="116"/>
        <v>179</v>
      </c>
      <c r="W120" s="21">
        <v>1</v>
      </c>
      <c r="X120" s="22">
        <v>2</v>
      </c>
      <c r="Y120" s="21">
        <v>6</v>
      </c>
      <c r="Z120" s="22">
        <v>5</v>
      </c>
      <c r="AA120" s="21">
        <v>15</v>
      </c>
      <c r="AB120" s="22">
        <v>12</v>
      </c>
      <c r="AC120" s="21">
        <v>17</v>
      </c>
      <c r="AD120" s="22">
        <v>21</v>
      </c>
      <c r="AE120" s="21">
        <v>20</v>
      </c>
      <c r="AF120" s="22">
        <v>15</v>
      </c>
      <c r="AG120" s="21">
        <v>23</v>
      </c>
      <c r="AH120" s="22">
        <v>14</v>
      </c>
      <c r="AI120" s="21">
        <v>12</v>
      </c>
      <c r="AJ120" s="22">
        <v>16</v>
      </c>
      <c r="AK120" s="107">
        <f t="shared" si="117"/>
        <v>8.9054726368159205</v>
      </c>
      <c r="AL120" s="99" t="s">
        <v>179</v>
      </c>
      <c r="AM120" s="39">
        <f t="shared" si="118"/>
        <v>137</v>
      </c>
      <c r="AN120" s="21">
        <v>7</v>
      </c>
      <c r="AO120" s="22">
        <v>8</v>
      </c>
      <c r="AP120" s="21">
        <v>6</v>
      </c>
      <c r="AQ120" s="22">
        <v>9</v>
      </c>
      <c r="AR120" s="21">
        <v>14</v>
      </c>
      <c r="AS120" s="22">
        <v>10</v>
      </c>
      <c r="AT120" s="21">
        <v>12</v>
      </c>
      <c r="AU120" s="22">
        <v>13</v>
      </c>
      <c r="AV120" s="21">
        <v>10</v>
      </c>
      <c r="AW120" s="22">
        <v>9</v>
      </c>
      <c r="AX120" s="21">
        <v>14</v>
      </c>
      <c r="AY120" s="22">
        <v>7</v>
      </c>
      <c r="AZ120" s="21">
        <v>8</v>
      </c>
      <c r="BA120" s="22">
        <v>10</v>
      </c>
      <c r="BB120" s="94">
        <f t="shared" si="128"/>
        <v>5.7977147693609812</v>
      </c>
      <c r="BC120" s="39">
        <f t="shared" si="119"/>
        <v>316</v>
      </c>
      <c r="BD120" s="57">
        <f t="shared" si="120"/>
        <v>13.372831146847227</v>
      </c>
      <c r="BE120" s="99" t="s">
        <v>179</v>
      </c>
      <c r="BF120" s="140">
        <f t="shared" si="121"/>
        <v>110</v>
      </c>
      <c r="BG120" s="21">
        <v>11</v>
      </c>
      <c r="BH120" s="22">
        <v>5</v>
      </c>
      <c r="BI120" s="21">
        <v>4</v>
      </c>
      <c r="BJ120" s="22">
        <v>9</v>
      </c>
      <c r="BK120" s="21">
        <v>6</v>
      </c>
      <c r="BL120" s="22">
        <v>10</v>
      </c>
      <c r="BM120" s="21">
        <v>12</v>
      </c>
      <c r="BN120" s="22">
        <v>14</v>
      </c>
      <c r="BO120" s="21">
        <v>10</v>
      </c>
      <c r="BP120" s="22">
        <v>5</v>
      </c>
      <c r="BQ120" s="21">
        <v>7</v>
      </c>
      <c r="BR120" s="22">
        <v>4</v>
      </c>
      <c r="BS120" s="21">
        <v>4</v>
      </c>
      <c r="BT120" s="22">
        <v>9</v>
      </c>
      <c r="BU120" s="82">
        <f t="shared" si="122"/>
        <v>4.6550994498518827</v>
      </c>
      <c r="BV120" s="99" t="s">
        <v>179</v>
      </c>
      <c r="BW120" s="39">
        <f t="shared" si="123"/>
        <v>37</v>
      </c>
      <c r="BX120" s="21">
        <v>1</v>
      </c>
      <c r="BY120" s="22">
        <v>4</v>
      </c>
      <c r="BZ120" s="21">
        <v>5</v>
      </c>
      <c r="CA120" s="22">
        <v>0</v>
      </c>
      <c r="CB120" s="21">
        <v>2</v>
      </c>
      <c r="CC120" s="22">
        <v>3</v>
      </c>
      <c r="CD120" s="21">
        <v>4</v>
      </c>
      <c r="CE120" s="22">
        <v>2</v>
      </c>
      <c r="CF120" s="21">
        <v>2</v>
      </c>
      <c r="CG120" s="22">
        <v>1</v>
      </c>
      <c r="CH120" s="21">
        <v>5</v>
      </c>
      <c r="CI120" s="22">
        <v>4</v>
      </c>
      <c r="CJ120" s="21">
        <v>3</v>
      </c>
      <c r="CK120" s="22">
        <v>1</v>
      </c>
      <c r="CL120" s="94">
        <f t="shared" si="124"/>
        <v>1.5658061785865425</v>
      </c>
      <c r="CM120" s="28">
        <f t="shared" si="125"/>
        <v>147</v>
      </c>
      <c r="CN120" s="132">
        <f t="shared" si="126"/>
        <v>6.2209056284384259</v>
      </c>
    </row>
    <row r="121" spans="1:92" x14ac:dyDescent="0.3">
      <c r="A121" s="99" t="s">
        <v>180</v>
      </c>
      <c r="B121" s="70">
        <v>2975.94</v>
      </c>
      <c r="C121" s="147">
        <f t="shared" si="127"/>
        <v>2047</v>
      </c>
      <c r="D121" s="100">
        <f t="shared" si="113"/>
        <v>68.784988944669578</v>
      </c>
      <c r="E121" s="92">
        <f t="shared" si="114"/>
        <v>1879</v>
      </c>
      <c r="F121" s="72">
        <v>64</v>
      </c>
      <c r="G121" s="73">
        <v>59</v>
      </c>
      <c r="H121" s="72">
        <v>63</v>
      </c>
      <c r="I121" s="73">
        <v>61</v>
      </c>
      <c r="J121" s="72">
        <v>168</v>
      </c>
      <c r="K121" s="73">
        <v>153</v>
      </c>
      <c r="L121" s="72">
        <v>176</v>
      </c>
      <c r="M121" s="73">
        <v>162</v>
      </c>
      <c r="N121" s="72">
        <v>142</v>
      </c>
      <c r="O121" s="73">
        <v>141</v>
      </c>
      <c r="P121" s="72">
        <v>191</v>
      </c>
      <c r="Q121" s="73">
        <v>159</v>
      </c>
      <c r="R121" s="72">
        <v>175</v>
      </c>
      <c r="S121" s="73">
        <v>165</v>
      </c>
      <c r="T121" s="102">
        <f t="shared" si="115"/>
        <v>91.792867611138249</v>
      </c>
      <c r="U121" s="99" t="s">
        <v>180</v>
      </c>
      <c r="V121" s="92">
        <f t="shared" si="116"/>
        <v>83</v>
      </c>
      <c r="W121" s="72">
        <v>1</v>
      </c>
      <c r="X121" s="73">
        <v>3</v>
      </c>
      <c r="Y121" s="72">
        <v>3</v>
      </c>
      <c r="Z121" s="73">
        <v>4</v>
      </c>
      <c r="AA121" s="72">
        <v>13</v>
      </c>
      <c r="AB121" s="73">
        <v>7</v>
      </c>
      <c r="AC121" s="72">
        <v>7</v>
      </c>
      <c r="AD121" s="73">
        <v>3</v>
      </c>
      <c r="AE121" s="72">
        <v>6</v>
      </c>
      <c r="AF121" s="73">
        <v>8</v>
      </c>
      <c r="AG121" s="72">
        <v>8</v>
      </c>
      <c r="AH121" s="73">
        <v>8</v>
      </c>
      <c r="AI121" s="72">
        <v>8</v>
      </c>
      <c r="AJ121" s="73">
        <v>4</v>
      </c>
      <c r="AK121" s="107">
        <f t="shared" si="117"/>
        <v>4.4172432144757847</v>
      </c>
      <c r="AL121" s="99" t="s">
        <v>180</v>
      </c>
      <c r="AM121" s="39">
        <f t="shared" si="118"/>
        <v>55</v>
      </c>
      <c r="AN121" s="72">
        <v>5</v>
      </c>
      <c r="AO121" s="73">
        <v>1</v>
      </c>
      <c r="AP121" s="72">
        <v>3</v>
      </c>
      <c r="AQ121" s="73">
        <v>3</v>
      </c>
      <c r="AR121" s="72">
        <v>6</v>
      </c>
      <c r="AS121" s="73">
        <v>3</v>
      </c>
      <c r="AT121" s="72">
        <v>7</v>
      </c>
      <c r="AU121" s="73">
        <v>3</v>
      </c>
      <c r="AV121" s="72">
        <v>4</v>
      </c>
      <c r="AW121" s="73">
        <v>6</v>
      </c>
      <c r="AX121" s="72">
        <v>8</v>
      </c>
      <c r="AY121" s="73">
        <v>3</v>
      </c>
      <c r="AZ121" s="72">
        <v>2</v>
      </c>
      <c r="BA121" s="73">
        <v>1</v>
      </c>
      <c r="BB121" s="94">
        <f t="shared" si="128"/>
        <v>2.6868588177821202</v>
      </c>
      <c r="BC121" s="39">
        <f t="shared" si="119"/>
        <v>138</v>
      </c>
      <c r="BD121" s="57">
        <f t="shared" si="120"/>
        <v>6.7415730337078648</v>
      </c>
      <c r="BE121" s="99" t="s">
        <v>180</v>
      </c>
      <c r="BF121" s="140">
        <f t="shared" si="121"/>
        <v>52</v>
      </c>
      <c r="BG121" s="72">
        <v>5</v>
      </c>
      <c r="BH121" s="73">
        <v>3</v>
      </c>
      <c r="BI121" s="72">
        <v>3</v>
      </c>
      <c r="BJ121" s="73">
        <v>1</v>
      </c>
      <c r="BK121" s="72">
        <v>6</v>
      </c>
      <c r="BL121" s="73">
        <v>3</v>
      </c>
      <c r="BM121" s="72">
        <v>2</v>
      </c>
      <c r="BN121" s="73">
        <v>6</v>
      </c>
      <c r="BO121" s="72">
        <v>0</v>
      </c>
      <c r="BP121" s="73">
        <v>7</v>
      </c>
      <c r="BQ121" s="72">
        <v>4</v>
      </c>
      <c r="BR121" s="73">
        <v>5</v>
      </c>
      <c r="BS121" s="72">
        <v>4</v>
      </c>
      <c r="BT121" s="73">
        <v>3</v>
      </c>
      <c r="BU121" s="82">
        <f t="shared" si="122"/>
        <v>2.5403028822667317</v>
      </c>
      <c r="BV121" s="99" t="s">
        <v>180</v>
      </c>
      <c r="BW121" s="39">
        <f t="shared" si="123"/>
        <v>30</v>
      </c>
      <c r="BX121" s="72">
        <v>0</v>
      </c>
      <c r="BY121" s="73">
        <v>3</v>
      </c>
      <c r="BZ121" s="72">
        <v>1</v>
      </c>
      <c r="CA121" s="73">
        <v>4</v>
      </c>
      <c r="CB121" s="72">
        <v>3</v>
      </c>
      <c r="CC121" s="73">
        <v>5</v>
      </c>
      <c r="CD121" s="72">
        <v>1</v>
      </c>
      <c r="CE121" s="73">
        <v>3</v>
      </c>
      <c r="CF121" s="72">
        <v>0</v>
      </c>
      <c r="CG121" s="73">
        <v>4</v>
      </c>
      <c r="CH121" s="72">
        <v>1</v>
      </c>
      <c r="CI121" s="73">
        <v>0</v>
      </c>
      <c r="CJ121" s="72">
        <v>3</v>
      </c>
      <c r="CK121" s="73">
        <v>2</v>
      </c>
      <c r="CL121" s="94">
        <f t="shared" si="124"/>
        <v>1.4655593551538837</v>
      </c>
      <c r="CM121" s="28">
        <f t="shared" si="125"/>
        <v>82</v>
      </c>
      <c r="CN121" s="132">
        <f t="shared" si="126"/>
        <v>4.0058622374206152</v>
      </c>
    </row>
    <row r="122" spans="1:92" x14ac:dyDescent="0.3">
      <c r="A122" s="99" t="s">
        <v>181</v>
      </c>
      <c r="B122" s="70">
        <v>2986.1460000000002</v>
      </c>
      <c r="C122" s="147">
        <f t="shared" si="127"/>
        <v>1161</v>
      </c>
      <c r="D122" s="100">
        <f t="shared" si="113"/>
        <v>38.879545742237653</v>
      </c>
      <c r="E122" s="92">
        <f t="shared" si="114"/>
        <v>1004</v>
      </c>
      <c r="F122" s="72">
        <v>19</v>
      </c>
      <c r="G122" s="73">
        <v>20</v>
      </c>
      <c r="H122" s="72">
        <v>41</v>
      </c>
      <c r="I122" s="73">
        <v>45</v>
      </c>
      <c r="J122" s="72">
        <v>103</v>
      </c>
      <c r="K122" s="73">
        <v>96</v>
      </c>
      <c r="L122" s="72">
        <v>126</v>
      </c>
      <c r="M122" s="73">
        <v>103</v>
      </c>
      <c r="N122" s="72">
        <v>99</v>
      </c>
      <c r="O122" s="73">
        <v>109</v>
      </c>
      <c r="P122" s="72">
        <v>122</v>
      </c>
      <c r="Q122" s="73">
        <v>110</v>
      </c>
      <c r="R122" s="72">
        <v>6</v>
      </c>
      <c r="S122" s="73">
        <v>5</v>
      </c>
      <c r="T122" s="102">
        <f t="shared" si="115"/>
        <v>86.477174849267868</v>
      </c>
      <c r="U122" s="99" t="s">
        <v>181</v>
      </c>
      <c r="V122" s="92">
        <f t="shared" si="116"/>
        <v>58</v>
      </c>
      <c r="W122" s="21">
        <v>1</v>
      </c>
      <c r="X122" s="22">
        <v>0</v>
      </c>
      <c r="Y122" s="21">
        <v>4</v>
      </c>
      <c r="Z122" s="22">
        <v>2</v>
      </c>
      <c r="AA122" s="21">
        <v>7</v>
      </c>
      <c r="AB122" s="22">
        <v>2</v>
      </c>
      <c r="AC122" s="21">
        <v>6</v>
      </c>
      <c r="AD122" s="22">
        <v>10</v>
      </c>
      <c r="AE122" s="21">
        <v>8</v>
      </c>
      <c r="AF122" s="22">
        <v>7</v>
      </c>
      <c r="AG122" s="21">
        <v>3</v>
      </c>
      <c r="AH122" s="22">
        <v>8</v>
      </c>
      <c r="AI122" s="21">
        <v>0</v>
      </c>
      <c r="AJ122" s="22">
        <v>0</v>
      </c>
      <c r="AK122" s="107">
        <f t="shared" si="117"/>
        <v>5.7768924302788838</v>
      </c>
      <c r="AL122" s="99" t="s">
        <v>181</v>
      </c>
      <c r="AM122" s="39">
        <f t="shared" si="118"/>
        <v>39</v>
      </c>
      <c r="AN122" s="21">
        <v>2</v>
      </c>
      <c r="AO122" s="22">
        <v>0</v>
      </c>
      <c r="AP122" s="21">
        <v>3</v>
      </c>
      <c r="AQ122" s="22">
        <v>3</v>
      </c>
      <c r="AR122" s="21">
        <v>8</v>
      </c>
      <c r="AS122" s="22">
        <v>4</v>
      </c>
      <c r="AT122" s="21">
        <v>5</v>
      </c>
      <c r="AU122" s="22">
        <v>4</v>
      </c>
      <c r="AV122" s="21">
        <v>3</v>
      </c>
      <c r="AW122" s="22">
        <v>2</v>
      </c>
      <c r="AX122" s="21">
        <v>5</v>
      </c>
      <c r="AY122" s="22">
        <v>0</v>
      </c>
      <c r="AZ122" s="21">
        <v>0</v>
      </c>
      <c r="BA122" s="22">
        <v>0</v>
      </c>
      <c r="BB122" s="94">
        <f t="shared" si="128"/>
        <v>3.3591731266149871</v>
      </c>
      <c r="BC122" s="39">
        <f t="shared" si="119"/>
        <v>97</v>
      </c>
      <c r="BD122" s="57">
        <f t="shared" si="120"/>
        <v>8.354866494401378</v>
      </c>
      <c r="BE122" s="99" t="s">
        <v>181</v>
      </c>
      <c r="BF122" s="140">
        <f t="shared" si="121"/>
        <v>36</v>
      </c>
      <c r="BG122" s="21">
        <v>7</v>
      </c>
      <c r="BH122" s="22">
        <v>3</v>
      </c>
      <c r="BI122" s="21">
        <v>3</v>
      </c>
      <c r="BJ122" s="22">
        <v>4</v>
      </c>
      <c r="BK122" s="21">
        <v>1</v>
      </c>
      <c r="BL122" s="22">
        <v>4</v>
      </c>
      <c r="BM122" s="21">
        <v>2</v>
      </c>
      <c r="BN122" s="22">
        <v>4</v>
      </c>
      <c r="BO122" s="21">
        <v>2</v>
      </c>
      <c r="BP122" s="22">
        <v>2</v>
      </c>
      <c r="BQ122" s="21">
        <v>2</v>
      </c>
      <c r="BR122" s="22">
        <v>1</v>
      </c>
      <c r="BS122" s="21">
        <v>0</v>
      </c>
      <c r="BT122" s="22">
        <v>1</v>
      </c>
      <c r="BU122" s="82">
        <f t="shared" si="122"/>
        <v>3.1007751937984498</v>
      </c>
      <c r="BV122" s="99" t="s">
        <v>181</v>
      </c>
      <c r="BW122" s="39">
        <f t="shared" si="123"/>
        <v>60</v>
      </c>
      <c r="BX122" s="21">
        <v>0</v>
      </c>
      <c r="BY122" s="22">
        <v>3</v>
      </c>
      <c r="BZ122" s="21">
        <v>1</v>
      </c>
      <c r="CA122" s="22">
        <v>1</v>
      </c>
      <c r="CB122" s="21">
        <v>8</v>
      </c>
      <c r="CC122" s="22">
        <v>6</v>
      </c>
      <c r="CD122" s="21">
        <v>7</v>
      </c>
      <c r="CE122" s="22">
        <v>7</v>
      </c>
      <c r="CF122" s="21">
        <v>13</v>
      </c>
      <c r="CG122" s="22">
        <v>4</v>
      </c>
      <c r="CH122" s="21">
        <v>8</v>
      </c>
      <c r="CI122" s="22">
        <v>2</v>
      </c>
      <c r="CJ122" s="21">
        <v>0</v>
      </c>
      <c r="CK122" s="22">
        <v>0</v>
      </c>
      <c r="CL122" s="94">
        <f t="shared" si="124"/>
        <v>5.1679586563307494</v>
      </c>
      <c r="CM122" s="28">
        <f t="shared" si="125"/>
        <v>96</v>
      </c>
      <c r="CN122" s="132">
        <f t="shared" si="126"/>
        <v>8.2687338501292</v>
      </c>
    </row>
    <row r="123" spans="1:92" x14ac:dyDescent="0.3">
      <c r="A123" s="99" t="s">
        <v>182</v>
      </c>
      <c r="B123" s="70">
        <v>1072.7640000000001</v>
      </c>
      <c r="C123" s="147">
        <f t="shared" si="127"/>
        <v>1042</v>
      </c>
      <c r="D123" s="100">
        <f t="shared" si="113"/>
        <v>97.132267674903332</v>
      </c>
      <c r="E123" s="92">
        <f t="shared" si="114"/>
        <v>916</v>
      </c>
      <c r="F123" s="72">
        <v>25</v>
      </c>
      <c r="G123" s="73">
        <v>30</v>
      </c>
      <c r="H123" s="72">
        <v>32</v>
      </c>
      <c r="I123" s="73">
        <v>30</v>
      </c>
      <c r="J123" s="72">
        <v>80</v>
      </c>
      <c r="K123" s="73">
        <v>65</v>
      </c>
      <c r="L123" s="72">
        <v>92</v>
      </c>
      <c r="M123" s="73">
        <v>72</v>
      </c>
      <c r="N123" s="72">
        <v>80</v>
      </c>
      <c r="O123" s="73">
        <v>76</v>
      </c>
      <c r="P123" s="72">
        <v>79</v>
      </c>
      <c r="Q123" s="73">
        <v>94</v>
      </c>
      <c r="R123" s="72">
        <v>82</v>
      </c>
      <c r="S123" s="73">
        <v>79</v>
      </c>
      <c r="T123" s="102">
        <f t="shared" si="115"/>
        <v>87.907869481765829</v>
      </c>
      <c r="U123" s="99" t="s">
        <v>182</v>
      </c>
      <c r="V123" s="92">
        <f t="shared" si="116"/>
        <v>80</v>
      </c>
      <c r="W123" s="72">
        <v>1</v>
      </c>
      <c r="X123" s="73">
        <v>2</v>
      </c>
      <c r="Y123" s="72">
        <v>3</v>
      </c>
      <c r="Z123" s="73">
        <v>3</v>
      </c>
      <c r="AA123" s="72">
        <v>8</v>
      </c>
      <c r="AB123" s="73">
        <v>6</v>
      </c>
      <c r="AC123" s="72">
        <v>11</v>
      </c>
      <c r="AD123" s="73">
        <v>10</v>
      </c>
      <c r="AE123" s="72">
        <v>5</v>
      </c>
      <c r="AF123" s="73">
        <v>7</v>
      </c>
      <c r="AG123" s="72">
        <v>8</v>
      </c>
      <c r="AH123" s="73">
        <v>5</v>
      </c>
      <c r="AI123" s="72">
        <v>3</v>
      </c>
      <c r="AJ123" s="73">
        <v>8</v>
      </c>
      <c r="AK123" s="107">
        <f t="shared" si="117"/>
        <v>8.7336244541484707</v>
      </c>
      <c r="AL123" s="99" t="s">
        <v>182</v>
      </c>
      <c r="AM123" s="39">
        <f t="shared" si="118"/>
        <v>46</v>
      </c>
      <c r="AN123" s="72">
        <v>1</v>
      </c>
      <c r="AO123" s="73">
        <v>5</v>
      </c>
      <c r="AP123" s="72">
        <v>6</v>
      </c>
      <c r="AQ123" s="73">
        <v>4</v>
      </c>
      <c r="AR123" s="72">
        <v>3</v>
      </c>
      <c r="AS123" s="73">
        <v>4</v>
      </c>
      <c r="AT123" s="72">
        <v>5</v>
      </c>
      <c r="AU123" s="73">
        <v>3</v>
      </c>
      <c r="AV123" s="72">
        <v>0</v>
      </c>
      <c r="AW123" s="73">
        <v>2</v>
      </c>
      <c r="AX123" s="72">
        <v>2</v>
      </c>
      <c r="AY123" s="73">
        <v>4</v>
      </c>
      <c r="AZ123" s="72">
        <v>5</v>
      </c>
      <c r="BA123" s="73">
        <v>2</v>
      </c>
      <c r="BB123" s="94">
        <f t="shared" si="128"/>
        <v>4.4145873320537428</v>
      </c>
      <c r="BC123" s="39">
        <f t="shared" si="119"/>
        <v>126</v>
      </c>
      <c r="BD123" s="57">
        <f t="shared" si="120"/>
        <v>12.092130518234164</v>
      </c>
      <c r="BE123" s="99" t="s">
        <v>182</v>
      </c>
      <c r="BF123" s="140">
        <f t="shared" si="121"/>
        <v>2</v>
      </c>
      <c r="BG123" s="72">
        <v>0</v>
      </c>
      <c r="BH123" s="73">
        <v>0</v>
      </c>
      <c r="BI123" s="72">
        <v>0</v>
      </c>
      <c r="BJ123" s="73">
        <v>0</v>
      </c>
      <c r="BK123" s="72">
        <v>1</v>
      </c>
      <c r="BL123" s="73">
        <v>0</v>
      </c>
      <c r="BM123" s="72">
        <v>1</v>
      </c>
      <c r="BN123" s="73">
        <v>0</v>
      </c>
      <c r="BO123" s="72">
        <v>0</v>
      </c>
      <c r="BP123" s="73">
        <v>0</v>
      </c>
      <c r="BQ123" s="72">
        <v>0</v>
      </c>
      <c r="BR123" s="73">
        <v>0</v>
      </c>
      <c r="BS123" s="72">
        <v>0</v>
      </c>
      <c r="BT123" s="73">
        <v>0</v>
      </c>
      <c r="BU123" s="82">
        <f t="shared" si="122"/>
        <v>0.19193857965451055</v>
      </c>
      <c r="BV123" s="99" t="s">
        <v>182</v>
      </c>
      <c r="BW123" s="39">
        <f t="shared" si="123"/>
        <v>0</v>
      </c>
      <c r="BX123" s="72">
        <v>0</v>
      </c>
      <c r="BY123" s="73">
        <v>0</v>
      </c>
      <c r="BZ123" s="72">
        <v>0</v>
      </c>
      <c r="CA123" s="73">
        <v>0</v>
      </c>
      <c r="CB123" s="72">
        <v>0</v>
      </c>
      <c r="CC123" s="73">
        <v>0</v>
      </c>
      <c r="CD123" s="72">
        <v>0</v>
      </c>
      <c r="CE123" s="73">
        <v>0</v>
      </c>
      <c r="CF123" s="72">
        <v>0</v>
      </c>
      <c r="CG123" s="73">
        <v>0</v>
      </c>
      <c r="CH123" s="72">
        <v>0</v>
      </c>
      <c r="CI123" s="73">
        <v>0</v>
      </c>
      <c r="CJ123" s="72">
        <v>0</v>
      </c>
      <c r="CK123" s="73">
        <v>0</v>
      </c>
      <c r="CL123" s="94">
        <f t="shared" si="124"/>
        <v>0</v>
      </c>
      <c r="CM123" s="28">
        <f t="shared" si="125"/>
        <v>2</v>
      </c>
      <c r="CN123" s="132">
        <f t="shared" si="126"/>
        <v>0.19193857965451055</v>
      </c>
    </row>
    <row r="124" spans="1:92" x14ac:dyDescent="0.3">
      <c r="A124" s="99" t="s">
        <v>183</v>
      </c>
      <c r="B124" s="70">
        <v>1347.6780000000001</v>
      </c>
      <c r="C124" s="147">
        <f t="shared" si="127"/>
        <v>681</v>
      </c>
      <c r="D124" s="100">
        <f t="shared" si="113"/>
        <v>50.531358380859515</v>
      </c>
      <c r="E124" s="92">
        <f t="shared" si="114"/>
        <v>599</v>
      </c>
      <c r="F124" s="72">
        <v>15</v>
      </c>
      <c r="G124" s="73">
        <v>10</v>
      </c>
      <c r="H124" s="72">
        <v>26</v>
      </c>
      <c r="I124" s="73">
        <v>17</v>
      </c>
      <c r="J124" s="72">
        <v>62</v>
      </c>
      <c r="K124" s="73">
        <v>62</v>
      </c>
      <c r="L124" s="72">
        <v>55</v>
      </c>
      <c r="M124" s="73">
        <v>57</v>
      </c>
      <c r="N124" s="72">
        <v>69</v>
      </c>
      <c r="O124" s="73">
        <v>68</v>
      </c>
      <c r="P124" s="72">
        <v>78</v>
      </c>
      <c r="Q124" s="73">
        <v>68</v>
      </c>
      <c r="R124" s="72">
        <v>5</v>
      </c>
      <c r="S124" s="73">
        <v>7</v>
      </c>
      <c r="T124" s="102">
        <f t="shared" si="115"/>
        <v>87.958883994126282</v>
      </c>
      <c r="U124" s="99" t="s">
        <v>183</v>
      </c>
      <c r="V124" s="92">
        <f t="shared" si="116"/>
        <v>23</v>
      </c>
      <c r="W124" s="72">
        <v>4</v>
      </c>
      <c r="X124" s="73">
        <v>0</v>
      </c>
      <c r="Y124" s="72">
        <v>0</v>
      </c>
      <c r="Z124" s="73">
        <v>0</v>
      </c>
      <c r="AA124" s="72">
        <v>3</v>
      </c>
      <c r="AB124" s="73">
        <v>1</v>
      </c>
      <c r="AC124" s="72">
        <v>3</v>
      </c>
      <c r="AD124" s="73">
        <v>3</v>
      </c>
      <c r="AE124" s="72">
        <v>4</v>
      </c>
      <c r="AF124" s="73">
        <v>1</v>
      </c>
      <c r="AG124" s="72">
        <v>2</v>
      </c>
      <c r="AH124" s="73">
        <v>2</v>
      </c>
      <c r="AI124" s="72">
        <v>0</v>
      </c>
      <c r="AJ124" s="73">
        <v>0</v>
      </c>
      <c r="AK124" s="107">
        <f t="shared" si="117"/>
        <v>3.8397328881469113</v>
      </c>
      <c r="AL124" s="99" t="s">
        <v>183</v>
      </c>
      <c r="AM124" s="39">
        <f t="shared" si="118"/>
        <v>21</v>
      </c>
      <c r="AN124" s="72">
        <v>1</v>
      </c>
      <c r="AO124" s="73">
        <v>2</v>
      </c>
      <c r="AP124" s="72">
        <v>2</v>
      </c>
      <c r="AQ124" s="73">
        <v>0</v>
      </c>
      <c r="AR124" s="72">
        <v>1</v>
      </c>
      <c r="AS124" s="73">
        <v>1</v>
      </c>
      <c r="AT124" s="72">
        <v>4</v>
      </c>
      <c r="AU124" s="73">
        <v>0</v>
      </c>
      <c r="AV124" s="72">
        <v>4</v>
      </c>
      <c r="AW124" s="73">
        <v>2</v>
      </c>
      <c r="AX124" s="72">
        <v>3</v>
      </c>
      <c r="AY124" s="73">
        <v>1</v>
      </c>
      <c r="AZ124" s="72">
        <v>0</v>
      </c>
      <c r="BA124" s="73">
        <v>0</v>
      </c>
      <c r="BB124" s="94">
        <f t="shared" si="128"/>
        <v>3.0837004405286343</v>
      </c>
      <c r="BC124" s="39">
        <f t="shared" si="119"/>
        <v>44</v>
      </c>
      <c r="BD124" s="57">
        <f t="shared" si="120"/>
        <v>6.4610866372980915</v>
      </c>
      <c r="BE124" s="99" t="s">
        <v>183</v>
      </c>
      <c r="BF124" s="140">
        <f t="shared" si="121"/>
        <v>22</v>
      </c>
      <c r="BG124" s="72">
        <v>1</v>
      </c>
      <c r="BH124" s="73">
        <v>0</v>
      </c>
      <c r="BI124" s="72">
        <v>2</v>
      </c>
      <c r="BJ124" s="73">
        <v>1</v>
      </c>
      <c r="BK124" s="72">
        <v>3</v>
      </c>
      <c r="BL124" s="73">
        <v>4</v>
      </c>
      <c r="BM124" s="72">
        <v>3</v>
      </c>
      <c r="BN124" s="73">
        <v>2</v>
      </c>
      <c r="BO124" s="72">
        <v>2</v>
      </c>
      <c r="BP124" s="73">
        <v>2</v>
      </c>
      <c r="BQ124" s="72">
        <v>1</v>
      </c>
      <c r="BR124" s="73">
        <v>1</v>
      </c>
      <c r="BS124" s="72">
        <v>0</v>
      </c>
      <c r="BT124" s="73">
        <v>0</v>
      </c>
      <c r="BU124" s="82">
        <f t="shared" si="122"/>
        <v>3.2305433186490458</v>
      </c>
      <c r="BV124" s="99" t="s">
        <v>183</v>
      </c>
      <c r="BW124" s="39">
        <f t="shared" si="123"/>
        <v>38</v>
      </c>
      <c r="BX124" s="72">
        <v>1</v>
      </c>
      <c r="BY124" s="73">
        <v>3</v>
      </c>
      <c r="BZ124" s="72">
        <v>5</v>
      </c>
      <c r="CA124" s="73">
        <v>2</v>
      </c>
      <c r="CB124" s="72">
        <v>4</v>
      </c>
      <c r="CC124" s="73">
        <v>3</v>
      </c>
      <c r="CD124" s="72">
        <v>3</v>
      </c>
      <c r="CE124" s="73">
        <v>3</v>
      </c>
      <c r="CF124" s="72">
        <v>3</v>
      </c>
      <c r="CG124" s="73">
        <v>6</v>
      </c>
      <c r="CH124" s="72">
        <v>3</v>
      </c>
      <c r="CI124" s="73">
        <v>2</v>
      </c>
      <c r="CJ124" s="72">
        <v>0</v>
      </c>
      <c r="CK124" s="73">
        <v>0</v>
      </c>
      <c r="CL124" s="94">
        <f t="shared" si="124"/>
        <v>5.5800293685756248</v>
      </c>
      <c r="CM124" s="28">
        <f t="shared" si="125"/>
        <v>60</v>
      </c>
      <c r="CN124" s="132">
        <f t="shared" si="126"/>
        <v>8.8105726872246706</v>
      </c>
    </row>
    <row r="125" spans="1:92" x14ac:dyDescent="0.3">
      <c r="A125" s="99" t="s">
        <v>184</v>
      </c>
      <c r="B125" s="70">
        <v>4358.9340000000002</v>
      </c>
      <c r="C125" s="147">
        <f t="shared" si="127"/>
        <v>2570</v>
      </c>
      <c r="D125" s="100">
        <f t="shared" si="113"/>
        <v>58.95936942380866</v>
      </c>
      <c r="E125" s="92">
        <f t="shared" si="114"/>
        <v>2328</v>
      </c>
      <c r="F125" s="72">
        <v>82</v>
      </c>
      <c r="G125" s="73">
        <v>82</v>
      </c>
      <c r="H125" s="72">
        <v>79</v>
      </c>
      <c r="I125" s="73">
        <v>76</v>
      </c>
      <c r="J125" s="72">
        <v>177</v>
      </c>
      <c r="K125" s="73">
        <v>169</v>
      </c>
      <c r="L125" s="72">
        <v>214</v>
      </c>
      <c r="M125" s="73">
        <v>203</v>
      </c>
      <c r="N125" s="72">
        <v>208</v>
      </c>
      <c r="O125" s="73">
        <v>200</v>
      </c>
      <c r="P125" s="72">
        <v>211</v>
      </c>
      <c r="Q125" s="73">
        <v>208</v>
      </c>
      <c r="R125" s="72">
        <v>199</v>
      </c>
      <c r="S125" s="73">
        <v>220</v>
      </c>
      <c r="T125" s="102">
        <f t="shared" si="115"/>
        <v>90.583657587548643</v>
      </c>
      <c r="U125" s="99" t="s">
        <v>260</v>
      </c>
      <c r="V125" s="92">
        <f t="shared" si="116"/>
        <v>109</v>
      </c>
      <c r="W125" s="72">
        <v>2</v>
      </c>
      <c r="X125" s="73">
        <v>3</v>
      </c>
      <c r="Y125" s="72">
        <v>6</v>
      </c>
      <c r="Z125" s="73">
        <v>6</v>
      </c>
      <c r="AA125" s="72">
        <v>10</v>
      </c>
      <c r="AB125" s="73">
        <v>5</v>
      </c>
      <c r="AC125" s="72">
        <v>8</v>
      </c>
      <c r="AD125" s="73">
        <v>18</v>
      </c>
      <c r="AE125" s="72">
        <v>10</v>
      </c>
      <c r="AF125" s="73">
        <v>12</v>
      </c>
      <c r="AG125" s="72">
        <v>9</v>
      </c>
      <c r="AH125" s="73">
        <v>9</v>
      </c>
      <c r="AI125" s="72">
        <v>5</v>
      </c>
      <c r="AJ125" s="73">
        <v>6</v>
      </c>
      <c r="AK125" s="107">
        <f t="shared" si="117"/>
        <v>4.6821305841924401</v>
      </c>
      <c r="AL125" s="99" t="s">
        <v>260</v>
      </c>
      <c r="AM125" s="39">
        <f t="shared" si="118"/>
        <v>66</v>
      </c>
      <c r="AN125" s="72">
        <v>9</v>
      </c>
      <c r="AO125" s="73">
        <v>2</v>
      </c>
      <c r="AP125" s="72">
        <v>5</v>
      </c>
      <c r="AQ125" s="73">
        <v>1</v>
      </c>
      <c r="AR125" s="72">
        <v>10</v>
      </c>
      <c r="AS125" s="73">
        <v>4</v>
      </c>
      <c r="AT125" s="72">
        <v>5</v>
      </c>
      <c r="AU125" s="73">
        <v>5</v>
      </c>
      <c r="AV125" s="72">
        <v>3</v>
      </c>
      <c r="AW125" s="73">
        <v>4</v>
      </c>
      <c r="AX125" s="72">
        <v>3</v>
      </c>
      <c r="AY125" s="73">
        <v>5</v>
      </c>
      <c r="AZ125" s="72">
        <v>4</v>
      </c>
      <c r="BA125" s="73">
        <v>6</v>
      </c>
      <c r="BB125" s="94">
        <f t="shared" si="128"/>
        <v>2.5680933852140075</v>
      </c>
      <c r="BC125" s="39">
        <f t="shared" si="119"/>
        <v>175</v>
      </c>
      <c r="BD125" s="57">
        <f t="shared" si="120"/>
        <v>6.809338521400778</v>
      </c>
      <c r="BE125" s="99" t="s">
        <v>184</v>
      </c>
      <c r="BF125" s="140">
        <f t="shared" si="121"/>
        <v>107</v>
      </c>
      <c r="BG125" s="72">
        <v>7</v>
      </c>
      <c r="BH125" s="73">
        <v>9</v>
      </c>
      <c r="BI125" s="72">
        <v>5</v>
      </c>
      <c r="BJ125" s="73">
        <v>6</v>
      </c>
      <c r="BK125" s="72">
        <v>9</v>
      </c>
      <c r="BL125" s="73">
        <v>14</v>
      </c>
      <c r="BM125" s="72">
        <v>7</v>
      </c>
      <c r="BN125" s="73">
        <v>9</v>
      </c>
      <c r="BO125" s="72">
        <v>9</v>
      </c>
      <c r="BP125" s="73">
        <v>8</v>
      </c>
      <c r="BQ125" s="72">
        <v>8</v>
      </c>
      <c r="BR125" s="73">
        <v>8</v>
      </c>
      <c r="BS125" s="72">
        <v>7</v>
      </c>
      <c r="BT125" s="73">
        <v>1</v>
      </c>
      <c r="BU125" s="82">
        <f t="shared" si="122"/>
        <v>4.1634241245136181</v>
      </c>
      <c r="BV125" s="99" t="s">
        <v>184</v>
      </c>
      <c r="BW125" s="39">
        <f t="shared" si="123"/>
        <v>67</v>
      </c>
      <c r="BX125" s="72">
        <v>4</v>
      </c>
      <c r="BY125" s="73">
        <v>5</v>
      </c>
      <c r="BZ125" s="72">
        <v>6</v>
      </c>
      <c r="CA125" s="73">
        <v>4</v>
      </c>
      <c r="CB125" s="72">
        <v>5</v>
      </c>
      <c r="CC125" s="73">
        <v>4</v>
      </c>
      <c r="CD125" s="72">
        <v>4</v>
      </c>
      <c r="CE125" s="73">
        <v>6</v>
      </c>
      <c r="CF125" s="72">
        <v>5</v>
      </c>
      <c r="CG125" s="73">
        <v>5</v>
      </c>
      <c r="CH125" s="72">
        <v>8</v>
      </c>
      <c r="CI125" s="73">
        <v>3</v>
      </c>
      <c r="CJ125" s="72">
        <v>4</v>
      </c>
      <c r="CK125" s="73">
        <v>4</v>
      </c>
      <c r="CL125" s="94">
        <f t="shared" si="124"/>
        <v>2.6070038910505837</v>
      </c>
      <c r="CM125" s="28">
        <f t="shared" si="125"/>
        <v>174</v>
      </c>
      <c r="CN125" s="132">
        <f t="shared" si="126"/>
        <v>6.7704280155642023</v>
      </c>
    </row>
    <row r="126" spans="1:92" x14ac:dyDescent="0.3">
      <c r="A126" s="99" t="s">
        <v>185</v>
      </c>
      <c r="B126" s="70">
        <v>7109.0460000000003</v>
      </c>
      <c r="C126" s="147">
        <f t="shared" si="127"/>
        <v>4639</v>
      </c>
      <c r="D126" s="100">
        <f t="shared" si="113"/>
        <v>65.254887927297133</v>
      </c>
      <c r="E126" s="92">
        <f t="shared" si="114"/>
        <v>4273</v>
      </c>
      <c r="F126" s="72">
        <v>211</v>
      </c>
      <c r="G126" s="73">
        <v>200</v>
      </c>
      <c r="H126" s="72">
        <v>181</v>
      </c>
      <c r="I126" s="73">
        <v>196</v>
      </c>
      <c r="J126" s="72">
        <v>428</v>
      </c>
      <c r="K126" s="73">
        <v>390</v>
      </c>
      <c r="L126" s="72">
        <v>427</v>
      </c>
      <c r="M126" s="73">
        <v>412</v>
      </c>
      <c r="N126" s="72">
        <v>449</v>
      </c>
      <c r="O126" s="73">
        <v>412</v>
      </c>
      <c r="P126" s="72">
        <v>469</v>
      </c>
      <c r="Q126" s="73">
        <v>411</v>
      </c>
      <c r="R126" s="72">
        <v>43</v>
      </c>
      <c r="S126" s="73">
        <v>44</v>
      </c>
      <c r="T126" s="102">
        <f t="shared" si="115"/>
        <v>92.110368613925417</v>
      </c>
      <c r="U126" s="99" t="s">
        <v>261</v>
      </c>
      <c r="V126" s="92">
        <f t="shared" si="116"/>
        <v>187</v>
      </c>
      <c r="W126" s="72">
        <v>10</v>
      </c>
      <c r="X126" s="73">
        <v>6</v>
      </c>
      <c r="Y126" s="72">
        <v>14</v>
      </c>
      <c r="Z126" s="73">
        <v>10</v>
      </c>
      <c r="AA126" s="72">
        <v>34</v>
      </c>
      <c r="AB126" s="73">
        <v>25</v>
      </c>
      <c r="AC126" s="72">
        <v>8</v>
      </c>
      <c r="AD126" s="73">
        <v>16</v>
      </c>
      <c r="AE126" s="72">
        <v>16</v>
      </c>
      <c r="AF126" s="73">
        <v>12</v>
      </c>
      <c r="AG126" s="72">
        <v>19</v>
      </c>
      <c r="AH126" s="73">
        <v>13</v>
      </c>
      <c r="AI126" s="72">
        <v>1</v>
      </c>
      <c r="AJ126" s="73">
        <v>3</v>
      </c>
      <c r="AK126" s="107">
        <f t="shared" si="117"/>
        <v>4.3763164053358299</v>
      </c>
      <c r="AL126" s="99" t="s">
        <v>261</v>
      </c>
      <c r="AM126" s="39">
        <f t="shared" si="118"/>
        <v>98</v>
      </c>
      <c r="AN126" s="72">
        <v>10</v>
      </c>
      <c r="AO126" s="73">
        <v>8</v>
      </c>
      <c r="AP126" s="72">
        <v>5</v>
      </c>
      <c r="AQ126" s="73">
        <v>6</v>
      </c>
      <c r="AR126" s="72">
        <v>19</v>
      </c>
      <c r="AS126" s="73">
        <v>9</v>
      </c>
      <c r="AT126" s="72">
        <v>8</v>
      </c>
      <c r="AU126" s="73">
        <v>9</v>
      </c>
      <c r="AV126" s="72">
        <v>5</v>
      </c>
      <c r="AW126" s="73">
        <v>10</v>
      </c>
      <c r="AX126" s="72">
        <v>5</v>
      </c>
      <c r="AY126" s="73">
        <v>4</v>
      </c>
      <c r="AZ126" s="72">
        <v>0</v>
      </c>
      <c r="BA126" s="73">
        <v>0</v>
      </c>
      <c r="BB126" s="94">
        <f t="shared" si="128"/>
        <v>2.1125242509161457</v>
      </c>
      <c r="BC126" s="39">
        <f t="shared" si="119"/>
        <v>285</v>
      </c>
      <c r="BD126" s="57">
        <f t="shared" si="120"/>
        <v>6.1435654235826682</v>
      </c>
      <c r="BE126" s="99" t="s">
        <v>185</v>
      </c>
      <c r="BF126" s="140">
        <f t="shared" si="121"/>
        <v>68</v>
      </c>
      <c r="BG126" s="72">
        <v>19</v>
      </c>
      <c r="BH126" s="73">
        <v>8</v>
      </c>
      <c r="BI126" s="72">
        <v>10</v>
      </c>
      <c r="BJ126" s="73">
        <v>2</v>
      </c>
      <c r="BK126" s="72">
        <v>4</v>
      </c>
      <c r="BL126" s="73">
        <v>3</v>
      </c>
      <c r="BM126" s="72">
        <v>4</v>
      </c>
      <c r="BN126" s="73">
        <v>2</v>
      </c>
      <c r="BO126" s="72">
        <v>3</v>
      </c>
      <c r="BP126" s="73">
        <v>4</v>
      </c>
      <c r="BQ126" s="72">
        <v>4</v>
      </c>
      <c r="BR126" s="73">
        <v>3</v>
      </c>
      <c r="BS126" s="72">
        <v>1</v>
      </c>
      <c r="BT126" s="73">
        <v>1</v>
      </c>
      <c r="BU126" s="82">
        <f t="shared" si="122"/>
        <v>1.4658331536969174</v>
      </c>
      <c r="BV126" s="99" t="s">
        <v>185</v>
      </c>
      <c r="BW126" s="39">
        <f t="shared" si="123"/>
        <v>81</v>
      </c>
      <c r="BX126" s="72">
        <v>16</v>
      </c>
      <c r="BY126" s="73">
        <v>8</v>
      </c>
      <c r="BZ126" s="72">
        <v>3</v>
      </c>
      <c r="CA126" s="73">
        <v>7</v>
      </c>
      <c r="CB126" s="72">
        <v>4</v>
      </c>
      <c r="CC126" s="73">
        <v>3</v>
      </c>
      <c r="CD126" s="72">
        <v>4</v>
      </c>
      <c r="CE126" s="73">
        <v>8</v>
      </c>
      <c r="CF126" s="72">
        <v>6</v>
      </c>
      <c r="CG126" s="73">
        <v>9</v>
      </c>
      <c r="CH126" s="72">
        <v>4</v>
      </c>
      <c r="CI126" s="73">
        <v>9</v>
      </c>
      <c r="CJ126" s="72">
        <v>0</v>
      </c>
      <c r="CK126" s="73">
        <v>0</v>
      </c>
      <c r="CL126" s="94">
        <f t="shared" si="124"/>
        <v>1.7460659624919166</v>
      </c>
      <c r="CM126" s="28">
        <f t="shared" si="125"/>
        <v>149</v>
      </c>
      <c r="CN126" s="132">
        <f t="shared" si="126"/>
        <v>3.2118991161888335</v>
      </c>
    </row>
    <row r="127" spans="1:92" x14ac:dyDescent="0.3">
      <c r="A127" s="99" t="s">
        <v>244</v>
      </c>
      <c r="B127" s="70">
        <v>2282.58</v>
      </c>
      <c r="C127" s="147">
        <f t="shared" si="127"/>
        <v>867</v>
      </c>
      <c r="D127" s="100">
        <f t="shared" si="113"/>
        <v>37.983334647635573</v>
      </c>
      <c r="E127" s="92">
        <f t="shared" si="114"/>
        <v>755</v>
      </c>
      <c r="F127" s="72">
        <v>14</v>
      </c>
      <c r="G127" s="73">
        <v>19</v>
      </c>
      <c r="H127" s="72">
        <v>31</v>
      </c>
      <c r="I127" s="73">
        <v>24</v>
      </c>
      <c r="J127" s="72">
        <v>74</v>
      </c>
      <c r="K127" s="73">
        <v>73</v>
      </c>
      <c r="L127" s="72">
        <v>83</v>
      </c>
      <c r="M127" s="73">
        <v>88</v>
      </c>
      <c r="N127" s="72">
        <v>76</v>
      </c>
      <c r="O127" s="73">
        <v>93</v>
      </c>
      <c r="P127" s="72">
        <v>87</v>
      </c>
      <c r="Q127" s="73">
        <v>79</v>
      </c>
      <c r="R127" s="72">
        <v>14</v>
      </c>
      <c r="S127" s="73"/>
      <c r="T127" s="102">
        <f t="shared" si="115"/>
        <v>87.081891580161468</v>
      </c>
      <c r="U127" s="99" t="s">
        <v>244</v>
      </c>
      <c r="V127" s="92">
        <f t="shared" si="116"/>
        <v>61</v>
      </c>
      <c r="W127" s="72">
        <v>0</v>
      </c>
      <c r="X127" s="73">
        <v>0</v>
      </c>
      <c r="Y127" s="72">
        <v>0</v>
      </c>
      <c r="Z127" s="73">
        <v>1</v>
      </c>
      <c r="AA127" s="72">
        <v>6</v>
      </c>
      <c r="AB127" s="73">
        <v>5</v>
      </c>
      <c r="AC127" s="72">
        <v>6</v>
      </c>
      <c r="AD127" s="73">
        <v>5</v>
      </c>
      <c r="AE127" s="72">
        <v>4</v>
      </c>
      <c r="AF127" s="73">
        <v>8</v>
      </c>
      <c r="AG127" s="72">
        <v>9</v>
      </c>
      <c r="AH127" s="73">
        <v>12</v>
      </c>
      <c r="AI127" s="72">
        <v>2</v>
      </c>
      <c r="AJ127" s="73">
        <v>3</v>
      </c>
      <c r="AK127" s="107">
        <f t="shared" si="117"/>
        <v>8.0794701986754962</v>
      </c>
      <c r="AL127" s="99" t="s">
        <v>244</v>
      </c>
      <c r="AM127" s="39">
        <f t="shared" si="118"/>
        <v>34</v>
      </c>
      <c r="AN127" s="72">
        <v>2</v>
      </c>
      <c r="AO127" s="73">
        <v>1</v>
      </c>
      <c r="AP127" s="72">
        <v>2</v>
      </c>
      <c r="AQ127" s="73">
        <v>4</v>
      </c>
      <c r="AR127" s="72">
        <v>3</v>
      </c>
      <c r="AS127" s="73">
        <v>7</v>
      </c>
      <c r="AT127" s="72">
        <v>6</v>
      </c>
      <c r="AU127" s="73">
        <v>2</v>
      </c>
      <c r="AV127" s="72">
        <v>2</v>
      </c>
      <c r="AW127" s="73">
        <v>1</v>
      </c>
      <c r="AX127" s="72">
        <v>3</v>
      </c>
      <c r="AY127" s="73">
        <v>0</v>
      </c>
      <c r="AZ127" s="72">
        <v>1</v>
      </c>
      <c r="BA127" s="73">
        <v>0</v>
      </c>
      <c r="BB127" s="94">
        <f t="shared" si="128"/>
        <v>3.9215686274509802</v>
      </c>
      <c r="BC127" s="39">
        <f t="shared" si="119"/>
        <v>95</v>
      </c>
      <c r="BD127" s="57">
        <f t="shared" si="120"/>
        <v>10.957324106113035</v>
      </c>
      <c r="BE127" s="99" t="s">
        <v>244</v>
      </c>
      <c r="BF127" s="140">
        <f t="shared" si="121"/>
        <v>38</v>
      </c>
      <c r="BG127" s="72">
        <v>2</v>
      </c>
      <c r="BH127" s="73">
        <v>6</v>
      </c>
      <c r="BI127" s="72">
        <v>3</v>
      </c>
      <c r="BJ127" s="73">
        <v>3</v>
      </c>
      <c r="BK127" s="72">
        <v>3</v>
      </c>
      <c r="BL127" s="73">
        <v>4</v>
      </c>
      <c r="BM127" s="72">
        <v>3</v>
      </c>
      <c r="BN127" s="73">
        <v>4</v>
      </c>
      <c r="BO127" s="72">
        <v>2</v>
      </c>
      <c r="BP127" s="73">
        <v>1</v>
      </c>
      <c r="BQ127" s="72">
        <v>3</v>
      </c>
      <c r="BR127" s="73">
        <v>3</v>
      </c>
      <c r="BS127" s="72">
        <v>1</v>
      </c>
      <c r="BT127" s="73">
        <v>0</v>
      </c>
      <c r="BU127" s="82">
        <f t="shared" si="122"/>
        <v>4.3829296424452133</v>
      </c>
      <c r="BV127" s="99" t="s">
        <v>244</v>
      </c>
      <c r="BW127" s="39">
        <f t="shared" si="123"/>
        <v>17</v>
      </c>
      <c r="BX127" s="72">
        <v>1</v>
      </c>
      <c r="BY127" s="73">
        <v>4</v>
      </c>
      <c r="BZ127" s="72">
        <v>2</v>
      </c>
      <c r="CA127" s="73">
        <v>2</v>
      </c>
      <c r="CB127" s="72">
        <v>0</v>
      </c>
      <c r="CC127" s="73">
        <v>1</v>
      </c>
      <c r="CD127" s="72">
        <v>2</v>
      </c>
      <c r="CE127" s="73">
        <v>1</v>
      </c>
      <c r="CF127" s="72">
        <v>3</v>
      </c>
      <c r="CG127" s="73">
        <v>0</v>
      </c>
      <c r="CH127" s="72">
        <v>1</v>
      </c>
      <c r="CI127" s="73">
        <v>0</v>
      </c>
      <c r="CJ127" s="72">
        <v>0</v>
      </c>
      <c r="CK127" s="73">
        <v>0</v>
      </c>
      <c r="CL127" s="94">
        <f t="shared" si="124"/>
        <v>1.9607843137254901</v>
      </c>
      <c r="CM127" s="28">
        <f t="shared" si="125"/>
        <v>55</v>
      </c>
      <c r="CN127" s="132">
        <f t="shared" si="126"/>
        <v>6.3437139561707028</v>
      </c>
    </row>
    <row r="128" spans="1:92" x14ac:dyDescent="0.3">
      <c r="A128" s="99" t="s">
        <v>187</v>
      </c>
      <c r="B128" s="70">
        <v>1213.2180000000001</v>
      </c>
      <c r="C128" s="147">
        <f t="shared" si="127"/>
        <v>767</v>
      </c>
      <c r="D128" s="100">
        <f t="shared" si="113"/>
        <v>63.220295115964319</v>
      </c>
      <c r="E128" s="92">
        <f t="shared" si="114"/>
        <v>638</v>
      </c>
      <c r="F128" s="72">
        <v>23</v>
      </c>
      <c r="G128" s="73">
        <v>26</v>
      </c>
      <c r="H128" s="72">
        <v>26</v>
      </c>
      <c r="I128" s="73">
        <v>24</v>
      </c>
      <c r="J128" s="72">
        <v>41</v>
      </c>
      <c r="K128" s="73">
        <v>50</v>
      </c>
      <c r="L128" s="72">
        <v>56</v>
      </c>
      <c r="M128" s="73">
        <v>55</v>
      </c>
      <c r="N128" s="72">
        <v>57</v>
      </c>
      <c r="O128" s="73">
        <v>62</v>
      </c>
      <c r="P128" s="72">
        <v>65</v>
      </c>
      <c r="Q128" s="73">
        <v>49</v>
      </c>
      <c r="R128" s="72">
        <v>55</v>
      </c>
      <c r="S128" s="73">
        <v>49</v>
      </c>
      <c r="T128" s="102">
        <f t="shared" si="115"/>
        <v>83.181225554106902</v>
      </c>
      <c r="U128" s="99" t="s">
        <v>187</v>
      </c>
      <c r="V128" s="92">
        <f t="shared" si="116"/>
        <v>44</v>
      </c>
      <c r="W128" s="72">
        <v>0</v>
      </c>
      <c r="X128" s="73">
        <v>1</v>
      </c>
      <c r="Y128" s="72">
        <v>4</v>
      </c>
      <c r="Z128" s="73">
        <v>1</v>
      </c>
      <c r="AA128" s="72">
        <v>10</v>
      </c>
      <c r="AB128" s="73">
        <v>6</v>
      </c>
      <c r="AC128" s="72">
        <v>4</v>
      </c>
      <c r="AD128" s="73">
        <v>1</v>
      </c>
      <c r="AE128" s="72">
        <v>8</v>
      </c>
      <c r="AF128" s="73">
        <v>2</v>
      </c>
      <c r="AG128" s="72">
        <v>1</v>
      </c>
      <c r="AH128" s="73">
        <v>0</v>
      </c>
      <c r="AI128" s="72">
        <v>4</v>
      </c>
      <c r="AJ128" s="73">
        <v>2</v>
      </c>
      <c r="AK128" s="107">
        <f t="shared" si="117"/>
        <v>6.8965517241379306</v>
      </c>
      <c r="AL128" s="99" t="s">
        <v>187</v>
      </c>
      <c r="AM128" s="39">
        <f t="shared" si="118"/>
        <v>71</v>
      </c>
      <c r="AN128" s="72">
        <v>3</v>
      </c>
      <c r="AO128" s="73">
        <v>7</v>
      </c>
      <c r="AP128" s="72">
        <v>3</v>
      </c>
      <c r="AQ128" s="73">
        <v>2</v>
      </c>
      <c r="AR128" s="72">
        <v>5</v>
      </c>
      <c r="AS128" s="73">
        <v>3</v>
      </c>
      <c r="AT128" s="72">
        <v>6</v>
      </c>
      <c r="AU128" s="73">
        <v>6</v>
      </c>
      <c r="AV128" s="72">
        <v>4</v>
      </c>
      <c r="AW128" s="73">
        <v>2</v>
      </c>
      <c r="AX128" s="72">
        <v>11</v>
      </c>
      <c r="AY128" s="73">
        <v>10</v>
      </c>
      <c r="AZ128" s="72">
        <v>5</v>
      </c>
      <c r="BA128" s="73">
        <v>4</v>
      </c>
      <c r="BB128" s="94">
        <f t="shared" si="128"/>
        <v>9.256844850065189</v>
      </c>
      <c r="BC128" s="39">
        <f t="shared" si="119"/>
        <v>115</v>
      </c>
      <c r="BD128" s="57">
        <f t="shared" si="120"/>
        <v>14.993481095176012</v>
      </c>
      <c r="BE128" s="99" t="s">
        <v>187</v>
      </c>
      <c r="BF128" s="140">
        <f t="shared" si="121"/>
        <v>20</v>
      </c>
      <c r="BG128" s="72">
        <v>1</v>
      </c>
      <c r="BH128" s="73">
        <v>0</v>
      </c>
      <c r="BI128" s="72">
        <v>0</v>
      </c>
      <c r="BJ128" s="73">
        <v>0</v>
      </c>
      <c r="BK128" s="72">
        <v>2</v>
      </c>
      <c r="BL128" s="73">
        <v>0</v>
      </c>
      <c r="BM128" s="72">
        <v>4</v>
      </c>
      <c r="BN128" s="73">
        <v>2</v>
      </c>
      <c r="BO128" s="72">
        <v>2</v>
      </c>
      <c r="BP128" s="73">
        <v>1</v>
      </c>
      <c r="BQ128" s="72">
        <v>3</v>
      </c>
      <c r="BR128" s="73">
        <v>0</v>
      </c>
      <c r="BS128" s="72">
        <v>3</v>
      </c>
      <c r="BT128" s="73">
        <v>2</v>
      </c>
      <c r="BU128" s="82">
        <f t="shared" si="122"/>
        <v>2.6075619295958279</v>
      </c>
      <c r="BV128" s="99" t="s">
        <v>187</v>
      </c>
      <c r="BW128" s="39">
        <f t="shared" si="123"/>
        <v>14</v>
      </c>
      <c r="BX128" s="72">
        <v>0</v>
      </c>
      <c r="BY128" s="73">
        <v>0</v>
      </c>
      <c r="BZ128" s="72">
        <v>0</v>
      </c>
      <c r="CA128" s="73">
        <v>0</v>
      </c>
      <c r="CB128" s="72">
        <v>0</v>
      </c>
      <c r="CC128" s="73">
        <v>0</v>
      </c>
      <c r="CD128" s="72">
        <v>1</v>
      </c>
      <c r="CE128" s="73">
        <v>0</v>
      </c>
      <c r="CF128" s="72">
        <v>2</v>
      </c>
      <c r="CG128" s="73">
        <v>4</v>
      </c>
      <c r="CH128" s="72">
        <v>5</v>
      </c>
      <c r="CI128" s="73">
        <v>1</v>
      </c>
      <c r="CJ128" s="72">
        <v>0</v>
      </c>
      <c r="CK128" s="73">
        <v>1</v>
      </c>
      <c r="CL128" s="94">
        <f t="shared" si="124"/>
        <v>1.8252933507170794</v>
      </c>
      <c r="CM128" s="28">
        <f t="shared" si="125"/>
        <v>34</v>
      </c>
      <c r="CN128" s="132">
        <f t="shared" si="126"/>
        <v>4.432855280312908</v>
      </c>
    </row>
    <row r="129" spans="1:92" x14ac:dyDescent="0.3">
      <c r="A129" s="99" t="s">
        <v>188</v>
      </c>
      <c r="B129" s="70">
        <v>1452.654</v>
      </c>
      <c r="C129" s="147">
        <f t="shared" si="127"/>
        <v>1359</v>
      </c>
      <c r="D129" s="100">
        <f t="shared" si="113"/>
        <v>93.552903857353513</v>
      </c>
      <c r="E129" s="92">
        <f t="shared" si="114"/>
        <v>1195</v>
      </c>
      <c r="F129" s="72">
        <v>10</v>
      </c>
      <c r="G129" s="73">
        <v>20</v>
      </c>
      <c r="H129" s="72">
        <v>43</v>
      </c>
      <c r="I129" s="73">
        <v>24</v>
      </c>
      <c r="J129" s="72">
        <v>99</v>
      </c>
      <c r="K129" s="73">
        <v>109</v>
      </c>
      <c r="L129" s="72">
        <v>94</v>
      </c>
      <c r="M129" s="73">
        <v>94</v>
      </c>
      <c r="N129" s="72">
        <v>105</v>
      </c>
      <c r="O129" s="73">
        <v>115</v>
      </c>
      <c r="P129" s="72">
        <v>112</v>
      </c>
      <c r="Q129" s="73">
        <v>100</v>
      </c>
      <c r="R129" s="72">
        <v>151</v>
      </c>
      <c r="S129" s="73">
        <v>119</v>
      </c>
      <c r="T129" s="102">
        <f t="shared" si="115"/>
        <v>87.932303164091238</v>
      </c>
      <c r="U129" s="99" t="s">
        <v>188</v>
      </c>
      <c r="V129" s="92">
        <f t="shared" si="116"/>
        <v>114</v>
      </c>
      <c r="W129" s="72">
        <v>4</v>
      </c>
      <c r="X129" s="73">
        <v>5</v>
      </c>
      <c r="Y129" s="72">
        <v>4</v>
      </c>
      <c r="Z129" s="73">
        <v>3</v>
      </c>
      <c r="AA129" s="72">
        <v>12</v>
      </c>
      <c r="AB129" s="73">
        <v>10</v>
      </c>
      <c r="AC129" s="72">
        <v>11</v>
      </c>
      <c r="AD129" s="73">
        <v>12</v>
      </c>
      <c r="AE129" s="72">
        <v>10</v>
      </c>
      <c r="AF129" s="73">
        <v>15</v>
      </c>
      <c r="AG129" s="72">
        <v>10</v>
      </c>
      <c r="AH129" s="73">
        <v>5</v>
      </c>
      <c r="AI129" s="72">
        <v>5</v>
      </c>
      <c r="AJ129" s="73">
        <v>8</v>
      </c>
      <c r="AK129" s="107">
        <f t="shared" si="117"/>
        <v>9.539748953974895</v>
      </c>
      <c r="AL129" s="99" t="s">
        <v>188</v>
      </c>
      <c r="AM129" s="39">
        <f t="shared" si="118"/>
        <v>24</v>
      </c>
      <c r="AN129" s="72">
        <v>1</v>
      </c>
      <c r="AO129" s="73">
        <v>0</v>
      </c>
      <c r="AP129" s="72">
        <v>2</v>
      </c>
      <c r="AQ129" s="73">
        <v>2</v>
      </c>
      <c r="AR129" s="72">
        <v>3</v>
      </c>
      <c r="AS129" s="73">
        <v>5</v>
      </c>
      <c r="AT129" s="72">
        <v>1</v>
      </c>
      <c r="AU129" s="73">
        <v>1</v>
      </c>
      <c r="AV129" s="72">
        <v>2</v>
      </c>
      <c r="AW129" s="73">
        <v>2</v>
      </c>
      <c r="AX129" s="72">
        <v>1</v>
      </c>
      <c r="AY129" s="73">
        <v>1</v>
      </c>
      <c r="AZ129" s="72">
        <v>1</v>
      </c>
      <c r="BA129" s="73">
        <v>2</v>
      </c>
      <c r="BB129" s="94">
        <f t="shared" si="128"/>
        <v>1.7660044150110374</v>
      </c>
      <c r="BC129" s="39">
        <f t="shared" si="119"/>
        <v>138</v>
      </c>
      <c r="BD129" s="57">
        <f t="shared" si="120"/>
        <v>10.154525386313466</v>
      </c>
      <c r="BE129" s="99" t="s">
        <v>188</v>
      </c>
      <c r="BF129" s="140">
        <f t="shared" si="121"/>
        <v>31</v>
      </c>
      <c r="BG129" s="72">
        <v>2</v>
      </c>
      <c r="BH129" s="73">
        <v>3</v>
      </c>
      <c r="BI129" s="72">
        <v>2</v>
      </c>
      <c r="BJ129" s="73">
        <v>4</v>
      </c>
      <c r="BK129" s="72">
        <v>2</v>
      </c>
      <c r="BL129" s="73">
        <v>2</v>
      </c>
      <c r="BM129" s="72">
        <v>4</v>
      </c>
      <c r="BN129" s="73">
        <v>2</v>
      </c>
      <c r="BO129" s="72">
        <v>3</v>
      </c>
      <c r="BP129" s="73">
        <v>3</v>
      </c>
      <c r="BQ129" s="72">
        <v>1</v>
      </c>
      <c r="BR129" s="73">
        <v>1</v>
      </c>
      <c r="BS129" s="72">
        <v>1</v>
      </c>
      <c r="BT129" s="73">
        <v>1</v>
      </c>
      <c r="BU129" s="82">
        <f t="shared" si="122"/>
        <v>2.2810890360559237</v>
      </c>
      <c r="BV129" s="99" t="s">
        <v>188</v>
      </c>
      <c r="BW129" s="39">
        <f t="shared" si="123"/>
        <v>26</v>
      </c>
      <c r="BX129" s="72">
        <v>1</v>
      </c>
      <c r="BY129" s="73">
        <v>1</v>
      </c>
      <c r="BZ129" s="72">
        <v>1</v>
      </c>
      <c r="CA129" s="73">
        <v>1</v>
      </c>
      <c r="CB129" s="72">
        <v>2</v>
      </c>
      <c r="CC129" s="73">
        <v>3</v>
      </c>
      <c r="CD129" s="72">
        <v>1</v>
      </c>
      <c r="CE129" s="73">
        <v>2</v>
      </c>
      <c r="CF129" s="72">
        <v>1</v>
      </c>
      <c r="CG129" s="73">
        <v>2</v>
      </c>
      <c r="CH129" s="72">
        <v>2</v>
      </c>
      <c r="CI129" s="73">
        <v>1</v>
      </c>
      <c r="CJ129" s="72">
        <v>5</v>
      </c>
      <c r="CK129" s="73">
        <v>3</v>
      </c>
      <c r="CL129" s="94">
        <f t="shared" si="124"/>
        <v>1.9131714495952907</v>
      </c>
      <c r="CM129" s="28">
        <f t="shared" si="125"/>
        <v>57</v>
      </c>
      <c r="CN129" s="132">
        <f t="shared" si="126"/>
        <v>4.1942604856512142</v>
      </c>
    </row>
    <row r="130" spans="1:92" x14ac:dyDescent="0.3">
      <c r="A130" s="99" t="s">
        <v>189</v>
      </c>
      <c r="B130" s="70">
        <v>4309.6859999999997</v>
      </c>
      <c r="C130" s="147">
        <f t="shared" si="127"/>
        <v>3450</v>
      </c>
      <c r="D130" s="100">
        <f t="shared" si="113"/>
        <v>80.052235824141249</v>
      </c>
      <c r="E130" s="92">
        <f t="shared" si="114"/>
        <v>3339</v>
      </c>
      <c r="F130" s="72">
        <v>93</v>
      </c>
      <c r="G130" s="73">
        <v>88</v>
      </c>
      <c r="H130" s="72">
        <v>155</v>
      </c>
      <c r="I130" s="73">
        <v>153</v>
      </c>
      <c r="J130" s="72">
        <v>242</v>
      </c>
      <c r="K130" s="73">
        <v>234</v>
      </c>
      <c r="L130" s="72">
        <v>278</v>
      </c>
      <c r="M130" s="73">
        <v>290</v>
      </c>
      <c r="N130" s="72">
        <v>273</v>
      </c>
      <c r="O130" s="73">
        <v>259</v>
      </c>
      <c r="P130" s="72">
        <v>293</v>
      </c>
      <c r="Q130" s="73">
        <v>296</v>
      </c>
      <c r="R130" s="72">
        <v>370</v>
      </c>
      <c r="S130" s="73">
        <v>315</v>
      </c>
      <c r="T130" s="102">
        <f t="shared" si="115"/>
        <v>96.782608695652172</v>
      </c>
      <c r="U130" s="99" t="s">
        <v>189</v>
      </c>
      <c r="V130" s="92">
        <f t="shared" si="116"/>
        <v>54</v>
      </c>
      <c r="W130" s="72">
        <v>0</v>
      </c>
      <c r="X130" s="73">
        <v>0</v>
      </c>
      <c r="Y130" s="72">
        <v>3</v>
      </c>
      <c r="Z130" s="73">
        <v>2</v>
      </c>
      <c r="AA130" s="72">
        <v>6</v>
      </c>
      <c r="AB130" s="73">
        <v>6</v>
      </c>
      <c r="AC130" s="72">
        <v>4</v>
      </c>
      <c r="AD130" s="73">
        <v>8</v>
      </c>
      <c r="AE130" s="72">
        <v>1</v>
      </c>
      <c r="AF130" s="73">
        <v>7</v>
      </c>
      <c r="AG130" s="72">
        <v>4</v>
      </c>
      <c r="AH130" s="73">
        <v>7</v>
      </c>
      <c r="AI130" s="72">
        <v>5</v>
      </c>
      <c r="AJ130" s="73">
        <v>1</v>
      </c>
      <c r="AK130" s="107">
        <f t="shared" si="117"/>
        <v>1.6172506738544474</v>
      </c>
      <c r="AL130" s="99" t="s">
        <v>189</v>
      </c>
      <c r="AM130" s="39">
        <f t="shared" si="118"/>
        <v>51</v>
      </c>
      <c r="AN130" s="72">
        <v>0</v>
      </c>
      <c r="AO130" s="73">
        <v>1</v>
      </c>
      <c r="AP130" s="72">
        <v>2</v>
      </c>
      <c r="AQ130" s="73">
        <v>2</v>
      </c>
      <c r="AR130" s="72">
        <v>6</v>
      </c>
      <c r="AS130" s="73">
        <v>4</v>
      </c>
      <c r="AT130" s="72">
        <v>9</v>
      </c>
      <c r="AU130" s="73">
        <v>4</v>
      </c>
      <c r="AV130" s="72">
        <v>3</v>
      </c>
      <c r="AW130" s="73">
        <v>10</v>
      </c>
      <c r="AX130" s="72">
        <v>1</v>
      </c>
      <c r="AY130" s="73">
        <v>4</v>
      </c>
      <c r="AZ130" s="72">
        <v>3</v>
      </c>
      <c r="BA130" s="73">
        <v>2</v>
      </c>
      <c r="BB130" s="94">
        <f t="shared" si="128"/>
        <v>1.4782608695652173</v>
      </c>
      <c r="BC130" s="39">
        <f t="shared" si="119"/>
        <v>105</v>
      </c>
      <c r="BD130" s="57">
        <f t="shared" si="120"/>
        <v>3.0434782608695654</v>
      </c>
      <c r="BE130" s="99" t="s">
        <v>189</v>
      </c>
      <c r="BF130" s="140">
        <f t="shared" si="121"/>
        <v>20</v>
      </c>
      <c r="BG130" s="72">
        <v>1</v>
      </c>
      <c r="BH130" s="73">
        <v>1</v>
      </c>
      <c r="BI130" s="72">
        <v>1</v>
      </c>
      <c r="BJ130" s="73">
        <v>1</v>
      </c>
      <c r="BK130" s="72">
        <v>1</v>
      </c>
      <c r="BL130" s="73">
        <v>3</v>
      </c>
      <c r="BM130" s="72">
        <v>4</v>
      </c>
      <c r="BN130" s="73">
        <v>0</v>
      </c>
      <c r="BO130" s="72">
        <v>0</v>
      </c>
      <c r="BP130" s="73">
        <v>3</v>
      </c>
      <c r="BQ130" s="72">
        <v>1</v>
      </c>
      <c r="BR130" s="73">
        <v>2</v>
      </c>
      <c r="BS130" s="72">
        <v>1</v>
      </c>
      <c r="BT130" s="73">
        <v>1</v>
      </c>
      <c r="BU130" s="82">
        <f t="shared" si="122"/>
        <v>0.57971014492753625</v>
      </c>
      <c r="BV130" s="99" t="s">
        <v>189</v>
      </c>
      <c r="BW130" s="39">
        <f t="shared" si="123"/>
        <v>6</v>
      </c>
      <c r="BX130" s="72">
        <v>1</v>
      </c>
      <c r="BY130" s="73">
        <v>0</v>
      </c>
      <c r="BZ130" s="72">
        <v>0</v>
      </c>
      <c r="CA130" s="73">
        <v>0</v>
      </c>
      <c r="CB130" s="72">
        <v>1</v>
      </c>
      <c r="CC130" s="73">
        <v>0</v>
      </c>
      <c r="CD130" s="72">
        <v>0</v>
      </c>
      <c r="CE130" s="73">
        <v>0</v>
      </c>
      <c r="CF130" s="72">
        <v>0</v>
      </c>
      <c r="CG130" s="73">
        <v>1</v>
      </c>
      <c r="CH130" s="72">
        <v>1</v>
      </c>
      <c r="CI130" s="73">
        <v>0</v>
      </c>
      <c r="CJ130" s="72">
        <v>1</v>
      </c>
      <c r="CK130" s="73">
        <v>1</v>
      </c>
      <c r="CL130" s="94">
        <f t="shared" si="124"/>
        <v>0.17391304347826086</v>
      </c>
      <c r="CM130" s="28">
        <f t="shared" si="125"/>
        <v>26</v>
      </c>
      <c r="CN130" s="132">
        <f t="shared" si="126"/>
        <v>0.75362318840579712</v>
      </c>
    </row>
    <row r="131" spans="1:92" x14ac:dyDescent="0.3">
      <c r="A131" s="99" t="s">
        <v>190</v>
      </c>
      <c r="B131" s="70">
        <v>4519.152</v>
      </c>
      <c r="C131" s="147">
        <f t="shared" si="127"/>
        <v>2745</v>
      </c>
      <c r="D131" s="100">
        <f t="shared" si="113"/>
        <v>60.741484243061528</v>
      </c>
      <c r="E131" s="92">
        <f t="shared" si="114"/>
        <v>2441</v>
      </c>
      <c r="F131" s="72">
        <v>154</v>
      </c>
      <c r="G131" s="73">
        <v>141</v>
      </c>
      <c r="H131" s="72">
        <v>102</v>
      </c>
      <c r="I131" s="73">
        <v>100</v>
      </c>
      <c r="J131" s="72">
        <v>234</v>
      </c>
      <c r="K131" s="73">
        <v>237</v>
      </c>
      <c r="L131" s="72">
        <v>255</v>
      </c>
      <c r="M131" s="73">
        <v>222</v>
      </c>
      <c r="N131" s="72">
        <v>232</v>
      </c>
      <c r="O131" s="73">
        <v>206</v>
      </c>
      <c r="P131" s="72">
        <v>271</v>
      </c>
      <c r="Q131" s="73">
        <v>243</v>
      </c>
      <c r="R131" s="72">
        <v>21</v>
      </c>
      <c r="S131" s="73">
        <v>23</v>
      </c>
      <c r="T131" s="102">
        <f t="shared" si="115"/>
        <v>88.925318761384332</v>
      </c>
      <c r="U131" s="99" t="s">
        <v>190</v>
      </c>
      <c r="V131" s="92">
        <f t="shared" si="116"/>
        <v>147</v>
      </c>
      <c r="W131" s="72">
        <v>14</v>
      </c>
      <c r="X131" s="73">
        <v>8</v>
      </c>
      <c r="Y131" s="72">
        <v>6</v>
      </c>
      <c r="Z131" s="73">
        <v>8</v>
      </c>
      <c r="AA131" s="72">
        <v>16</v>
      </c>
      <c r="AB131" s="73">
        <v>12</v>
      </c>
      <c r="AC131" s="72">
        <v>17</v>
      </c>
      <c r="AD131" s="73">
        <v>13</v>
      </c>
      <c r="AE131" s="72">
        <v>20</v>
      </c>
      <c r="AF131" s="73">
        <v>6</v>
      </c>
      <c r="AG131" s="72">
        <v>17</v>
      </c>
      <c r="AH131" s="73">
        <v>8</v>
      </c>
      <c r="AI131" s="72">
        <v>1</v>
      </c>
      <c r="AJ131" s="73">
        <v>1</v>
      </c>
      <c r="AK131" s="107">
        <f t="shared" si="117"/>
        <v>6.022122081114297</v>
      </c>
      <c r="AL131" s="99" t="s">
        <v>190</v>
      </c>
      <c r="AM131" s="39">
        <f t="shared" si="118"/>
        <v>95</v>
      </c>
      <c r="AN131" s="72">
        <v>10</v>
      </c>
      <c r="AO131" s="73">
        <v>6</v>
      </c>
      <c r="AP131" s="72">
        <v>6</v>
      </c>
      <c r="AQ131" s="73">
        <v>6</v>
      </c>
      <c r="AR131" s="72">
        <v>14</v>
      </c>
      <c r="AS131" s="73">
        <v>9</v>
      </c>
      <c r="AT131" s="72">
        <v>10</v>
      </c>
      <c r="AU131" s="73">
        <v>7</v>
      </c>
      <c r="AV131" s="72">
        <v>11</v>
      </c>
      <c r="AW131" s="73">
        <v>6</v>
      </c>
      <c r="AX131" s="72">
        <v>7</v>
      </c>
      <c r="AY131" s="73">
        <v>2</v>
      </c>
      <c r="AZ131" s="72">
        <v>1</v>
      </c>
      <c r="BA131" s="73">
        <v>0</v>
      </c>
      <c r="BB131" s="94">
        <f t="shared" si="128"/>
        <v>3.4608378870673953</v>
      </c>
      <c r="BC131" s="39">
        <f t="shared" si="119"/>
        <v>242</v>
      </c>
      <c r="BD131" s="57">
        <f t="shared" si="120"/>
        <v>8.8160291438979961</v>
      </c>
      <c r="BE131" s="99" t="s">
        <v>190</v>
      </c>
      <c r="BF131" s="140">
        <f t="shared" si="121"/>
        <v>86</v>
      </c>
      <c r="BG131" s="72">
        <v>14</v>
      </c>
      <c r="BH131" s="73">
        <v>7</v>
      </c>
      <c r="BI131" s="72">
        <v>7</v>
      </c>
      <c r="BJ131" s="73">
        <v>2</v>
      </c>
      <c r="BK131" s="72">
        <v>14</v>
      </c>
      <c r="BL131" s="73">
        <v>5</v>
      </c>
      <c r="BM131" s="72">
        <v>5</v>
      </c>
      <c r="BN131" s="73">
        <v>6</v>
      </c>
      <c r="BO131" s="72">
        <v>7</v>
      </c>
      <c r="BP131" s="73">
        <v>4</v>
      </c>
      <c r="BQ131" s="72">
        <v>6</v>
      </c>
      <c r="BR131" s="73">
        <v>9</v>
      </c>
      <c r="BS131" s="72">
        <v>0</v>
      </c>
      <c r="BT131" s="73">
        <v>0</v>
      </c>
      <c r="BU131" s="82">
        <f t="shared" si="122"/>
        <v>3.1329690346083785</v>
      </c>
      <c r="BV131" s="99" t="s">
        <v>190</v>
      </c>
      <c r="BW131" s="39">
        <f t="shared" si="123"/>
        <v>62</v>
      </c>
      <c r="BX131" s="72">
        <v>6</v>
      </c>
      <c r="BY131" s="73">
        <v>8</v>
      </c>
      <c r="BZ131" s="72">
        <v>2</v>
      </c>
      <c r="CA131" s="73">
        <v>3</v>
      </c>
      <c r="CB131" s="72">
        <v>8</v>
      </c>
      <c r="CC131" s="73">
        <v>7</v>
      </c>
      <c r="CD131" s="72">
        <v>3</v>
      </c>
      <c r="CE131" s="73">
        <v>6</v>
      </c>
      <c r="CF131" s="72">
        <v>7</v>
      </c>
      <c r="CG131" s="73">
        <v>6</v>
      </c>
      <c r="CH131" s="72">
        <v>2</v>
      </c>
      <c r="CI131" s="73">
        <v>2</v>
      </c>
      <c r="CJ131" s="72">
        <v>2</v>
      </c>
      <c r="CK131" s="73">
        <v>0</v>
      </c>
      <c r="CL131" s="94">
        <f t="shared" si="124"/>
        <v>2.2586520947176685</v>
      </c>
      <c r="CM131" s="28">
        <f t="shared" si="125"/>
        <v>148</v>
      </c>
      <c r="CN131" s="132">
        <f t="shared" si="126"/>
        <v>5.3916211293260474</v>
      </c>
    </row>
    <row r="132" spans="1:92" x14ac:dyDescent="0.3">
      <c r="A132" s="99" t="s">
        <v>191</v>
      </c>
      <c r="B132" s="70">
        <v>2898.1800000000003</v>
      </c>
      <c r="C132" s="147">
        <f t="shared" si="127"/>
        <v>1564</v>
      </c>
      <c r="D132" s="100">
        <f t="shared" si="113"/>
        <v>53.964902110979985</v>
      </c>
      <c r="E132" s="92">
        <f t="shared" si="114"/>
        <v>1361</v>
      </c>
      <c r="F132" s="72">
        <v>44</v>
      </c>
      <c r="G132" s="73">
        <v>55</v>
      </c>
      <c r="H132" s="72">
        <v>49</v>
      </c>
      <c r="I132" s="73">
        <v>45</v>
      </c>
      <c r="J132" s="72">
        <v>120</v>
      </c>
      <c r="K132" s="73">
        <v>110</v>
      </c>
      <c r="L132" s="72">
        <v>156</v>
      </c>
      <c r="M132" s="73">
        <v>116</v>
      </c>
      <c r="N132" s="72">
        <v>145</v>
      </c>
      <c r="O132" s="73">
        <v>135</v>
      </c>
      <c r="P132" s="72">
        <v>168</v>
      </c>
      <c r="Q132" s="73">
        <v>164</v>
      </c>
      <c r="R132" s="72">
        <v>54</v>
      </c>
      <c r="S132" s="73"/>
      <c r="T132" s="102">
        <f t="shared" si="115"/>
        <v>87.020460358056255</v>
      </c>
      <c r="U132" s="99" t="s">
        <v>191</v>
      </c>
      <c r="V132" s="92">
        <f t="shared" si="116"/>
        <v>84</v>
      </c>
      <c r="W132" s="72">
        <v>6</v>
      </c>
      <c r="X132" s="73">
        <v>4</v>
      </c>
      <c r="Y132" s="72">
        <v>1</v>
      </c>
      <c r="Z132" s="73">
        <v>1</v>
      </c>
      <c r="AA132" s="72">
        <v>8</v>
      </c>
      <c r="AB132" s="73">
        <v>12</v>
      </c>
      <c r="AC132" s="72">
        <v>10</v>
      </c>
      <c r="AD132" s="73">
        <v>9</v>
      </c>
      <c r="AE132" s="72">
        <v>10</v>
      </c>
      <c r="AF132" s="73">
        <v>4</v>
      </c>
      <c r="AG132" s="72">
        <v>7</v>
      </c>
      <c r="AH132" s="73">
        <v>8</v>
      </c>
      <c r="AI132" s="72">
        <v>3</v>
      </c>
      <c r="AJ132" s="73">
        <v>1</v>
      </c>
      <c r="AK132" s="107">
        <f t="shared" si="117"/>
        <v>6.1719324026451137</v>
      </c>
      <c r="AL132" s="99" t="s">
        <v>191</v>
      </c>
      <c r="AM132" s="39">
        <f t="shared" si="118"/>
        <v>43</v>
      </c>
      <c r="AN132" s="72">
        <v>5</v>
      </c>
      <c r="AO132" s="73">
        <v>2</v>
      </c>
      <c r="AP132" s="72">
        <v>4</v>
      </c>
      <c r="AQ132" s="73">
        <v>4</v>
      </c>
      <c r="AR132" s="72">
        <v>2</v>
      </c>
      <c r="AS132" s="73">
        <v>2</v>
      </c>
      <c r="AT132" s="72">
        <v>4</v>
      </c>
      <c r="AU132" s="73">
        <v>4</v>
      </c>
      <c r="AV132" s="72">
        <v>3</v>
      </c>
      <c r="AW132" s="73">
        <v>4</v>
      </c>
      <c r="AX132" s="72">
        <v>5</v>
      </c>
      <c r="AY132" s="73">
        <v>3</v>
      </c>
      <c r="AZ132" s="72">
        <v>0</v>
      </c>
      <c r="BA132" s="73">
        <v>1</v>
      </c>
      <c r="BB132" s="94">
        <f t="shared" si="128"/>
        <v>2.749360613810742</v>
      </c>
      <c r="BC132" s="39">
        <f t="shared" si="119"/>
        <v>127</v>
      </c>
      <c r="BD132" s="57">
        <f t="shared" si="120"/>
        <v>8.1202046035805626</v>
      </c>
      <c r="BE132" s="99" t="s">
        <v>191</v>
      </c>
      <c r="BF132" s="140">
        <f t="shared" si="121"/>
        <v>61</v>
      </c>
      <c r="BG132" s="72">
        <v>2</v>
      </c>
      <c r="BH132" s="73">
        <v>2</v>
      </c>
      <c r="BI132" s="72">
        <v>7</v>
      </c>
      <c r="BJ132" s="73">
        <v>5</v>
      </c>
      <c r="BK132" s="72">
        <v>9</v>
      </c>
      <c r="BL132" s="73">
        <v>8</v>
      </c>
      <c r="BM132" s="72">
        <v>4</v>
      </c>
      <c r="BN132" s="73">
        <v>2</v>
      </c>
      <c r="BO132" s="72">
        <v>11</v>
      </c>
      <c r="BP132" s="73">
        <v>3</v>
      </c>
      <c r="BQ132" s="72">
        <v>6</v>
      </c>
      <c r="BR132" s="73">
        <v>2</v>
      </c>
      <c r="BS132" s="72">
        <v>0</v>
      </c>
      <c r="BT132" s="73">
        <v>0</v>
      </c>
      <c r="BU132" s="82">
        <f t="shared" si="122"/>
        <v>3.9002557544757033</v>
      </c>
      <c r="BV132" s="99" t="s">
        <v>191</v>
      </c>
      <c r="BW132" s="39">
        <f t="shared" si="123"/>
        <v>76</v>
      </c>
      <c r="BX132" s="72">
        <v>19</v>
      </c>
      <c r="BY132" s="73">
        <v>10</v>
      </c>
      <c r="BZ132" s="72">
        <v>5</v>
      </c>
      <c r="CA132" s="73">
        <v>5</v>
      </c>
      <c r="CB132" s="72">
        <v>6</v>
      </c>
      <c r="CC132" s="73">
        <v>6</v>
      </c>
      <c r="CD132" s="72">
        <v>7</v>
      </c>
      <c r="CE132" s="73">
        <v>2</v>
      </c>
      <c r="CF132" s="72">
        <v>1</v>
      </c>
      <c r="CG132" s="73">
        <v>1</v>
      </c>
      <c r="CH132" s="72">
        <v>5</v>
      </c>
      <c r="CI132" s="73">
        <v>7</v>
      </c>
      <c r="CJ132" s="72">
        <v>1</v>
      </c>
      <c r="CK132" s="73">
        <v>1</v>
      </c>
      <c r="CL132" s="94">
        <f t="shared" si="124"/>
        <v>4.859335038363171</v>
      </c>
      <c r="CM132" s="28">
        <f t="shared" si="125"/>
        <v>137</v>
      </c>
      <c r="CN132" s="132">
        <f t="shared" si="126"/>
        <v>8.7595907928388748</v>
      </c>
    </row>
    <row r="133" spans="1:92" x14ac:dyDescent="0.3">
      <c r="A133" s="99"/>
      <c r="B133" s="162"/>
    </row>
    <row r="134" spans="1:92" x14ac:dyDescent="0.3">
      <c r="A134" s="101" t="s">
        <v>192</v>
      </c>
      <c r="B134" s="162">
        <f>SUM(B135:B152)</f>
        <v>54531.837999999996</v>
      </c>
      <c r="C134" s="137">
        <f ca="1">SUM(C109:C152)</f>
        <v>83021</v>
      </c>
      <c r="D134" s="91">
        <f ca="1">C134/B134*100</f>
        <v>0</v>
      </c>
      <c r="E134" s="92">
        <f>SUM(E135:E152)</f>
        <v>33904</v>
      </c>
      <c r="F134" s="92">
        <f t="shared" ref="F134:S134" si="129">SUM(F135:F152)</f>
        <v>1287</v>
      </c>
      <c r="G134" s="92">
        <f t="shared" si="129"/>
        <v>1102</v>
      </c>
      <c r="H134" s="92">
        <f t="shared" si="129"/>
        <v>1215</v>
      </c>
      <c r="I134" s="92">
        <f t="shared" si="129"/>
        <v>1093</v>
      </c>
      <c r="J134" s="92">
        <f t="shared" si="129"/>
        <v>2668</v>
      </c>
      <c r="K134" s="92">
        <f t="shared" si="129"/>
        <v>2579</v>
      </c>
      <c r="L134" s="92">
        <f t="shared" si="129"/>
        <v>3030</v>
      </c>
      <c r="M134" s="92">
        <f t="shared" si="129"/>
        <v>2814</v>
      </c>
      <c r="N134" s="92">
        <f t="shared" si="129"/>
        <v>3203</v>
      </c>
      <c r="O134" s="92">
        <f t="shared" si="129"/>
        <v>2998</v>
      </c>
      <c r="P134" s="92">
        <f t="shared" si="129"/>
        <v>3287</v>
      </c>
      <c r="Q134" s="92">
        <f t="shared" si="129"/>
        <v>3059</v>
      </c>
      <c r="R134" s="92">
        <f t="shared" si="129"/>
        <v>2873</v>
      </c>
      <c r="S134" s="92">
        <f t="shared" si="129"/>
        <v>2696</v>
      </c>
      <c r="T134" s="102">
        <f ca="1">E134/C134*100</f>
        <v>40.837860300405922</v>
      </c>
      <c r="V134" s="92">
        <f>SUM(V135:V152)</f>
        <v>1102</v>
      </c>
      <c r="W134" s="92">
        <f t="shared" ref="W134:AJ134" si="130">SUM(W135:W152)</f>
        <v>36</v>
      </c>
      <c r="X134" s="92">
        <f t="shared" si="130"/>
        <v>33</v>
      </c>
      <c r="Y134" s="92">
        <f t="shared" si="130"/>
        <v>42</v>
      </c>
      <c r="Z134" s="92">
        <f t="shared" si="130"/>
        <v>35</v>
      </c>
      <c r="AA134" s="92">
        <f t="shared" si="130"/>
        <v>108</v>
      </c>
      <c r="AB134" s="92">
        <f t="shared" si="130"/>
        <v>94</v>
      </c>
      <c r="AC134" s="92">
        <f t="shared" si="130"/>
        <v>115</v>
      </c>
      <c r="AD134" s="92">
        <f t="shared" si="130"/>
        <v>86</v>
      </c>
      <c r="AE134" s="92">
        <f t="shared" si="130"/>
        <v>108</v>
      </c>
      <c r="AF134" s="92">
        <f t="shared" si="130"/>
        <v>117</v>
      </c>
      <c r="AG134" s="92">
        <f t="shared" si="130"/>
        <v>101</v>
      </c>
      <c r="AH134" s="92">
        <f t="shared" si="130"/>
        <v>91</v>
      </c>
      <c r="AI134" s="92">
        <f t="shared" si="130"/>
        <v>66</v>
      </c>
      <c r="AJ134" s="92">
        <f t="shared" si="130"/>
        <v>70</v>
      </c>
      <c r="AK134" s="107">
        <f>V134/E134*100</f>
        <v>3.2503539405379893</v>
      </c>
      <c r="AM134" s="39">
        <f>SUM(AM135:AM152)</f>
        <v>401</v>
      </c>
      <c r="AN134" s="39">
        <f t="shared" ref="AN134:BA134" si="131">SUM(AN135:AN152)</f>
        <v>24</v>
      </c>
      <c r="AO134" s="39">
        <f t="shared" si="131"/>
        <v>30</v>
      </c>
      <c r="AP134" s="39">
        <f t="shared" si="131"/>
        <v>17</v>
      </c>
      <c r="AQ134" s="39">
        <f t="shared" si="131"/>
        <v>19</v>
      </c>
      <c r="AR134" s="39">
        <f t="shared" si="131"/>
        <v>34</v>
      </c>
      <c r="AS134" s="39">
        <f t="shared" si="131"/>
        <v>30</v>
      </c>
      <c r="AT134" s="39">
        <f t="shared" si="131"/>
        <v>49</v>
      </c>
      <c r="AU134" s="39">
        <f t="shared" si="131"/>
        <v>36</v>
      </c>
      <c r="AV134" s="39">
        <f t="shared" si="131"/>
        <v>28</v>
      </c>
      <c r="AW134" s="39">
        <f t="shared" si="131"/>
        <v>35</v>
      </c>
      <c r="AX134" s="39">
        <f t="shared" si="131"/>
        <v>28</v>
      </c>
      <c r="AY134" s="39">
        <f t="shared" si="131"/>
        <v>29</v>
      </c>
      <c r="AZ134" s="39">
        <f t="shared" si="131"/>
        <v>22</v>
      </c>
      <c r="BA134" s="39">
        <f t="shared" si="131"/>
        <v>20</v>
      </c>
      <c r="BB134" s="94">
        <f ca="1">AM134/C134*100</f>
        <v>0.48301032268944005</v>
      </c>
      <c r="BC134" s="39">
        <f>V134+AM134</f>
        <v>1503</v>
      </c>
      <c r="BD134" s="57">
        <f ca="1">BC134/C134*100</f>
        <v>1.8103853241950831</v>
      </c>
      <c r="BF134" s="140">
        <f>SUM(BF135:BF152)</f>
        <v>727</v>
      </c>
      <c r="BG134" s="157">
        <f t="shared" ref="BG134:BT134" si="132">SUM(BG135:BG152)</f>
        <v>63</v>
      </c>
      <c r="BH134" s="157">
        <f t="shared" si="132"/>
        <v>49</v>
      </c>
      <c r="BI134" s="157">
        <f t="shared" si="132"/>
        <v>35</v>
      </c>
      <c r="BJ134" s="157">
        <f t="shared" si="132"/>
        <v>38</v>
      </c>
      <c r="BK134" s="157">
        <f t="shared" si="132"/>
        <v>62</v>
      </c>
      <c r="BL134" s="157">
        <f t="shared" si="132"/>
        <v>37</v>
      </c>
      <c r="BM134" s="157">
        <f t="shared" si="132"/>
        <v>81</v>
      </c>
      <c r="BN134" s="157">
        <f t="shared" si="132"/>
        <v>52</v>
      </c>
      <c r="BO134" s="157">
        <f t="shared" si="132"/>
        <v>56</v>
      </c>
      <c r="BP134" s="157">
        <f t="shared" si="132"/>
        <v>58</v>
      </c>
      <c r="BQ134" s="157">
        <f t="shared" si="132"/>
        <v>69</v>
      </c>
      <c r="BR134" s="157">
        <f t="shared" si="132"/>
        <v>40</v>
      </c>
      <c r="BS134" s="157">
        <f t="shared" si="132"/>
        <v>36</v>
      </c>
      <c r="BT134" s="157">
        <f t="shared" si="132"/>
        <v>51</v>
      </c>
      <c r="BU134" s="82">
        <f ca="1">BF134/C134*100</f>
        <v>0.87568205634718921</v>
      </c>
      <c r="BW134" s="39">
        <f>SUM(BW135:BW152)</f>
        <v>422</v>
      </c>
      <c r="BX134" s="39">
        <f t="shared" ref="BX134:CK134" si="133">SUM(BX135:BX152)</f>
        <v>42</v>
      </c>
      <c r="BY134" s="39">
        <f t="shared" si="133"/>
        <v>43</v>
      </c>
      <c r="BZ134" s="39">
        <f t="shared" si="133"/>
        <v>17</v>
      </c>
      <c r="CA134" s="39">
        <f t="shared" si="133"/>
        <v>15</v>
      </c>
      <c r="CB134" s="39">
        <f t="shared" si="133"/>
        <v>36</v>
      </c>
      <c r="CC134" s="39">
        <f t="shared" si="133"/>
        <v>26</v>
      </c>
      <c r="CD134" s="39">
        <f t="shared" si="133"/>
        <v>29</v>
      </c>
      <c r="CE134" s="39">
        <f t="shared" si="133"/>
        <v>32</v>
      </c>
      <c r="CF134" s="39">
        <f t="shared" si="133"/>
        <v>39</v>
      </c>
      <c r="CG134" s="39">
        <f t="shared" si="133"/>
        <v>25</v>
      </c>
      <c r="CH134" s="39">
        <f t="shared" si="133"/>
        <v>40</v>
      </c>
      <c r="CI134" s="39">
        <f t="shared" si="133"/>
        <v>25</v>
      </c>
      <c r="CJ134" s="39">
        <f t="shared" si="133"/>
        <v>34</v>
      </c>
      <c r="CK134" s="39">
        <f t="shared" si="133"/>
        <v>19</v>
      </c>
      <c r="CL134" s="94">
        <f ca="1">BW134/C134*100</f>
        <v>0.50830512761831348</v>
      </c>
      <c r="CM134" s="28">
        <f>SUM(BW134,BF134)</f>
        <v>1149</v>
      </c>
      <c r="CN134" s="91">
        <f ca="1">(CM134/C134)*100</f>
        <v>1.3839871839655027</v>
      </c>
    </row>
    <row r="135" spans="1:92" x14ac:dyDescent="0.3">
      <c r="A135" s="28" t="s">
        <v>193</v>
      </c>
      <c r="B135" s="70">
        <v>1362.258</v>
      </c>
      <c r="C135" s="137">
        <f>E135+BC135+BW135</f>
        <v>1319</v>
      </c>
      <c r="D135" s="91">
        <f t="shared" ref="D135:D152" si="134">C135/B135*100</f>
        <v>96.824536908573862</v>
      </c>
      <c r="E135" s="92">
        <f t="shared" ref="E135:E152" si="135">SUM(F135:S135)</f>
        <v>1319</v>
      </c>
      <c r="F135" s="21">
        <v>45</v>
      </c>
      <c r="G135" s="22">
        <v>29</v>
      </c>
      <c r="H135" s="21">
        <v>34</v>
      </c>
      <c r="I135" s="22">
        <v>37</v>
      </c>
      <c r="J135" s="21">
        <v>89</v>
      </c>
      <c r="K135" s="22">
        <v>69</v>
      </c>
      <c r="L135" s="21">
        <v>103</v>
      </c>
      <c r="M135" s="22">
        <v>102</v>
      </c>
      <c r="N135" s="21">
        <v>128</v>
      </c>
      <c r="O135" s="22">
        <v>104</v>
      </c>
      <c r="P135" s="21">
        <v>146</v>
      </c>
      <c r="Q135" s="22">
        <v>122</v>
      </c>
      <c r="R135" s="21">
        <v>166</v>
      </c>
      <c r="S135" s="22">
        <v>145</v>
      </c>
      <c r="T135" s="102">
        <f t="shared" ref="T135:T152" si="136">E135/C135*100</f>
        <v>100</v>
      </c>
      <c r="U135" s="28" t="s">
        <v>193</v>
      </c>
      <c r="V135" s="92">
        <f t="shared" ref="V135:V152" si="137">SUM(W135:AJ135)</f>
        <v>0</v>
      </c>
      <c r="W135" s="21">
        <v>0</v>
      </c>
      <c r="X135" s="22">
        <v>0</v>
      </c>
      <c r="Y135" s="21">
        <v>0</v>
      </c>
      <c r="Z135" s="22">
        <v>0</v>
      </c>
      <c r="AA135" s="21">
        <v>0</v>
      </c>
      <c r="AB135" s="22">
        <v>0</v>
      </c>
      <c r="AC135" s="21">
        <v>0</v>
      </c>
      <c r="AD135" s="22">
        <v>0</v>
      </c>
      <c r="AE135" s="21">
        <v>0</v>
      </c>
      <c r="AF135" s="22">
        <v>0</v>
      </c>
      <c r="AG135" s="21">
        <v>0</v>
      </c>
      <c r="AH135" s="22">
        <v>0</v>
      </c>
      <c r="AI135" s="21">
        <v>0</v>
      </c>
      <c r="AJ135" s="22">
        <v>0</v>
      </c>
      <c r="AK135" s="107">
        <f t="shared" ref="AK135:AK152" si="138">V135/E135*100</f>
        <v>0</v>
      </c>
      <c r="AL135" s="28" t="s">
        <v>193</v>
      </c>
      <c r="AM135" s="39">
        <f t="shared" ref="AM135:AM152" si="139">SUM(AN135:BA135)</f>
        <v>0</v>
      </c>
      <c r="AN135" s="21">
        <v>0</v>
      </c>
      <c r="AO135" s="22">
        <v>0</v>
      </c>
      <c r="AP135" s="21">
        <v>0</v>
      </c>
      <c r="AQ135" s="22">
        <v>0</v>
      </c>
      <c r="AR135" s="21">
        <v>0</v>
      </c>
      <c r="AS135" s="22">
        <v>0</v>
      </c>
      <c r="AT135" s="21">
        <v>0</v>
      </c>
      <c r="AU135" s="22">
        <v>0</v>
      </c>
      <c r="AV135" s="21">
        <v>0</v>
      </c>
      <c r="AW135" s="22">
        <v>0</v>
      </c>
      <c r="AX135" s="21">
        <v>0</v>
      </c>
      <c r="AY135" s="22">
        <v>0</v>
      </c>
      <c r="AZ135" s="21">
        <v>0</v>
      </c>
      <c r="BA135" s="22">
        <v>0</v>
      </c>
      <c r="BB135" s="94">
        <v>0</v>
      </c>
      <c r="BC135" s="39">
        <f t="shared" ref="BC135:BC152" si="140">V135+AM135</f>
        <v>0</v>
      </c>
      <c r="BD135" s="57">
        <f t="shared" ref="BD135:BD152" si="141">BC135/C135*100</f>
        <v>0</v>
      </c>
      <c r="BE135" s="28" t="s">
        <v>193</v>
      </c>
      <c r="BF135" s="140">
        <f t="shared" ref="BF135:BF152" si="142">SUM(BG135:BT135)</f>
        <v>0</v>
      </c>
      <c r="BG135" s="21">
        <v>0</v>
      </c>
      <c r="BH135" s="22">
        <v>0</v>
      </c>
      <c r="BI135" s="21">
        <v>0</v>
      </c>
      <c r="BJ135" s="22">
        <v>0</v>
      </c>
      <c r="BK135" s="21">
        <v>0</v>
      </c>
      <c r="BL135" s="22">
        <v>0</v>
      </c>
      <c r="BM135" s="21">
        <v>0</v>
      </c>
      <c r="BN135" s="22">
        <v>0</v>
      </c>
      <c r="BO135" s="21">
        <v>0</v>
      </c>
      <c r="BP135" s="22">
        <v>0</v>
      </c>
      <c r="BQ135" s="21">
        <v>0</v>
      </c>
      <c r="BR135" s="22">
        <v>0</v>
      </c>
      <c r="BS135" s="21">
        <v>0</v>
      </c>
      <c r="BT135" s="22">
        <v>0</v>
      </c>
      <c r="BU135" s="82">
        <f t="shared" ref="BU135:BU152" si="143">BF135/C135*100</f>
        <v>0</v>
      </c>
      <c r="BV135" s="28" t="s">
        <v>193</v>
      </c>
      <c r="BW135" s="39">
        <f t="shared" ref="BW135:BW152" si="144">SUM(BX135:CK135)</f>
        <v>0</v>
      </c>
      <c r="BX135" s="21">
        <v>0</v>
      </c>
      <c r="BY135" s="22">
        <v>0</v>
      </c>
      <c r="BZ135" s="21">
        <v>0</v>
      </c>
      <c r="CA135" s="22">
        <v>0</v>
      </c>
      <c r="CB135" s="21">
        <v>0</v>
      </c>
      <c r="CC135" s="22">
        <v>0</v>
      </c>
      <c r="CD135" s="21">
        <v>0</v>
      </c>
      <c r="CE135" s="22">
        <v>0</v>
      </c>
      <c r="CF135" s="21">
        <v>0</v>
      </c>
      <c r="CG135" s="22">
        <v>0</v>
      </c>
      <c r="CH135" s="21">
        <v>0</v>
      </c>
      <c r="CI135" s="22">
        <v>0</v>
      </c>
      <c r="CJ135" s="21">
        <v>0</v>
      </c>
      <c r="CK135" s="22">
        <v>0</v>
      </c>
      <c r="CL135" s="94">
        <f t="shared" ref="CL135:CL152" si="145">BW135/C135*100</f>
        <v>0</v>
      </c>
      <c r="CM135" s="28">
        <f t="shared" ref="CM135:CM152" si="146">SUM(BW135,BF135)</f>
        <v>0</v>
      </c>
      <c r="CN135" s="132">
        <f t="shared" ref="CN135:CN152" si="147">(CM135/C135)*100</f>
        <v>0</v>
      </c>
    </row>
    <row r="136" spans="1:92" x14ac:dyDescent="0.3">
      <c r="A136" s="28" t="s">
        <v>194</v>
      </c>
      <c r="B136" s="70">
        <v>4586.3820000000005</v>
      </c>
      <c r="C136" s="147">
        <f t="shared" ref="C136:C152" si="148">E136+BC136+BW136</f>
        <v>3413</v>
      </c>
      <c r="D136" s="91">
        <f t="shared" si="134"/>
        <v>74.41595575771926</v>
      </c>
      <c r="E136" s="92">
        <f t="shared" si="135"/>
        <v>3319</v>
      </c>
      <c r="F136" s="21">
        <v>122</v>
      </c>
      <c r="G136" s="22">
        <v>118</v>
      </c>
      <c r="H136" s="21">
        <v>110</v>
      </c>
      <c r="I136" s="22">
        <v>100</v>
      </c>
      <c r="J136" s="21">
        <v>218</v>
      </c>
      <c r="K136" s="22">
        <v>214</v>
      </c>
      <c r="L136" s="21">
        <v>287</v>
      </c>
      <c r="M136" s="22">
        <v>283</v>
      </c>
      <c r="N136" s="21">
        <v>299</v>
      </c>
      <c r="O136" s="22">
        <v>293</v>
      </c>
      <c r="P136" s="21">
        <v>321</v>
      </c>
      <c r="Q136" s="22">
        <v>305</v>
      </c>
      <c r="R136" s="21">
        <v>321</v>
      </c>
      <c r="S136" s="22">
        <v>328</v>
      </c>
      <c r="T136" s="102">
        <f t="shared" si="136"/>
        <v>97.245824787576908</v>
      </c>
      <c r="U136" s="99" t="s">
        <v>194</v>
      </c>
      <c r="V136" s="92">
        <f t="shared" si="137"/>
        <v>52</v>
      </c>
      <c r="W136" s="21">
        <v>3</v>
      </c>
      <c r="X136" s="22">
        <v>1</v>
      </c>
      <c r="Y136" s="21">
        <v>0</v>
      </c>
      <c r="Z136" s="22">
        <v>3</v>
      </c>
      <c r="AA136" s="21">
        <v>5</v>
      </c>
      <c r="AB136" s="22">
        <v>2</v>
      </c>
      <c r="AC136" s="21">
        <v>6</v>
      </c>
      <c r="AD136" s="22">
        <v>5</v>
      </c>
      <c r="AE136" s="21">
        <v>3</v>
      </c>
      <c r="AF136" s="22">
        <v>6</v>
      </c>
      <c r="AG136" s="21">
        <v>5</v>
      </c>
      <c r="AH136" s="22">
        <v>4</v>
      </c>
      <c r="AI136" s="21">
        <v>6</v>
      </c>
      <c r="AJ136" s="22">
        <v>3</v>
      </c>
      <c r="AK136" s="107">
        <f t="shared" si="138"/>
        <v>1.566736968966556</v>
      </c>
      <c r="AL136" s="28" t="s">
        <v>194</v>
      </c>
      <c r="AM136" s="39">
        <f t="shared" si="139"/>
        <v>23</v>
      </c>
      <c r="AN136" s="21">
        <v>1</v>
      </c>
      <c r="AO136" s="22">
        <v>0</v>
      </c>
      <c r="AP136" s="21">
        <v>0</v>
      </c>
      <c r="AQ136" s="22">
        <v>0</v>
      </c>
      <c r="AR136" s="21">
        <v>3</v>
      </c>
      <c r="AS136" s="22">
        <v>0</v>
      </c>
      <c r="AT136" s="21">
        <v>2</v>
      </c>
      <c r="AU136" s="22">
        <v>2</v>
      </c>
      <c r="AV136" s="21">
        <v>2</v>
      </c>
      <c r="AW136" s="22">
        <v>2</v>
      </c>
      <c r="AX136" s="21">
        <v>2</v>
      </c>
      <c r="AY136" s="22">
        <v>3</v>
      </c>
      <c r="AZ136" s="21">
        <v>4</v>
      </c>
      <c r="BA136" s="22">
        <v>2</v>
      </c>
      <c r="BB136" s="94">
        <f>AM136/C136*100</f>
        <v>0.67389393495458538</v>
      </c>
      <c r="BC136" s="39">
        <f t="shared" si="140"/>
        <v>75</v>
      </c>
      <c r="BD136" s="57">
        <f t="shared" si="141"/>
        <v>2.1974802226779957</v>
      </c>
      <c r="BE136" s="28" t="s">
        <v>194</v>
      </c>
      <c r="BF136" s="140">
        <f t="shared" si="142"/>
        <v>83</v>
      </c>
      <c r="BG136" s="21">
        <v>7</v>
      </c>
      <c r="BH136" s="22">
        <v>8</v>
      </c>
      <c r="BI136" s="21">
        <v>2</v>
      </c>
      <c r="BJ136" s="22">
        <v>3</v>
      </c>
      <c r="BK136" s="21">
        <v>2</v>
      </c>
      <c r="BL136" s="22">
        <v>3</v>
      </c>
      <c r="BM136" s="21">
        <v>11</v>
      </c>
      <c r="BN136" s="22">
        <v>6</v>
      </c>
      <c r="BO136" s="21">
        <v>9</v>
      </c>
      <c r="BP136" s="22">
        <v>6</v>
      </c>
      <c r="BQ136" s="21">
        <v>8</v>
      </c>
      <c r="BR136" s="22">
        <v>5</v>
      </c>
      <c r="BS136" s="21">
        <v>10</v>
      </c>
      <c r="BT136" s="22">
        <v>3</v>
      </c>
      <c r="BU136" s="82">
        <f t="shared" si="143"/>
        <v>2.4318781130969822</v>
      </c>
      <c r="BV136" s="28" t="s">
        <v>194</v>
      </c>
      <c r="BW136" s="39">
        <f t="shared" si="144"/>
        <v>19</v>
      </c>
      <c r="BX136" s="21">
        <v>0</v>
      </c>
      <c r="BY136" s="22">
        <v>3</v>
      </c>
      <c r="BZ136" s="21">
        <v>0</v>
      </c>
      <c r="CA136" s="22">
        <v>0</v>
      </c>
      <c r="CB136" s="21">
        <v>0</v>
      </c>
      <c r="CC136" s="22">
        <v>1</v>
      </c>
      <c r="CD136" s="21">
        <v>3</v>
      </c>
      <c r="CE136" s="22">
        <v>1</v>
      </c>
      <c r="CF136" s="21">
        <v>3</v>
      </c>
      <c r="CG136" s="22">
        <v>3</v>
      </c>
      <c r="CH136" s="21">
        <v>3</v>
      </c>
      <c r="CI136" s="22">
        <v>0</v>
      </c>
      <c r="CJ136" s="21">
        <v>1</v>
      </c>
      <c r="CK136" s="22">
        <v>1</v>
      </c>
      <c r="CL136" s="94">
        <f t="shared" si="145"/>
        <v>0.55669498974509235</v>
      </c>
      <c r="CM136" s="28">
        <f t="shared" si="146"/>
        <v>102</v>
      </c>
      <c r="CN136" s="132">
        <f t="shared" si="147"/>
        <v>2.9885731028420746</v>
      </c>
    </row>
    <row r="137" spans="1:92" x14ac:dyDescent="0.3">
      <c r="A137" s="28" t="s">
        <v>195</v>
      </c>
      <c r="B137" s="150">
        <v>4967</v>
      </c>
      <c r="C137" s="147">
        <f t="shared" si="148"/>
        <v>2849</v>
      </c>
      <c r="D137" s="91">
        <f t="shared" si="134"/>
        <v>57.358566539158453</v>
      </c>
      <c r="E137" s="92">
        <f t="shared" si="135"/>
        <v>2755</v>
      </c>
      <c r="F137" s="21">
        <v>98</v>
      </c>
      <c r="G137" s="22">
        <v>88</v>
      </c>
      <c r="H137" s="21">
        <v>107</v>
      </c>
      <c r="I137" s="22">
        <v>106</v>
      </c>
      <c r="J137" s="21">
        <v>249</v>
      </c>
      <c r="K137" s="22">
        <v>243</v>
      </c>
      <c r="L137" s="21">
        <v>252</v>
      </c>
      <c r="M137" s="22">
        <v>253</v>
      </c>
      <c r="N137" s="21">
        <v>299</v>
      </c>
      <c r="O137" s="22">
        <v>236</v>
      </c>
      <c r="P137" s="21">
        <v>266</v>
      </c>
      <c r="Q137" s="22">
        <v>257</v>
      </c>
      <c r="R137" s="21">
        <v>157</v>
      </c>
      <c r="S137" s="22">
        <v>144</v>
      </c>
      <c r="T137" s="102">
        <f t="shared" si="136"/>
        <v>96.700596700596691</v>
      </c>
      <c r="U137" s="28" t="s">
        <v>195</v>
      </c>
      <c r="V137" s="92">
        <f t="shared" si="137"/>
        <v>79</v>
      </c>
      <c r="W137" s="21">
        <v>0</v>
      </c>
      <c r="X137" s="22">
        <v>1</v>
      </c>
      <c r="Y137" s="21">
        <v>2</v>
      </c>
      <c r="Z137" s="22">
        <v>2</v>
      </c>
      <c r="AA137" s="21">
        <v>8</v>
      </c>
      <c r="AB137" s="22">
        <v>3</v>
      </c>
      <c r="AC137" s="21">
        <v>12</v>
      </c>
      <c r="AD137" s="22">
        <v>5</v>
      </c>
      <c r="AE137" s="21">
        <v>8</v>
      </c>
      <c r="AF137" s="22">
        <v>10</v>
      </c>
      <c r="AG137" s="21">
        <v>7</v>
      </c>
      <c r="AH137" s="22">
        <v>13</v>
      </c>
      <c r="AI137" s="21">
        <v>4</v>
      </c>
      <c r="AJ137" s="22">
        <v>4</v>
      </c>
      <c r="AK137" s="107">
        <f t="shared" si="138"/>
        <v>2.8675136116152449</v>
      </c>
      <c r="AL137" s="28" t="s">
        <v>195</v>
      </c>
      <c r="AM137" s="39">
        <f t="shared" si="139"/>
        <v>6</v>
      </c>
      <c r="AN137" s="21">
        <v>1</v>
      </c>
      <c r="AO137" s="22">
        <v>0</v>
      </c>
      <c r="AP137" s="21">
        <v>0</v>
      </c>
      <c r="AQ137" s="22">
        <v>0</v>
      </c>
      <c r="AR137" s="21">
        <v>0</v>
      </c>
      <c r="AS137" s="22">
        <v>0</v>
      </c>
      <c r="AT137" s="21">
        <v>0</v>
      </c>
      <c r="AU137" s="22">
        <v>4</v>
      </c>
      <c r="AV137" s="21">
        <v>0</v>
      </c>
      <c r="AW137" s="22">
        <v>0</v>
      </c>
      <c r="AX137" s="21">
        <v>0</v>
      </c>
      <c r="AY137" s="22">
        <v>0</v>
      </c>
      <c r="AZ137" s="21">
        <v>0</v>
      </c>
      <c r="BA137" s="22">
        <v>1</v>
      </c>
      <c r="BB137" s="94">
        <f>AM137/C137*100</f>
        <v>0.21060021060021061</v>
      </c>
      <c r="BC137" s="39">
        <f t="shared" si="140"/>
        <v>85</v>
      </c>
      <c r="BD137" s="57">
        <f t="shared" si="141"/>
        <v>2.9835029835029836</v>
      </c>
      <c r="BE137" s="28" t="s">
        <v>195</v>
      </c>
      <c r="BF137" s="140">
        <f t="shared" si="142"/>
        <v>19</v>
      </c>
      <c r="BG137" s="21">
        <v>0</v>
      </c>
      <c r="BH137" s="22">
        <v>2</v>
      </c>
      <c r="BI137" s="21">
        <v>1</v>
      </c>
      <c r="BJ137" s="22">
        <v>0</v>
      </c>
      <c r="BK137" s="21">
        <v>3</v>
      </c>
      <c r="BL137" s="22">
        <v>0</v>
      </c>
      <c r="BM137" s="21">
        <v>3</v>
      </c>
      <c r="BN137" s="22">
        <v>2</v>
      </c>
      <c r="BO137" s="21">
        <v>2</v>
      </c>
      <c r="BP137" s="22">
        <v>3</v>
      </c>
      <c r="BQ137" s="21">
        <v>1</v>
      </c>
      <c r="BR137" s="22">
        <v>2</v>
      </c>
      <c r="BS137" s="21">
        <v>0</v>
      </c>
      <c r="BT137" s="22">
        <v>0</v>
      </c>
      <c r="BU137" s="82">
        <f t="shared" si="143"/>
        <v>0.66690066690066696</v>
      </c>
      <c r="BV137" s="28" t="s">
        <v>195</v>
      </c>
      <c r="BW137" s="39">
        <f t="shared" si="144"/>
        <v>9</v>
      </c>
      <c r="BX137" s="21">
        <v>1</v>
      </c>
      <c r="BY137" s="22">
        <v>1</v>
      </c>
      <c r="BZ137" s="21">
        <v>0</v>
      </c>
      <c r="CA137" s="22">
        <v>1</v>
      </c>
      <c r="CB137" s="21">
        <v>1</v>
      </c>
      <c r="CC137" s="22">
        <v>0</v>
      </c>
      <c r="CD137" s="21">
        <v>0</v>
      </c>
      <c r="CE137" s="22">
        <v>0</v>
      </c>
      <c r="CF137" s="21">
        <v>1</v>
      </c>
      <c r="CG137" s="22">
        <v>1</v>
      </c>
      <c r="CH137" s="21">
        <v>2</v>
      </c>
      <c r="CI137" s="22">
        <v>0</v>
      </c>
      <c r="CJ137" s="21">
        <v>1</v>
      </c>
      <c r="CK137" s="22">
        <v>0</v>
      </c>
      <c r="CL137" s="94">
        <f t="shared" si="145"/>
        <v>0.31590031590031586</v>
      </c>
      <c r="CM137" s="28">
        <f t="shared" si="146"/>
        <v>28</v>
      </c>
      <c r="CN137" s="132">
        <f t="shared" si="147"/>
        <v>0.98280098280098283</v>
      </c>
    </row>
    <row r="138" spans="1:92" x14ac:dyDescent="0.3">
      <c r="A138" s="28" t="s">
        <v>196</v>
      </c>
      <c r="B138" s="150">
        <v>2003</v>
      </c>
      <c r="C138" s="147">
        <f t="shared" si="148"/>
        <v>1227</v>
      </c>
      <c r="D138" s="91">
        <f t="shared" si="134"/>
        <v>61.258112830753873</v>
      </c>
      <c r="E138" s="92">
        <f t="shared" si="135"/>
        <v>1166</v>
      </c>
      <c r="F138" s="21">
        <v>45</v>
      </c>
      <c r="G138" s="22">
        <v>38</v>
      </c>
      <c r="H138" s="21">
        <v>46</v>
      </c>
      <c r="I138" s="22">
        <v>47</v>
      </c>
      <c r="J138" s="21">
        <v>83</v>
      </c>
      <c r="K138" s="22">
        <v>84</v>
      </c>
      <c r="L138" s="21">
        <v>99</v>
      </c>
      <c r="M138" s="22">
        <v>92</v>
      </c>
      <c r="N138" s="21">
        <v>104</v>
      </c>
      <c r="O138" s="22">
        <v>98</v>
      </c>
      <c r="P138" s="21">
        <v>126</v>
      </c>
      <c r="Q138" s="22">
        <v>106</v>
      </c>
      <c r="R138" s="21">
        <v>111</v>
      </c>
      <c r="S138" s="22">
        <v>87</v>
      </c>
      <c r="T138" s="102">
        <f t="shared" si="136"/>
        <v>95.028524857375714</v>
      </c>
      <c r="U138" s="28" t="s">
        <v>196</v>
      </c>
      <c r="V138" s="92">
        <f t="shared" si="137"/>
        <v>31</v>
      </c>
      <c r="W138" s="21">
        <v>0</v>
      </c>
      <c r="X138" s="22">
        <v>0</v>
      </c>
      <c r="Y138" s="21">
        <v>1</v>
      </c>
      <c r="Z138" s="22">
        <v>1</v>
      </c>
      <c r="AA138" s="21">
        <v>2</v>
      </c>
      <c r="AB138" s="22">
        <v>1</v>
      </c>
      <c r="AC138" s="21">
        <v>4</v>
      </c>
      <c r="AD138" s="22">
        <v>3</v>
      </c>
      <c r="AE138" s="21">
        <v>5</v>
      </c>
      <c r="AF138" s="22">
        <v>6</v>
      </c>
      <c r="AG138" s="21">
        <v>2</v>
      </c>
      <c r="AH138" s="22">
        <v>3</v>
      </c>
      <c r="AI138" s="21">
        <v>1</v>
      </c>
      <c r="AJ138" s="22">
        <v>2</v>
      </c>
      <c r="AK138" s="107">
        <f t="shared" si="138"/>
        <v>2.6586620926243567</v>
      </c>
      <c r="AL138" s="28" t="s">
        <v>196</v>
      </c>
      <c r="AM138" s="39">
        <f t="shared" si="139"/>
        <v>21</v>
      </c>
      <c r="AN138" s="21">
        <v>0</v>
      </c>
      <c r="AO138" s="22">
        <v>1</v>
      </c>
      <c r="AP138" s="21">
        <v>1</v>
      </c>
      <c r="AQ138" s="22">
        <v>3</v>
      </c>
      <c r="AR138" s="21">
        <v>1</v>
      </c>
      <c r="AS138" s="22">
        <v>2</v>
      </c>
      <c r="AT138" s="21">
        <v>3</v>
      </c>
      <c r="AU138" s="22">
        <v>1</v>
      </c>
      <c r="AV138" s="21">
        <v>2</v>
      </c>
      <c r="AW138" s="22">
        <v>1</v>
      </c>
      <c r="AX138" s="21">
        <v>2</v>
      </c>
      <c r="AY138" s="22">
        <v>1</v>
      </c>
      <c r="AZ138" s="21">
        <v>2</v>
      </c>
      <c r="BA138" s="22">
        <v>1</v>
      </c>
      <c r="BB138" s="94">
        <f>AM138/C138*100</f>
        <v>1.7114914425427872</v>
      </c>
      <c r="BC138" s="39">
        <f t="shared" si="140"/>
        <v>52</v>
      </c>
      <c r="BD138" s="57">
        <f t="shared" si="141"/>
        <v>4.2379788101059495</v>
      </c>
      <c r="BE138" s="28" t="s">
        <v>196</v>
      </c>
      <c r="BF138" s="140">
        <f t="shared" si="142"/>
        <v>9</v>
      </c>
      <c r="BG138" s="21">
        <v>0</v>
      </c>
      <c r="BH138" s="22">
        <v>0</v>
      </c>
      <c r="BI138" s="21">
        <v>0</v>
      </c>
      <c r="BJ138" s="22">
        <v>0</v>
      </c>
      <c r="BK138" s="21">
        <v>0</v>
      </c>
      <c r="BL138" s="22">
        <v>0</v>
      </c>
      <c r="BM138" s="21">
        <v>0</v>
      </c>
      <c r="BN138" s="22">
        <v>3</v>
      </c>
      <c r="BO138" s="21">
        <v>1</v>
      </c>
      <c r="BP138" s="22">
        <v>1</v>
      </c>
      <c r="BQ138" s="21">
        <v>0</v>
      </c>
      <c r="BR138" s="22">
        <v>2</v>
      </c>
      <c r="BS138" s="21">
        <v>1</v>
      </c>
      <c r="BT138" s="22">
        <v>1</v>
      </c>
      <c r="BU138" s="82">
        <f t="shared" si="143"/>
        <v>0.73349633251833746</v>
      </c>
      <c r="BV138" s="28" t="s">
        <v>196</v>
      </c>
      <c r="BW138" s="39">
        <f t="shared" si="144"/>
        <v>9</v>
      </c>
      <c r="BX138" s="21">
        <v>0</v>
      </c>
      <c r="BY138" s="22">
        <v>1</v>
      </c>
      <c r="BZ138" s="21">
        <v>0</v>
      </c>
      <c r="CA138" s="22">
        <v>0</v>
      </c>
      <c r="CB138" s="21">
        <v>0</v>
      </c>
      <c r="CC138" s="22">
        <v>0</v>
      </c>
      <c r="CD138" s="21">
        <v>0</v>
      </c>
      <c r="CE138" s="22">
        <v>0</v>
      </c>
      <c r="CF138" s="21">
        <v>1</v>
      </c>
      <c r="CG138" s="22">
        <v>0</v>
      </c>
      <c r="CH138" s="21">
        <v>1</v>
      </c>
      <c r="CI138" s="22">
        <v>1</v>
      </c>
      <c r="CJ138" s="21">
        <v>4</v>
      </c>
      <c r="CK138" s="22">
        <v>1</v>
      </c>
      <c r="CL138" s="94">
        <f t="shared" si="145"/>
        <v>0.73349633251833746</v>
      </c>
      <c r="CM138" s="28">
        <f t="shared" si="146"/>
        <v>18</v>
      </c>
      <c r="CN138" s="132">
        <f t="shared" si="147"/>
        <v>1.4669926650366749</v>
      </c>
    </row>
    <row r="139" spans="1:92" x14ac:dyDescent="0.3">
      <c r="A139" s="28" t="s">
        <v>197</v>
      </c>
      <c r="B139" s="150">
        <v>2476.0080000000003</v>
      </c>
      <c r="C139" s="147">
        <f t="shared" si="148"/>
        <v>1364</v>
      </c>
      <c r="D139" s="91">
        <f t="shared" si="134"/>
        <v>55.088674996203558</v>
      </c>
      <c r="E139" s="92">
        <f t="shared" si="135"/>
        <v>1304</v>
      </c>
      <c r="F139" s="21">
        <v>40</v>
      </c>
      <c r="G139" s="22">
        <v>31</v>
      </c>
      <c r="H139" s="21">
        <v>42</v>
      </c>
      <c r="I139" s="22">
        <v>38</v>
      </c>
      <c r="J139" s="21">
        <v>105</v>
      </c>
      <c r="K139" s="22">
        <v>97</v>
      </c>
      <c r="L139" s="21">
        <v>118</v>
      </c>
      <c r="M139" s="22">
        <v>128</v>
      </c>
      <c r="N139" s="21">
        <v>117</v>
      </c>
      <c r="O139" s="22">
        <v>124</v>
      </c>
      <c r="P139" s="21">
        <v>139</v>
      </c>
      <c r="Q139" s="22">
        <v>111</v>
      </c>
      <c r="R139" s="21">
        <v>105</v>
      </c>
      <c r="S139" s="22">
        <v>109</v>
      </c>
      <c r="T139" s="102">
        <f t="shared" si="136"/>
        <v>95.601173020527867</v>
      </c>
      <c r="U139" s="28" t="s">
        <v>197</v>
      </c>
      <c r="V139" s="92">
        <f t="shared" si="137"/>
        <v>28</v>
      </c>
      <c r="W139" s="21">
        <v>1</v>
      </c>
      <c r="X139" s="22">
        <v>0</v>
      </c>
      <c r="Y139" s="21">
        <v>0</v>
      </c>
      <c r="Z139" s="22">
        <v>0</v>
      </c>
      <c r="AA139" s="21">
        <v>5</v>
      </c>
      <c r="AB139" s="22">
        <v>3</v>
      </c>
      <c r="AC139" s="21">
        <v>3</v>
      </c>
      <c r="AD139" s="22">
        <v>2</v>
      </c>
      <c r="AE139" s="21">
        <v>4</v>
      </c>
      <c r="AF139" s="22">
        <v>5</v>
      </c>
      <c r="AG139" s="21">
        <v>2</v>
      </c>
      <c r="AH139" s="22">
        <v>2</v>
      </c>
      <c r="AI139" s="21">
        <v>0</v>
      </c>
      <c r="AJ139" s="22">
        <v>1</v>
      </c>
      <c r="AK139" s="107">
        <f t="shared" si="138"/>
        <v>2.147239263803681</v>
      </c>
      <c r="AL139" s="28" t="s">
        <v>197</v>
      </c>
      <c r="AM139" s="39">
        <f t="shared" si="139"/>
        <v>11</v>
      </c>
      <c r="AN139" s="21">
        <v>0</v>
      </c>
      <c r="AO139" s="22">
        <v>1</v>
      </c>
      <c r="AP139" s="21">
        <v>3</v>
      </c>
      <c r="AQ139" s="22">
        <v>0</v>
      </c>
      <c r="AR139" s="21">
        <v>2</v>
      </c>
      <c r="AS139" s="22">
        <v>1</v>
      </c>
      <c r="AT139" s="21">
        <v>0</v>
      </c>
      <c r="AU139" s="22">
        <v>0</v>
      </c>
      <c r="AV139" s="21">
        <v>0</v>
      </c>
      <c r="AW139" s="22">
        <v>3</v>
      </c>
      <c r="AX139" s="21">
        <v>0</v>
      </c>
      <c r="AY139" s="22">
        <v>1</v>
      </c>
      <c r="AZ139" s="21">
        <v>0</v>
      </c>
      <c r="BA139" s="22">
        <v>0</v>
      </c>
      <c r="BB139" s="94">
        <f>AM139/C139*100</f>
        <v>0.80645161290322576</v>
      </c>
      <c r="BC139" s="39">
        <f t="shared" si="140"/>
        <v>39</v>
      </c>
      <c r="BD139" s="57">
        <f t="shared" si="141"/>
        <v>2.8592375366568912</v>
      </c>
      <c r="BE139" s="28" t="s">
        <v>197</v>
      </c>
      <c r="BF139" s="140">
        <f t="shared" si="142"/>
        <v>30</v>
      </c>
      <c r="BG139" s="21">
        <v>0</v>
      </c>
      <c r="BH139" s="22">
        <v>0</v>
      </c>
      <c r="BI139" s="21">
        <v>2</v>
      </c>
      <c r="BJ139" s="22">
        <v>2</v>
      </c>
      <c r="BK139" s="21">
        <v>4</v>
      </c>
      <c r="BL139" s="22">
        <v>4</v>
      </c>
      <c r="BM139" s="21">
        <v>4</v>
      </c>
      <c r="BN139" s="22">
        <v>1</v>
      </c>
      <c r="BO139" s="21">
        <v>5</v>
      </c>
      <c r="BP139" s="22">
        <v>0</v>
      </c>
      <c r="BQ139" s="21">
        <v>4</v>
      </c>
      <c r="BR139" s="22">
        <v>1</v>
      </c>
      <c r="BS139" s="21">
        <v>1</v>
      </c>
      <c r="BT139" s="22">
        <v>2</v>
      </c>
      <c r="BU139" s="82">
        <f t="shared" si="143"/>
        <v>2.1994134897360706</v>
      </c>
      <c r="BV139" s="28" t="s">
        <v>197</v>
      </c>
      <c r="BW139" s="39">
        <f t="shared" si="144"/>
        <v>21</v>
      </c>
      <c r="BX139" s="21">
        <v>1</v>
      </c>
      <c r="BY139" s="22">
        <v>0</v>
      </c>
      <c r="BZ139" s="21">
        <v>2</v>
      </c>
      <c r="CA139" s="22">
        <v>0</v>
      </c>
      <c r="CB139" s="21">
        <v>1</v>
      </c>
      <c r="CC139" s="22">
        <v>0</v>
      </c>
      <c r="CD139" s="21">
        <v>2</v>
      </c>
      <c r="CE139" s="22">
        <v>3</v>
      </c>
      <c r="CF139" s="21">
        <v>2</v>
      </c>
      <c r="CG139" s="22">
        <v>2</v>
      </c>
      <c r="CH139" s="21">
        <v>2</v>
      </c>
      <c r="CI139" s="22">
        <v>2</v>
      </c>
      <c r="CJ139" s="21">
        <v>3</v>
      </c>
      <c r="CK139" s="22">
        <v>1</v>
      </c>
      <c r="CL139" s="94">
        <f t="shared" si="145"/>
        <v>1.5395894428152492</v>
      </c>
      <c r="CM139" s="28">
        <f t="shared" si="146"/>
        <v>51</v>
      </c>
      <c r="CN139" s="132">
        <f t="shared" si="147"/>
        <v>3.7390029325513199</v>
      </c>
    </row>
    <row r="140" spans="1:92" x14ac:dyDescent="0.3">
      <c r="A140" s="28" t="s">
        <v>198</v>
      </c>
      <c r="B140" s="150">
        <v>4019</v>
      </c>
      <c r="C140" s="147">
        <f t="shared" si="148"/>
        <v>2808</v>
      </c>
      <c r="D140" s="91">
        <f t="shared" si="134"/>
        <v>69.868126399601891</v>
      </c>
      <c r="E140" s="92">
        <f t="shared" si="135"/>
        <v>2694</v>
      </c>
      <c r="F140" s="21">
        <v>91</v>
      </c>
      <c r="G140" s="22">
        <v>98</v>
      </c>
      <c r="H140" s="21">
        <v>88</v>
      </c>
      <c r="I140" s="22">
        <v>100</v>
      </c>
      <c r="J140" s="21">
        <v>206</v>
      </c>
      <c r="K140" s="22">
        <v>200</v>
      </c>
      <c r="L140" s="21">
        <v>225</v>
      </c>
      <c r="M140" s="22">
        <v>206</v>
      </c>
      <c r="N140" s="21">
        <v>243</v>
      </c>
      <c r="O140" s="22">
        <v>220</v>
      </c>
      <c r="P140" s="21">
        <v>242</v>
      </c>
      <c r="Q140" s="22">
        <v>233</v>
      </c>
      <c r="R140" s="21">
        <v>264</v>
      </c>
      <c r="S140" s="22">
        <v>278</v>
      </c>
      <c r="T140" s="102">
        <f t="shared" si="136"/>
        <v>95.940170940170944</v>
      </c>
      <c r="U140" s="28" t="s">
        <v>198</v>
      </c>
      <c r="V140" s="92">
        <f t="shared" si="137"/>
        <v>80</v>
      </c>
      <c r="W140" s="21">
        <v>0</v>
      </c>
      <c r="X140" s="22">
        <v>2</v>
      </c>
      <c r="Y140" s="21">
        <v>6</v>
      </c>
      <c r="Z140" s="22">
        <v>1</v>
      </c>
      <c r="AA140" s="21">
        <v>8</v>
      </c>
      <c r="AB140" s="22">
        <v>8</v>
      </c>
      <c r="AC140" s="21">
        <v>5</v>
      </c>
      <c r="AD140" s="22">
        <v>3</v>
      </c>
      <c r="AE140" s="21">
        <v>6</v>
      </c>
      <c r="AF140" s="22">
        <v>4</v>
      </c>
      <c r="AG140" s="21">
        <v>11</v>
      </c>
      <c r="AH140" s="22">
        <v>9</v>
      </c>
      <c r="AI140" s="21">
        <v>9</v>
      </c>
      <c r="AJ140" s="22">
        <v>8</v>
      </c>
      <c r="AK140" s="107">
        <f t="shared" si="138"/>
        <v>2.9695619896065328</v>
      </c>
      <c r="AL140" s="28" t="s">
        <v>198</v>
      </c>
      <c r="AM140" s="39">
        <f t="shared" si="139"/>
        <v>22</v>
      </c>
      <c r="AN140" s="21">
        <v>1</v>
      </c>
      <c r="AO140" s="22">
        <v>1</v>
      </c>
      <c r="AP140" s="21">
        <v>1</v>
      </c>
      <c r="AQ140" s="22">
        <v>1</v>
      </c>
      <c r="AR140" s="21">
        <v>2</v>
      </c>
      <c r="AS140" s="22">
        <v>1</v>
      </c>
      <c r="AT140" s="21">
        <v>2</v>
      </c>
      <c r="AU140" s="22">
        <v>4</v>
      </c>
      <c r="AV140" s="21">
        <v>1</v>
      </c>
      <c r="AW140" s="22">
        <v>1</v>
      </c>
      <c r="AX140" s="21">
        <v>3</v>
      </c>
      <c r="AY140" s="22">
        <v>3</v>
      </c>
      <c r="AZ140" s="21">
        <v>1</v>
      </c>
      <c r="BA140" s="22">
        <v>0</v>
      </c>
      <c r="BB140" s="94">
        <f>AM140/C140*100</f>
        <v>0.7834757834757835</v>
      </c>
      <c r="BC140" s="39">
        <f t="shared" si="140"/>
        <v>102</v>
      </c>
      <c r="BD140" s="57">
        <f t="shared" si="141"/>
        <v>3.6324786324786329</v>
      </c>
      <c r="BE140" s="28" t="s">
        <v>198</v>
      </c>
      <c r="BF140" s="140">
        <f t="shared" si="142"/>
        <v>36</v>
      </c>
      <c r="BG140" s="21">
        <v>2</v>
      </c>
      <c r="BH140" s="22">
        <v>0</v>
      </c>
      <c r="BI140" s="21">
        <v>1</v>
      </c>
      <c r="BJ140" s="22">
        <v>1</v>
      </c>
      <c r="BK140" s="21">
        <v>1</v>
      </c>
      <c r="BL140" s="22">
        <v>3</v>
      </c>
      <c r="BM140" s="21">
        <v>4</v>
      </c>
      <c r="BN140" s="22">
        <v>6</v>
      </c>
      <c r="BO140" s="21">
        <v>1</v>
      </c>
      <c r="BP140" s="22">
        <v>4</v>
      </c>
      <c r="BQ140" s="21">
        <v>3</v>
      </c>
      <c r="BR140" s="22">
        <v>3</v>
      </c>
      <c r="BS140" s="21">
        <v>0</v>
      </c>
      <c r="BT140" s="22">
        <v>7</v>
      </c>
      <c r="BU140" s="82">
        <f t="shared" si="143"/>
        <v>1.2820512820512819</v>
      </c>
      <c r="BV140" s="28" t="s">
        <v>198</v>
      </c>
      <c r="BW140" s="39">
        <f t="shared" si="144"/>
        <v>12</v>
      </c>
      <c r="BX140" s="21">
        <v>0</v>
      </c>
      <c r="BY140" s="22">
        <v>0</v>
      </c>
      <c r="BZ140" s="21">
        <v>0</v>
      </c>
      <c r="CA140" s="22">
        <v>2</v>
      </c>
      <c r="CB140" s="21">
        <v>1</v>
      </c>
      <c r="CC140" s="22">
        <v>0</v>
      </c>
      <c r="CD140" s="21">
        <v>2</v>
      </c>
      <c r="CE140" s="22">
        <v>0</v>
      </c>
      <c r="CF140" s="21">
        <v>1</v>
      </c>
      <c r="CG140" s="22">
        <v>0</v>
      </c>
      <c r="CH140" s="21">
        <v>1</v>
      </c>
      <c r="CI140" s="22">
        <v>1</v>
      </c>
      <c r="CJ140" s="21">
        <v>3</v>
      </c>
      <c r="CK140" s="22">
        <v>1</v>
      </c>
      <c r="CL140" s="94">
        <f t="shared" si="145"/>
        <v>0.42735042735042739</v>
      </c>
      <c r="CM140" s="28">
        <f t="shared" si="146"/>
        <v>48</v>
      </c>
      <c r="CN140" s="132">
        <f t="shared" si="147"/>
        <v>1.7094017094017095</v>
      </c>
    </row>
    <row r="141" spans="1:92" x14ac:dyDescent="0.3">
      <c r="A141" s="99" t="s">
        <v>199</v>
      </c>
      <c r="B141" s="150">
        <v>1018</v>
      </c>
      <c r="C141" s="147">
        <f t="shared" si="148"/>
        <v>618</v>
      </c>
      <c r="D141" s="100">
        <f t="shared" si="134"/>
        <v>60.707269155206291</v>
      </c>
      <c r="E141" s="92">
        <f t="shared" si="135"/>
        <v>609</v>
      </c>
      <c r="F141" s="21">
        <v>19</v>
      </c>
      <c r="G141" s="22">
        <v>18</v>
      </c>
      <c r="H141" s="21">
        <v>16</v>
      </c>
      <c r="I141" s="22">
        <v>10</v>
      </c>
      <c r="J141" s="21">
        <v>35</v>
      </c>
      <c r="K141" s="22">
        <v>44</v>
      </c>
      <c r="L141" s="21">
        <v>69</v>
      </c>
      <c r="M141" s="22">
        <v>43</v>
      </c>
      <c r="N141" s="21">
        <v>74</v>
      </c>
      <c r="O141" s="22">
        <v>70</v>
      </c>
      <c r="P141" s="21">
        <v>54</v>
      </c>
      <c r="Q141" s="22">
        <v>53</v>
      </c>
      <c r="R141" s="21">
        <v>55</v>
      </c>
      <c r="S141" s="22">
        <v>49</v>
      </c>
      <c r="T141" s="102">
        <f t="shared" si="136"/>
        <v>98.543689320388353</v>
      </c>
      <c r="U141" s="99" t="s">
        <v>199</v>
      </c>
      <c r="V141" s="92">
        <f t="shared" si="137"/>
        <v>9</v>
      </c>
      <c r="W141" s="21">
        <v>0</v>
      </c>
      <c r="X141" s="22">
        <v>0</v>
      </c>
      <c r="Y141" s="21">
        <v>1</v>
      </c>
      <c r="Z141" s="22">
        <v>1</v>
      </c>
      <c r="AA141" s="21">
        <v>2</v>
      </c>
      <c r="AB141" s="22">
        <v>1</v>
      </c>
      <c r="AC141" s="21">
        <v>1</v>
      </c>
      <c r="AD141" s="22">
        <v>0</v>
      </c>
      <c r="AE141" s="21">
        <v>1</v>
      </c>
      <c r="AF141" s="22">
        <v>0</v>
      </c>
      <c r="AG141" s="21">
        <v>0</v>
      </c>
      <c r="AH141" s="22">
        <v>1</v>
      </c>
      <c r="AI141" s="21">
        <v>0</v>
      </c>
      <c r="AJ141" s="22">
        <v>1</v>
      </c>
      <c r="AK141" s="107">
        <f t="shared" si="138"/>
        <v>1.4778325123152709</v>
      </c>
      <c r="AL141" s="28" t="s">
        <v>199</v>
      </c>
      <c r="AM141" s="39">
        <f t="shared" si="139"/>
        <v>0</v>
      </c>
      <c r="AN141" s="21">
        <v>0</v>
      </c>
      <c r="AO141" s="22">
        <v>0</v>
      </c>
      <c r="AP141" s="21">
        <v>0</v>
      </c>
      <c r="AQ141" s="22">
        <v>0</v>
      </c>
      <c r="AR141" s="21">
        <v>0</v>
      </c>
      <c r="AS141" s="22">
        <v>0</v>
      </c>
      <c r="AT141" s="21">
        <v>0</v>
      </c>
      <c r="AU141" s="22">
        <v>0</v>
      </c>
      <c r="AV141" s="21">
        <v>0</v>
      </c>
      <c r="AW141" s="22">
        <v>0</v>
      </c>
      <c r="AX141" s="21">
        <v>0</v>
      </c>
      <c r="AY141" s="22">
        <v>0</v>
      </c>
      <c r="AZ141" s="21">
        <v>0</v>
      </c>
      <c r="BA141" s="22">
        <v>0</v>
      </c>
      <c r="BB141" s="94">
        <v>0</v>
      </c>
      <c r="BC141" s="39">
        <f t="shared" si="140"/>
        <v>9</v>
      </c>
      <c r="BD141" s="57">
        <f t="shared" si="141"/>
        <v>1.4563106796116505</v>
      </c>
      <c r="BE141" s="28" t="s">
        <v>199</v>
      </c>
      <c r="BF141" s="140">
        <f t="shared" si="142"/>
        <v>0</v>
      </c>
      <c r="BG141" s="21">
        <v>0</v>
      </c>
      <c r="BH141" s="22">
        <v>0</v>
      </c>
      <c r="BI141" s="21">
        <v>0</v>
      </c>
      <c r="BJ141" s="22">
        <v>0</v>
      </c>
      <c r="BK141" s="21">
        <v>0</v>
      </c>
      <c r="BL141" s="22">
        <v>0</v>
      </c>
      <c r="BM141" s="21">
        <v>0</v>
      </c>
      <c r="BN141" s="22">
        <v>0</v>
      </c>
      <c r="BO141" s="21">
        <v>0</v>
      </c>
      <c r="BP141" s="22">
        <v>0</v>
      </c>
      <c r="BQ141" s="21">
        <v>0</v>
      </c>
      <c r="BR141" s="22">
        <v>0</v>
      </c>
      <c r="BS141" s="21">
        <v>0</v>
      </c>
      <c r="BT141" s="22">
        <v>0</v>
      </c>
      <c r="BU141" s="82">
        <f t="shared" si="143"/>
        <v>0</v>
      </c>
      <c r="BV141" s="28" t="s">
        <v>199</v>
      </c>
      <c r="BW141" s="39">
        <f t="shared" si="144"/>
        <v>0</v>
      </c>
      <c r="BX141" s="21">
        <v>0</v>
      </c>
      <c r="BY141" s="22">
        <v>0</v>
      </c>
      <c r="BZ141" s="21">
        <v>0</v>
      </c>
      <c r="CA141" s="22">
        <v>0</v>
      </c>
      <c r="CB141" s="21">
        <v>0</v>
      </c>
      <c r="CC141" s="22">
        <v>0</v>
      </c>
      <c r="CD141" s="21">
        <v>0</v>
      </c>
      <c r="CE141" s="22">
        <v>0</v>
      </c>
      <c r="CF141" s="21">
        <v>0</v>
      </c>
      <c r="CG141" s="22">
        <v>0</v>
      </c>
      <c r="CH141" s="21">
        <v>0</v>
      </c>
      <c r="CI141" s="22">
        <v>0</v>
      </c>
      <c r="CJ141" s="21">
        <v>0</v>
      </c>
      <c r="CK141" s="22">
        <v>0</v>
      </c>
      <c r="CL141" s="94">
        <f t="shared" si="145"/>
        <v>0</v>
      </c>
      <c r="CM141" s="28">
        <f t="shared" si="146"/>
        <v>0</v>
      </c>
      <c r="CN141" s="132">
        <f t="shared" si="147"/>
        <v>0</v>
      </c>
    </row>
    <row r="142" spans="1:92" x14ac:dyDescent="0.3">
      <c r="A142" s="99" t="s">
        <v>200</v>
      </c>
      <c r="B142" s="150">
        <v>4347.7560000000003</v>
      </c>
      <c r="C142" s="147">
        <f t="shared" si="148"/>
        <v>2416</v>
      </c>
      <c r="D142" s="100">
        <f t="shared" si="134"/>
        <v>55.568895770599816</v>
      </c>
      <c r="E142" s="92">
        <f t="shared" si="135"/>
        <v>2205</v>
      </c>
      <c r="F142" s="21">
        <v>94</v>
      </c>
      <c r="G142" s="22">
        <v>83</v>
      </c>
      <c r="H142" s="21">
        <v>83</v>
      </c>
      <c r="I142" s="22">
        <v>74</v>
      </c>
      <c r="J142" s="21">
        <v>197</v>
      </c>
      <c r="K142" s="22">
        <v>220</v>
      </c>
      <c r="L142" s="21">
        <v>226</v>
      </c>
      <c r="M142" s="22">
        <v>192</v>
      </c>
      <c r="N142" s="21">
        <v>216</v>
      </c>
      <c r="O142" s="22">
        <v>232</v>
      </c>
      <c r="P142" s="21">
        <v>245</v>
      </c>
      <c r="Q142" s="22">
        <v>229</v>
      </c>
      <c r="R142" s="21">
        <v>57</v>
      </c>
      <c r="S142" s="22">
        <v>57</v>
      </c>
      <c r="T142" s="102">
        <f t="shared" si="136"/>
        <v>91.266556291390728</v>
      </c>
      <c r="U142" s="99" t="s">
        <v>200</v>
      </c>
      <c r="V142" s="92">
        <f t="shared" si="137"/>
        <v>124</v>
      </c>
      <c r="W142" s="21">
        <v>7</v>
      </c>
      <c r="X142" s="22">
        <v>5</v>
      </c>
      <c r="Y142" s="21">
        <v>6</v>
      </c>
      <c r="Z142" s="22">
        <v>5</v>
      </c>
      <c r="AA142" s="21">
        <v>14</v>
      </c>
      <c r="AB142" s="22">
        <v>12</v>
      </c>
      <c r="AC142" s="21">
        <v>18</v>
      </c>
      <c r="AD142" s="22">
        <v>9</v>
      </c>
      <c r="AE142" s="21">
        <v>11</v>
      </c>
      <c r="AF142" s="22">
        <v>17</v>
      </c>
      <c r="AG142" s="21">
        <v>10</v>
      </c>
      <c r="AH142" s="22">
        <v>5</v>
      </c>
      <c r="AI142" s="21">
        <v>1</v>
      </c>
      <c r="AJ142" s="22">
        <v>4</v>
      </c>
      <c r="AK142" s="107">
        <f t="shared" si="138"/>
        <v>5.6235827664399096</v>
      </c>
      <c r="AL142" s="28" t="s">
        <v>200</v>
      </c>
      <c r="AM142" s="39">
        <f t="shared" si="139"/>
        <v>40</v>
      </c>
      <c r="AN142" s="21">
        <v>4</v>
      </c>
      <c r="AO142" s="22">
        <v>1</v>
      </c>
      <c r="AP142" s="21">
        <v>1</v>
      </c>
      <c r="AQ142" s="22">
        <v>3</v>
      </c>
      <c r="AR142" s="21">
        <v>4</v>
      </c>
      <c r="AS142" s="22">
        <v>2</v>
      </c>
      <c r="AT142" s="21">
        <v>9</v>
      </c>
      <c r="AU142" s="22">
        <v>5</v>
      </c>
      <c r="AV142" s="21">
        <v>2</v>
      </c>
      <c r="AW142" s="22">
        <v>3</v>
      </c>
      <c r="AX142" s="21">
        <v>4</v>
      </c>
      <c r="AY142" s="22">
        <v>2</v>
      </c>
      <c r="AZ142" s="21">
        <v>0</v>
      </c>
      <c r="BA142" s="22">
        <v>0</v>
      </c>
      <c r="BB142" s="94">
        <f t="shared" ref="BB142:BB152" si="149">AM142/C142*100</f>
        <v>1.6556291390728477</v>
      </c>
      <c r="BC142" s="39">
        <f t="shared" si="140"/>
        <v>164</v>
      </c>
      <c r="BD142" s="57">
        <f t="shared" si="141"/>
        <v>6.7880794701986753</v>
      </c>
      <c r="BE142" s="99" t="s">
        <v>200</v>
      </c>
      <c r="BF142" s="140">
        <f t="shared" si="142"/>
        <v>43</v>
      </c>
      <c r="BG142" s="21">
        <v>7</v>
      </c>
      <c r="BH142" s="22">
        <v>7</v>
      </c>
      <c r="BI142" s="21">
        <v>2</v>
      </c>
      <c r="BJ142" s="22">
        <v>0</v>
      </c>
      <c r="BK142" s="21">
        <v>8</v>
      </c>
      <c r="BL142" s="22">
        <v>1</v>
      </c>
      <c r="BM142" s="21">
        <v>2</v>
      </c>
      <c r="BN142" s="22">
        <v>3</v>
      </c>
      <c r="BO142" s="21">
        <v>2</v>
      </c>
      <c r="BP142" s="22">
        <v>4</v>
      </c>
      <c r="BQ142" s="21">
        <v>6</v>
      </c>
      <c r="BR142" s="22">
        <v>0</v>
      </c>
      <c r="BS142" s="21">
        <v>0</v>
      </c>
      <c r="BT142" s="22">
        <v>1</v>
      </c>
      <c r="BU142" s="82">
        <f t="shared" si="143"/>
        <v>1.7798013245033113</v>
      </c>
      <c r="BV142" s="99" t="s">
        <v>200</v>
      </c>
      <c r="BW142" s="39">
        <f t="shared" si="144"/>
        <v>47</v>
      </c>
      <c r="BX142" s="21">
        <v>5</v>
      </c>
      <c r="BY142" s="22">
        <v>10</v>
      </c>
      <c r="BZ142" s="21">
        <v>2</v>
      </c>
      <c r="CA142" s="22">
        <v>2</v>
      </c>
      <c r="CB142" s="21">
        <v>1</v>
      </c>
      <c r="CC142" s="22">
        <v>4</v>
      </c>
      <c r="CD142" s="21">
        <v>2</v>
      </c>
      <c r="CE142" s="22">
        <v>3</v>
      </c>
      <c r="CF142" s="21">
        <v>7</v>
      </c>
      <c r="CG142" s="22">
        <v>3</v>
      </c>
      <c r="CH142" s="21">
        <v>5</v>
      </c>
      <c r="CI142" s="22">
        <v>2</v>
      </c>
      <c r="CJ142" s="21">
        <v>1</v>
      </c>
      <c r="CK142" s="22">
        <v>0</v>
      </c>
      <c r="CL142" s="94">
        <f t="shared" si="145"/>
        <v>1.9453642384105958</v>
      </c>
      <c r="CM142" s="28">
        <f t="shared" si="146"/>
        <v>90</v>
      </c>
      <c r="CN142" s="132">
        <f t="shared" si="147"/>
        <v>3.7251655629139075</v>
      </c>
    </row>
    <row r="143" spans="1:92" x14ac:dyDescent="0.3">
      <c r="A143" s="99" t="s">
        <v>201</v>
      </c>
      <c r="B143" s="150">
        <v>3854.1420000000003</v>
      </c>
      <c r="C143" s="147">
        <f t="shared" si="148"/>
        <v>1685</v>
      </c>
      <c r="D143" s="100">
        <f t="shared" si="134"/>
        <v>43.71919872179074</v>
      </c>
      <c r="E143" s="92">
        <f t="shared" si="135"/>
        <v>1512</v>
      </c>
      <c r="F143" s="21">
        <v>62</v>
      </c>
      <c r="G143" s="22">
        <v>45</v>
      </c>
      <c r="H143" s="21">
        <v>61</v>
      </c>
      <c r="I143" s="22">
        <v>49</v>
      </c>
      <c r="J143" s="21">
        <v>116</v>
      </c>
      <c r="K143" s="22">
        <v>101</v>
      </c>
      <c r="L143" s="21">
        <v>141</v>
      </c>
      <c r="M143" s="22">
        <v>125</v>
      </c>
      <c r="N143" s="21">
        <v>151</v>
      </c>
      <c r="O143" s="22">
        <v>126</v>
      </c>
      <c r="P143" s="21">
        <v>138</v>
      </c>
      <c r="Q143" s="22">
        <v>124</v>
      </c>
      <c r="R143" s="21">
        <v>146</v>
      </c>
      <c r="S143" s="22">
        <v>127</v>
      </c>
      <c r="T143" s="102">
        <f t="shared" si="136"/>
        <v>89.732937685459945</v>
      </c>
      <c r="U143" s="99" t="s">
        <v>201</v>
      </c>
      <c r="V143" s="92">
        <f t="shared" si="137"/>
        <v>81</v>
      </c>
      <c r="W143" s="21">
        <v>2</v>
      </c>
      <c r="X143" s="22">
        <v>2</v>
      </c>
      <c r="Y143" s="21">
        <v>1</v>
      </c>
      <c r="Z143" s="22">
        <v>3</v>
      </c>
      <c r="AA143" s="21">
        <v>8</v>
      </c>
      <c r="AB143" s="22">
        <v>7</v>
      </c>
      <c r="AC143" s="21">
        <v>16</v>
      </c>
      <c r="AD143" s="22">
        <v>4</v>
      </c>
      <c r="AE143" s="21">
        <v>17</v>
      </c>
      <c r="AF143" s="22">
        <v>3</v>
      </c>
      <c r="AG143" s="21">
        <v>8</v>
      </c>
      <c r="AH143" s="22">
        <v>5</v>
      </c>
      <c r="AI143" s="21">
        <v>4</v>
      </c>
      <c r="AJ143" s="22">
        <v>1</v>
      </c>
      <c r="AK143" s="107">
        <f t="shared" si="138"/>
        <v>5.3571428571428568</v>
      </c>
      <c r="AL143" s="28" t="s">
        <v>201</v>
      </c>
      <c r="AM143" s="39">
        <f t="shared" si="139"/>
        <v>44</v>
      </c>
      <c r="AN143" s="21">
        <v>1</v>
      </c>
      <c r="AO143" s="22">
        <v>5</v>
      </c>
      <c r="AP143" s="21">
        <v>4</v>
      </c>
      <c r="AQ143" s="22">
        <v>1</v>
      </c>
      <c r="AR143" s="21">
        <v>5</v>
      </c>
      <c r="AS143" s="22">
        <v>7</v>
      </c>
      <c r="AT143" s="21">
        <v>4</v>
      </c>
      <c r="AU143" s="22">
        <v>4</v>
      </c>
      <c r="AV143" s="21">
        <v>3</v>
      </c>
      <c r="AW143" s="22">
        <v>1</v>
      </c>
      <c r="AX143" s="21">
        <v>5</v>
      </c>
      <c r="AY143" s="22">
        <v>2</v>
      </c>
      <c r="AZ143" s="21">
        <v>1</v>
      </c>
      <c r="BA143" s="22">
        <v>1</v>
      </c>
      <c r="BB143" s="94">
        <f t="shared" si="149"/>
        <v>2.6112759643916914</v>
      </c>
      <c r="BC143" s="39">
        <f t="shared" si="140"/>
        <v>125</v>
      </c>
      <c r="BD143" s="57">
        <f t="shared" si="141"/>
        <v>7.4183976261127587</v>
      </c>
      <c r="BE143" s="28" t="s">
        <v>201</v>
      </c>
      <c r="BF143" s="140">
        <f t="shared" si="142"/>
        <v>88</v>
      </c>
      <c r="BG143" s="21">
        <v>6</v>
      </c>
      <c r="BH143" s="22">
        <v>3</v>
      </c>
      <c r="BI143" s="21">
        <v>5</v>
      </c>
      <c r="BJ143" s="22">
        <v>3</v>
      </c>
      <c r="BK143" s="21">
        <v>12</v>
      </c>
      <c r="BL143" s="22">
        <v>4</v>
      </c>
      <c r="BM143" s="21">
        <v>9</v>
      </c>
      <c r="BN143" s="22">
        <v>3</v>
      </c>
      <c r="BO143" s="21">
        <v>9</v>
      </c>
      <c r="BP143" s="22">
        <v>9</v>
      </c>
      <c r="BQ143" s="21">
        <v>8</v>
      </c>
      <c r="BR143" s="22">
        <v>1</v>
      </c>
      <c r="BS143" s="21">
        <v>4</v>
      </c>
      <c r="BT143" s="22">
        <v>12</v>
      </c>
      <c r="BU143" s="82">
        <f t="shared" si="143"/>
        <v>5.2225519287833828</v>
      </c>
      <c r="BV143" s="99" t="s">
        <v>201</v>
      </c>
      <c r="BW143" s="39">
        <f t="shared" si="144"/>
        <v>48</v>
      </c>
      <c r="BX143" s="21">
        <v>8</v>
      </c>
      <c r="BY143" s="22">
        <v>5</v>
      </c>
      <c r="BZ143" s="21">
        <v>0</v>
      </c>
      <c r="CA143" s="22">
        <v>2</v>
      </c>
      <c r="CB143" s="21">
        <v>2</v>
      </c>
      <c r="CC143" s="22">
        <v>1</v>
      </c>
      <c r="CD143" s="21">
        <v>6</v>
      </c>
      <c r="CE143" s="22">
        <v>2</v>
      </c>
      <c r="CF143" s="21">
        <v>5</v>
      </c>
      <c r="CG143" s="22">
        <v>5</v>
      </c>
      <c r="CH143" s="21">
        <v>2</v>
      </c>
      <c r="CI143" s="22">
        <v>4</v>
      </c>
      <c r="CJ143" s="21">
        <v>4</v>
      </c>
      <c r="CK143" s="22">
        <v>2</v>
      </c>
      <c r="CL143" s="94">
        <f t="shared" si="145"/>
        <v>2.8486646884272995</v>
      </c>
      <c r="CM143" s="28">
        <f t="shared" si="146"/>
        <v>136</v>
      </c>
      <c r="CN143" s="132">
        <f t="shared" si="147"/>
        <v>8.0712166172106823</v>
      </c>
    </row>
    <row r="144" spans="1:92" x14ac:dyDescent="0.3">
      <c r="A144" s="99" t="s">
        <v>202</v>
      </c>
      <c r="B144" s="150">
        <v>1882.7640000000001</v>
      </c>
      <c r="C144" s="147">
        <f t="shared" si="148"/>
        <v>1129</v>
      </c>
      <c r="D144" s="100">
        <f t="shared" si="134"/>
        <v>59.96503013654393</v>
      </c>
      <c r="E144" s="92">
        <f t="shared" si="135"/>
        <v>1087</v>
      </c>
      <c r="F144" s="21">
        <v>43</v>
      </c>
      <c r="G144" s="22">
        <v>44</v>
      </c>
      <c r="H144" s="21">
        <v>46</v>
      </c>
      <c r="I144" s="22">
        <v>39</v>
      </c>
      <c r="J144" s="21">
        <v>89</v>
      </c>
      <c r="K144" s="22">
        <v>81</v>
      </c>
      <c r="L144" s="21">
        <v>87</v>
      </c>
      <c r="M144" s="22">
        <v>98</v>
      </c>
      <c r="N144" s="21">
        <v>94</v>
      </c>
      <c r="O144" s="22">
        <v>94</v>
      </c>
      <c r="P144" s="21">
        <v>93</v>
      </c>
      <c r="Q144" s="22">
        <v>93</v>
      </c>
      <c r="R144" s="21">
        <v>99</v>
      </c>
      <c r="S144" s="22">
        <v>87</v>
      </c>
      <c r="T144" s="102">
        <f t="shared" si="136"/>
        <v>96.279893711248889</v>
      </c>
      <c r="U144" s="99" t="s">
        <v>202</v>
      </c>
      <c r="V144" s="92">
        <f t="shared" si="137"/>
        <v>12</v>
      </c>
      <c r="W144" s="21">
        <v>1</v>
      </c>
      <c r="X144" s="22">
        <v>1</v>
      </c>
      <c r="Y144" s="21">
        <v>0</v>
      </c>
      <c r="Z144" s="22">
        <v>1</v>
      </c>
      <c r="AA144" s="21">
        <v>1</v>
      </c>
      <c r="AB144" s="22">
        <v>0</v>
      </c>
      <c r="AC144" s="21">
        <v>2</v>
      </c>
      <c r="AD144" s="22">
        <v>2</v>
      </c>
      <c r="AE144" s="21">
        <v>1</v>
      </c>
      <c r="AF144" s="22">
        <v>0</v>
      </c>
      <c r="AG144" s="21">
        <v>1</v>
      </c>
      <c r="AH144" s="22">
        <v>1</v>
      </c>
      <c r="AI144" s="21">
        <v>0</v>
      </c>
      <c r="AJ144" s="22">
        <v>1</v>
      </c>
      <c r="AK144" s="107">
        <f t="shared" si="138"/>
        <v>1.1039558417663293</v>
      </c>
      <c r="AL144" s="28" t="s">
        <v>202</v>
      </c>
      <c r="AM144" s="39">
        <f t="shared" si="139"/>
        <v>11</v>
      </c>
      <c r="AN144" s="21">
        <v>1</v>
      </c>
      <c r="AO144" s="22">
        <v>0</v>
      </c>
      <c r="AP144" s="21">
        <v>0</v>
      </c>
      <c r="AQ144" s="22">
        <v>0</v>
      </c>
      <c r="AR144" s="21">
        <v>1</v>
      </c>
      <c r="AS144" s="22">
        <v>0</v>
      </c>
      <c r="AT144" s="21">
        <v>4</v>
      </c>
      <c r="AU144" s="22">
        <v>0</v>
      </c>
      <c r="AV144" s="21">
        <v>1</v>
      </c>
      <c r="AW144" s="22">
        <v>0</v>
      </c>
      <c r="AX144" s="21">
        <v>1</v>
      </c>
      <c r="AY144" s="22">
        <v>1</v>
      </c>
      <c r="AZ144" s="21">
        <v>1</v>
      </c>
      <c r="BA144" s="22">
        <v>1</v>
      </c>
      <c r="BB144" s="94">
        <f t="shared" si="149"/>
        <v>0.97431355181576607</v>
      </c>
      <c r="BC144" s="39">
        <f t="shared" si="140"/>
        <v>23</v>
      </c>
      <c r="BD144" s="57">
        <f t="shared" si="141"/>
        <v>2.0372010628875112</v>
      </c>
      <c r="BE144" s="28" t="s">
        <v>202</v>
      </c>
      <c r="BF144" s="140">
        <f t="shared" si="142"/>
        <v>23</v>
      </c>
      <c r="BG144" s="21">
        <v>2</v>
      </c>
      <c r="BH144" s="22">
        <v>1</v>
      </c>
      <c r="BI144" s="21">
        <v>0</v>
      </c>
      <c r="BJ144" s="22">
        <v>0</v>
      </c>
      <c r="BK144" s="21">
        <v>2</v>
      </c>
      <c r="BL144" s="22">
        <v>1</v>
      </c>
      <c r="BM144" s="21">
        <v>0</v>
      </c>
      <c r="BN144" s="22">
        <v>2</v>
      </c>
      <c r="BO144" s="21">
        <v>4</v>
      </c>
      <c r="BP144" s="22">
        <v>3</v>
      </c>
      <c r="BQ144" s="21">
        <v>6</v>
      </c>
      <c r="BR144" s="22">
        <v>2</v>
      </c>
      <c r="BS144" s="21">
        <v>0</v>
      </c>
      <c r="BT144" s="22">
        <v>0</v>
      </c>
      <c r="BU144" s="82">
        <f t="shared" si="143"/>
        <v>2.0372010628875112</v>
      </c>
      <c r="BV144" s="99" t="s">
        <v>202</v>
      </c>
      <c r="BW144" s="39">
        <f t="shared" si="144"/>
        <v>19</v>
      </c>
      <c r="BX144" s="21">
        <v>1</v>
      </c>
      <c r="BY144" s="22">
        <v>1</v>
      </c>
      <c r="BZ144" s="21">
        <v>0</v>
      </c>
      <c r="CA144" s="22">
        <v>1</v>
      </c>
      <c r="CB144" s="21">
        <v>1</v>
      </c>
      <c r="CC144" s="22">
        <v>0</v>
      </c>
      <c r="CD144" s="21">
        <v>0</v>
      </c>
      <c r="CE144" s="22">
        <v>2</v>
      </c>
      <c r="CF144" s="21">
        <v>1</v>
      </c>
      <c r="CG144" s="22">
        <v>1</v>
      </c>
      <c r="CH144" s="21">
        <v>7</v>
      </c>
      <c r="CI144" s="22">
        <v>2</v>
      </c>
      <c r="CJ144" s="21">
        <v>1</v>
      </c>
      <c r="CK144" s="22">
        <v>1</v>
      </c>
      <c r="CL144" s="94">
        <f t="shared" si="145"/>
        <v>1.6829052258635961</v>
      </c>
      <c r="CM144" s="28">
        <f t="shared" si="146"/>
        <v>42</v>
      </c>
      <c r="CN144" s="132">
        <f t="shared" si="147"/>
        <v>3.7201062887511069</v>
      </c>
    </row>
    <row r="145" spans="1:92" x14ac:dyDescent="0.3">
      <c r="A145" s="28" t="s">
        <v>203</v>
      </c>
      <c r="B145" s="150">
        <v>1466.748</v>
      </c>
      <c r="C145" s="147">
        <f t="shared" si="148"/>
        <v>1162</v>
      </c>
      <c r="D145" s="91">
        <f t="shared" si="134"/>
        <v>79.222879458502746</v>
      </c>
      <c r="E145" s="92">
        <f t="shared" si="135"/>
        <v>1093</v>
      </c>
      <c r="F145" s="21">
        <v>41</v>
      </c>
      <c r="G145" s="22">
        <v>30</v>
      </c>
      <c r="H145" s="21">
        <v>35</v>
      </c>
      <c r="I145" s="22">
        <v>34</v>
      </c>
      <c r="J145" s="21">
        <v>93</v>
      </c>
      <c r="K145" s="22">
        <v>81</v>
      </c>
      <c r="L145" s="21">
        <v>86</v>
      </c>
      <c r="M145" s="22">
        <v>92</v>
      </c>
      <c r="N145" s="21">
        <v>100</v>
      </c>
      <c r="O145" s="22">
        <v>103</v>
      </c>
      <c r="P145" s="21">
        <v>110</v>
      </c>
      <c r="Q145" s="22">
        <v>114</v>
      </c>
      <c r="R145" s="21">
        <v>80</v>
      </c>
      <c r="S145" s="22">
        <v>94</v>
      </c>
      <c r="T145" s="102">
        <f t="shared" si="136"/>
        <v>94.061962134251289</v>
      </c>
      <c r="U145" s="28" t="s">
        <v>203</v>
      </c>
      <c r="V145" s="92">
        <f t="shared" si="137"/>
        <v>53</v>
      </c>
      <c r="W145" s="21">
        <v>0</v>
      </c>
      <c r="X145" s="22">
        <v>0</v>
      </c>
      <c r="Y145" s="21">
        <v>2</v>
      </c>
      <c r="Z145" s="22">
        <v>2</v>
      </c>
      <c r="AA145" s="21">
        <v>3</v>
      </c>
      <c r="AB145" s="22">
        <v>2</v>
      </c>
      <c r="AC145" s="21">
        <v>4</v>
      </c>
      <c r="AD145" s="22">
        <v>3</v>
      </c>
      <c r="AE145" s="21">
        <v>7</v>
      </c>
      <c r="AF145" s="22">
        <v>5</v>
      </c>
      <c r="AG145" s="21">
        <v>6</v>
      </c>
      <c r="AH145" s="22">
        <v>7</v>
      </c>
      <c r="AI145" s="21">
        <v>6</v>
      </c>
      <c r="AJ145" s="22">
        <v>6</v>
      </c>
      <c r="AK145" s="107">
        <f t="shared" si="138"/>
        <v>4.8490393412625803</v>
      </c>
      <c r="AL145" s="28" t="s">
        <v>203</v>
      </c>
      <c r="AM145" s="39">
        <f t="shared" si="139"/>
        <v>12</v>
      </c>
      <c r="AN145" s="21">
        <v>0</v>
      </c>
      <c r="AO145" s="22">
        <v>1</v>
      </c>
      <c r="AP145" s="21">
        <v>0</v>
      </c>
      <c r="AQ145" s="22">
        <v>0</v>
      </c>
      <c r="AR145" s="21">
        <v>3</v>
      </c>
      <c r="AS145" s="22">
        <v>0</v>
      </c>
      <c r="AT145" s="21">
        <v>1</v>
      </c>
      <c r="AU145" s="22">
        <v>0</v>
      </c>
      <c r="AV145" s="21">
        <v>2</v>
      </c>
      <c r="AW145" s="22">
        <v>2</v>
      </c>
      <c r="AX145" s="21">
        <v>0</v>
      </c>
      <c r="AY145" s="22">
        <v>1</v>
      </c>
      <c r="AZ145" s="21">
        <v>0</v>
      </c>
      <c r="BA145" s="22">
        <v>2</v>
      </c>
      <c r="BB145" s="94">
        <f t="shared" si="149"/>
        <v>1.0327022375215147</v>
      </c>
      <c r="BC145" s="39">
        <f t="shared" si="140"/>
        <v>65</v>
      </c>
      <c r="BD145" s="57">
        <f t="shared" si="141"/>
        <v>5.5938037865748713</v>
      </c>
      <c r="BE145" s="28" t="s">
        <v>203</v>
      </c>
      <c r="BF145" s="140">
        <f t="shared" si="142"/>
        <v>14</v>
      </c>
      <c r="BG145" s="21">
        <v>1</v>
      </c>
      <c r="BH145" s="22">
        <v>1</v>
      </c>
      <c r="BI145" s="21">
        <v>0</v>
      </c>
      <c r="BJ145" s="22">
        <v>0</v>
      </c>
      <c r="BK145" s="21">
        <v>1</v>
      </c>
      <c r="BL145" s="22">
        <v>1</v>
      </c>
      <c r="BM145" s="21">
        <v>1</v>
      </c>
      <c r="BN145" s="22">
        <v>1</v>
      </c>
      <c r="BO145" s="21">
        <v>2</v>
      </c>
      <c r="BP145" s="22">
        <v>0</v>
      </c>
      <c r="BQ145" s="21">
        <v>1</v>
      </c>
      <c r="BR145" s="22">
        <v>2</v>
      </c>
      <c r="BS145" s="21">
        <v>2</v>
      </c>
      <c r="BT145" s="22">
        <v>1</v>
      </c>
      <c r="BU145" s="82">
        <f t="shared" si="143"/>
        <v>1.2048192771084338</v>
      </c>
      <c r="BV145" s="28" t="s">
        <v>203</v>
      </c>
      <c r="BW145" s="39">
        <f t="shared" si="144"/>
        <v>4</v>
      </c>
      <c r="BX145" s="21">
        <v>1</v>
      </c>
      <c r="BY145" s="22">
        <v>0</v>
      </c>
      <c r="BZ145" s="21">
        <v>0</v>
      </c>
      <c r="CA145" s="22">
        <v>0</v>
      </c>
      <c r="CB145" s="21">
        <v>2</v>
      </c>
      <c r="CC145" s="22">
        <v>0</v>
      </c>
      <c r="CD145" s="21">
        <v>0</v>
      </c>
      <c r="CE145" s="22">
        <v>0</v>
      </c>
      <c r="CF145" s="21">
        <v>0</v>
      </c>
      <c r="CG145" s="22">
        <v>0</v>
      </c>
      <c r="CH145" s="21">
        <v>1</v>
      </c>
      <c r="CI145" s="22">
        <v>0</v>
      </c>
      <c r="CJ145" s="21">
        <v>0</v>
      </c>
      <c r="CK145" s="22">
        <v>0</v>
      </c>
      <c r="CL145" s="94">
        <f t="shared" si="145"/>
        <v>0.34423407917383825</v>
      </c>
      <c r="CM145" s="28">
        <f t="shared" si="146"/>
        <v>18</v>
      </c>
      <c r="CN145" s="132">
        <f t="shared" si="147"/>
        <v>1.5490533562822719</v>
      </c>
    </row>
    <row r="146" spans="1:92" x14ac:dyDescent="0.3">
      <c r="A146" s="28" t="s">
        <v>204</v>
      </c>
      <c r="B146" s="150">
        <v>4289.2740000000003</v>
      </c>
      <c r="C146" s="147">
        <f t="shared" si="148"/>
        <v>2660</v>
      </c>
      <c r="D146" s="91">
        <f t="shared" si="134"/>
        <v>62.015156877364319</v>
      </c>
      <c r="E146" s="92">
        <f t="shared" si="135"/>
        <v>2461</v>
      </c>
      <c r="F146" s="21">
        <v>93</v>
      </c>
      <c r="G146" s="22">
        <v>87</v>
      </c>
      <c r="H146" s="21">
        <v>99</v>
      </c>
      <c r="I146" s="22">
        <v>77</v>
      </c>
      <c r="J146" s="21">
        <v>192</v>
      </c>
      <c r="K146" s="22">
        <v>205</v>
      </c>
      <c r="L146" s="21">
        <v>200</v>
      </c>
      <c r="M146" s="22">
        <v>188</v>
      </c>
      <c r="N146" s="21">
        <v>234</v>
      </c>
      <c r="O146" s="22">
        <v>215</v>
      </c>
      <c r="P146" s="21">
        <v>237</v>
      </c>
      <c r="Q146" s="22">
        <v>226</v>
      </c>
      <c r="R146" s="21">
        <v>222</v>
      </c>
      <c r="S146" s="22">
        <v>186</v>
      </c>
      <c r="T146" s="102">
        <f t="shared" si="136"/>
        <v>92.518796992481199</v>
      </c>
      <c r="U146" s="28" t="s">
        <v>204</v>
      </c>
      <c r="V146" s="92">
        <f t="shared" si="137"/>
        <v>117</v>
      </c>
      <c r="W146" s="21">
        <v>3</v>
      </c>
      <c r="X146" s="22">
        <v>2</v>
      </c>
      <c r="Y146" s="21">
        <v>0</v>
      </c>
      <c r="Z146" s="22">
        <v>2</v>
      </c>
      <c r="AA146" s="21">
        <v>10</v>
      </c>
      <c r="AB146" s="22">
        <v>7</v>
      </c>
      <c r="AC146" s="21">
        <v>13</v>
      </c>
      <c r="AD146" s="22">
        <v>12</v>
      </c>
      <c r="AE146" s="21">
        <v>9</v>
      </c>
      <c r="AF146" s="22">
        <v>12</v>
      </c>
      <c r="AG146" s="21">
        <v>14</v>
      </c>
      <c r="AH146" s="22">
        <v>11</v>
      </c>
      <c r="AI146" s="21">
        <v>12</v>
      </c>
      <c r="AJ146" s="22">
        <v>10</v>
      </c>
      <c r="AK146" s="107">
        <f t="shared" si="138"/>
        <v>4.7541649735879723</v>
      </c>
      <c r="AL146" s="28" t="s">
        <v>204</v>
      </c>
      <c r="AM146" s="39">
        <f t="shared" si="139"/>
        <v>22</v>
      </c>
      <c r="AN146" s="21">
        <v>2</v>
      </c>
      <c r="AO146" s="22">
        <v>4</v>
      </c>
      <c r="AP146" s="21">
        <v>0</v>
      </c>
      <c r="AQ146" s="22">
        <v>0</v>
      </c>
      <c r="AR146" s="21">
        <v>0</v>
      </c>
      <c r="AS146" s="22">
        <v>1</v>
      </c>
      <c r="AT146" s="21">
        <v>1</v>
      </c>
      <c r="AU146" s="22">
        <v>1</v>
      </c>
      <c r="AV146" s="21">
        <v>2</v>
      </c>
      <c r="AW146" s="22">
        <v>1</v>
      </c>
      <c r="AX146" s="21">
        <v>3</v>
      </c>
      <c r="AY146" s="22">
        <v>2</v>
      </c>
      <c r="AZ146" s="21">
        <v>3</v>
      </c>
      <c r="BA146" s="22">
        <v>2</v>
      </c>
      <c r="BB146" s="94">
        <f t="shared" si="149"/>
        <v>0.82706766917293228</v>
      </c>
      <c r="BC146" s="39">
        <f t="shared" si="140"/>
        <v>139</v>
      </c>
      <c r="BD146" s="57">
        <f t="shared" si="141"/>
        <v>5.2255639097744364</v>
      </c>
      <c r="BE146" s="28" t="s">
        <v>204</v>
      </c>
      <c r="BF146" s="140">
        <f t="shared" si="142"/>
        <v>54</v>
      </c>
      <c r="BG146" s="21">
        <v>7</v>
      </c>
      <c r="BH146" s="22">
        <v>5</v>
      </c>
      <c r="BI146" s="21">
        <v>4</v>
      </c>
      <c r="BJ146" s="22">
        <v>4</v>
      </c>
      <c r="BK146" s="21">
        <v>3</v>
      </c>
      <c r="BL146" s="22">
        <v>1</v>
      </c>
      <c r="BM146" s="21">
        <v>8</v>
      </c>
      <c r="BN146" s="22">
        <v>3</v>
      </c>
      <c r="BO146" s="21">
        <v>7</v>
      </c>
      <c r="BP146" s="22">
        <v>1</v>
      </c>
      <c r="BQ146" s="21">
        <v>4</v>
      </c>
      <c r="BR146" s="22">
        <v>3</v>
      </c>
      <c r="BS146" s="21">
        <v>0</v>
      </c>
      <c r="BT146" s="22">
        <v>4</v>
      </c>
      <c r="BU146" s="82">
        <f t="shared" si="143"/>
        <v>2.030075187969925</v>
      </c>
      <c r="BV146" s="28" t="s">
        <v>204</v>
      </c>
      <c r="BW146" s="39">
        <f t="shared" si="144"/>
        <v>60</v>
      </c>
      <c r="BX146" s="21">
        <v>5</v>
      </c>
      <c r="BY146" s="22">
        <v>6</v>
      </c>
      <c r="BZ146" s="21">
        <v>8</v>
      </c>
      <c r="CA146" s="22">
        <v>2</v>
      </c>
      <c r="CB146" s="21">
        <v>5</v>
      </c>
      <c r="CC146" s="22">
        <v>12</v>
      </c>
      <c r="CD146" s="21">
        <v>4</v>
      </c>
      <c r="CE146" s="22">
        <v>2</v>
      </c>
      <c r="CF146" s="21">
        <v>6</v>
      </c>
      <c r="CG146" s="22">
        <v>2</v>
      </c>
      <c r="CH146" s="21">
        <v>2</v>
      </c>
      <c r="CI146" s="22">
        <v>2</v>
      </c>
      <c r="CJ146" s="21">
        <v>1</v>
      </c>
      <c r="CK146" s="22">
        <v>3</v>
      </c>
      <c r="CL146" s="94">
        <f t="shared" si="145"/>
        <v>2.2556390977443606</v>
      </c>
      <c r="CM146" s="28">
        <f t="shared" si="146"/>
        <v>114</v>
      </c>
      <c r="CN146" s="132">
        <f t="shared" si="147"/>
        <v>4.2857142857142856</v>
      </c>
    </row>
    <row r="147" spans="1:92" x14ac:dyDescent="0.3">
      <c r="A147" s="28" t="s">
        <v>205</v>
      </c>
      <c r="B147" s="150">
        <v>2209.8420000000001</v>
      </c>
      <c r="C147" s="147">
        <f t="shared" si="148"/>
        <v>1175</v>
      </c>
      <c r="D147" s="91">
        <f t="shared" si="134"/>
        <v>53.171222195976</v>
      </c>
      <c r="E147" s="92">
        <f t="shared" si="135"/>
        <v>1115</v>
      </c>
      <c r="F147" s="21">
        <v>36</v>
      </c>
      <c r="G147" s="22">
        <v>27</v>
      </c>
      <c r="H147" s="21">
        <v>50</v>
      </c>
      <c r="I147" s="22">
        <v>34</v>
      </c>
      <c r="J147" s="21">
        <v>66</v>
      </c>
      <c r="K147" s="22">
        <v>80</v>
      </c>
      <c r="L147" s="21">
        <v>112</v>
      </c>
      <c r="M147" s="22">
        <v>99</v>
      </c>
      <c r="N147" s="21">
        <v>108</v>
      </c>
      <c r="O147" s="22">
        <v>90</v>
      </c>
      <c r="P147" s="21">
        <v>119</v>
      </c>
      <c r="Q147" s="22">
        <v>95</v>
      </c>
      <c r="R147" s="21">
        <v>109</v>
      </c>
      <c r="S147" s="22">
        <v>90</v>
      </c>
      <c r="T147" s="102">
        <f t="shared" si="136"/>
        <v>94.893617021276597</v>
      </c>
      <c r="U147" s="28" t="s">
        <v>205</v>
      </c>
      <c r="V147" s="92">
        <f t="shared" si="137"/>
        <v>42</v>
      </c>
      <c r="W147" s="21">
        <v>3</v>
      </c>
      <c r="X147" s="22">
        <v>0</v>
      </c>
      <c r="Y147" s="21">
        <v>1</v>
      </c>
      <c r="Z147" s="22">
        <v>1</v>
      </c>
      <c r="AA147" s="21">
        <v>3</v>
      </c>
      <c r="AB147" s="22">
        <v>5</v>
      </c>
      <c r="AC147" s="21">
        <v>3</v>
      </c>
      <c r="AD147" s="22">
        <v>4</v>
      </c>
      <c r="AE147" s="21">
        <v>5</v>
      </c>
      <c r="AF147" s="22">
        <v>4</v>
      </c>
      <c r="AG147" s="21">
        <v>3</v>
      </c>
      <c r="AH147" s="22">
        <v>2</v>
      </c>
      <c r="AI147" s="21">
        <v>1</v>
      </c>
      <c r="AJ147" s="22">
        <v>7</v>
      </c>
      <c r="AK147" s="107">
        <f t="shared" si="138"/>
        <v>3.7668161434977581</v>
      </c>
      <c r="AL147" s="28" t="s">
        <v>205</v>
      </c>
      <c r="AM147" s="39">
        <f t="shared" si="139"/>
        <v>8</v>
      </c>
      <c r="AN147" s="21">
        <v>1</v>
      </c>
      <c r="AO147" s="22">
        <v>0</v>
      </c>
      <c r="AP147" s="21">
        <v>1</v>
      </c>
      <c r="AQ147" s="22">
        <v>0</v>
      </c>
      <c r="AR147" s="21">
        <v>0</v>
      </c>
      <c r="AS147" s="22">
        <v>1</v>
      </c>
      <c r="AT147" s="21">
        <v>2</v>
      </c>
      <c r="AU147" s="22">
        <v>1</v>
      </c>
      <c r="AV147" s="21">
        <v>1</v>
      </c>
      <c r="AW147" s="22">
        <v>1</v>
      </c>
      <c r="AX147" s="21">
        <v>0</v>
      </c>
      <c r="AY147" s="22">
        <v>0</v>
      </c>
      <c r="AZ147" s="21">
        <v>0</v>
      </c>
      <c r="BA147" s="22">
        <v>0</v>
      </c>
      <c r="BB147" s="94">
        <f t="shared" si="149"/>
        <v>0.68085106382978722</v>
      </c>
      <c r="BC147" s="39">
        <f t="shared" si="140"/>
        <v>50</v>
      </c>
      <c r="BD147" s="57">
        <f t="shared" si="141"/>
        <v>4.2553191489361701</v>
      </c>
      <c r="BE147" s="28" t="s">
        <v>205</v>
      </c>
      <c r="BF147" s="140">
        <f t="shared" si="142"/>
        <v>20</v>
      </c>
      <c r="BG147" s="21">
        <v>1</v>
      </c>
      <c r="BH147" s="22">
        <v>0</v>
      </c>
      <c r="BI147" s="21">
        <v>1</v>
      </c>
      <c r="BJ147" s="22">
        <v>0</v>
      </c>
      <c r="BK147" s="21">
        <v>1</v>
      </c>
      <c r="BL147" s="22">
        <v>1</v>
      </c>
      <c r="BM147" s="21">
        <v>2</v>
      </c>
      <c r="BN147" s="22">
        <v>6</v>
      </c>
      <c r="BO147" s="21">
        <v>4</v>
      </c>
      <c r="BP147" s="22">
        <v>0</v>
      </c>
      <c r="BQ147" s="21">
        <v>3</v>
      </c>
      <c r="BR147" s="22">
        <v>0</v>
      </c>
      <c r="BS147" s="21">
        <v>1</v>
      </c>
      <c r="BT147" s="22">
        <v>0</v>
      </c>
      <c r="BU147" s="82">
        <f t="shared" si="143"/>
        <v>1.7021276595744681</v>
      </c>
      <c r="BV147" s="28" t="s">
        <v>205</v>
      </c>
      <c r="BW147" s="39">
        <f t="shared" si="144"/>
        <v>10</v>
      </c>
      <c r="BX147" s="21">
        <v>0</v>
      </c>
      <c r="BY147" s="22">
        <v>0</v>
      </c>
      <c r="BZ147" s="21">
        <v>1</v>
      </c>
      <c r="CA147" s="22">
        <v>0</v>
      </c>
      <c r="CB147" s="21">
        <v>0</v>
      </c>
      <c r="CC147" s="22">
        <v>0</v>
      </c>
      <c r="CD147" s="21">
        <v>0</v>
      </c>
      <c r="CE147" s="22">
        <v>1</v>
      </c>
      <c r="CF147" s="21">
        <v>3</v>
      </c>
      <c r="CG147" s="22">
        <v>1</v>
      </c>
      <c r="CH147" s="21">
        <v>0</v>
      </c>
      <c r="CI147" s="22">
        <v>0</v>
      </c>
      <c r="CJ147" s="21">
        <v>3</v>
      </c>
      <c r="CK147" s="22">
        <v>1</v>
      </c>
      <c r="CL147" s="94">
        <f t="shared" si="145"/>
        <v>0.85106382978723405</v>
      </c>
      <c r="CM147" s="28">
        <f t="shared" si="146"/>
        <v>30</v>
      </c>
      <c r="CN147" s="132">
        <f t="shared" si="147"/>
        <v>2.5531914893617018</v>
      </c>
    </row>
    <row r="148" spans="1:92" x14ac:dyDescent="0.3">
      <c r="A148" s="28" t="s">
        <v>245</v>
      </c>
      <c r="B148" s="150">
        <v>2331.9900000000002</v>
      </c>
      <c r="C148" s="147">
        <f t="shared" si="148"/>
        <v>1537</v>
      </c>
      <c r="D148" s="91">
        <f t="shared" si="134"/>
        <v>65.909373539337651</v>
      </c>
      <c r="E148" s="92">
        <f t="shared" si="135"/>
        <v>1408</v>
      </c>
      <c r="F148" s="75">
        <v>59</v>
      </c>
      <c r="G148" s="76">
        <v>51</v>
      </c>
      <c r="H148" s="75">
        <v>49</v>
      </c>
      <c r="I148" s="76">
        <v>60</v>
      </c>
      <c r="J148" s="75">
        <v>108</v>
      </c>
      <c r="K148" s="76">
        <v>112</v>
      </c>
      <c r="L148" s="75">
        <v>100</v>
      </c>
      <c r="M148" s="76">
        <v>115</v>
      </c>
      <c r="N148" s="75">
        <v>145</v>
      </c>
      <c r="O148" s="76">
        <v>124</v>
      </c>
      <c r="P148" s="75">
        <v>137</v>
      </c>
      <c r="Q148" s="76">
        <v>134</v>
      </c>
      <c r="R148" s="75">
        <v>116</v>
      </c>
      <c r="S148" s="76">
        <v>98</v>
      </c>
      <c r="T148" s="102">
        <f t="shared" si="136"/>
        <v>91.607026675341572</v>
      </c>
      <c r="U148" s="28" t="s">
        <v>245</v>
      </c>
      <c r="V148" s="92">
        <f t="shared" si="137"/>
        <v>77</v>
      </c>
      <c r="W148" s="75">
        <v>4</v>
      </c>
      <c r="X148" s="76">
        <v>1</v>
      </c>
      <c r="Y148" s="75">
        <v>3</v>
      </c>
      <c r="Z148" s="76">
        <v>5</v>
      </c>
      <c r="AA148" s="75">
        <v>6</v>
      </c>
      <c r="AB148" s="76">
        <v>10</v>
      </c>
      <c r="AC148" s="75">
        <v>9</v>
      </c>
      <c r="AD148" s="76">
        <v>6</v>
      </c>
      <c r="AE148" s="75">
        <v>2</v>
      </c>
      <c r="AF148" s="76">
        <v>8</v>
      </c>
      <c r="AG148" s="75">
        <v>6</v>
      </c>
      <c r="AH148" s="76">
        <v>7</v>
      </c>
      <c r="AI148" s="75">
        <v>6</v>
      </c>
      <c r="AJ148" s="76">
        <v>4</v>
      </c>
      <c r="AK148" s="107">
        <f t="shared" si="138"/>
        <v>5.46875</v>
      </c>
      <c r="AL148" s="28" t="s">
        <v>245</v>
      </c>
      <c r="AM148" s="39">
        <f t="shared" si="139"/>
        <v>30</v>
      </c>
      <c r="AN148" s="75">
        <v>2</v>
      </c>
      <c r="AO148" s="76">
        <v>0</v>
      </c>
      <c r="AP148" s="75">
        <v>1</v>
      </c>
      <c r="AQ148" s="76">
        <v>0</v>
      </c>
      <c r="AR148" s="75">
        <v>0</v>
      </c>
      <c r="AS148" s="76">
        <v>4</v>
      </c>
      <c r="AT148" s="75">
        <v>2</v>
      </c>
      <c r="AU148" s="76">
        <v>4</v>
      </c>
      <c r="AV148" s="75">
        <v>5</v>
      </c>
      <c r="AW148" s="76">
        <v>1</v>
      </c>
      <c r="AX148" s="75">
        <v>2</v>
      </c>
      <c r="AY148" s="76">
        <v>4</v>
      </c>
      <c r="AZ148" s="75">
        <v>4</v>
      </c>
      <c r="BA148" s="76">
        <v>1</v>
      </c>
      <c r="BB148" s="94">
        <f t="shared" si="149"/>
        <v>1.9518542615484711</v>
      </c>
      <c r="BC148" s="39">
        <f t="shared" si="140"/>
        <v>107</v>
      </c>
      <c r="BD148" s="57">
        <f t="shared" si="141"/>
        <v>6.9616135328562132</v>
      </c>
      <c r="BE148" s="28" t="s">
        <v>245</v>
      </c>
      <c r="BF148" s="140">
        <f t="shared" si="142"/>
        <v>25</v>
      </c>
      <c r="BG148" s="75">
        <v>3</v>
      </c>
      <c r="BH148" s="76">
        <v>1</v>
      </c>
      <c r="BI148" s="75">
        <v>1</v>
      </c>
      <c r="BJ148" s="76">
        <v>0</v>
      </c>
      <c r="BK148" s="75">
        <v>2</v>
      </c>
      <c r="BL148" s="76">
        <v>0</v>
      </c>
      <c r="BM148" s="75">
        <v>3</v>
      </c>
      <c r="BN148" s="76">
        <v>3</v>
      </c>
      <c r="BO148" s="75">
        <v>1</v>
      </c>
      <c r="BP148" s="76">
        <v>1</v>
      </c>
      <c r="BQ148" s="75">
        <v>4</v>
      </c>
      <c r="BR148" s="76">
        <v>2</v>
      </c>
      <c r="BS148" s="75">
        <v>1</v>
      </c>
      <c r="BT148" s="76">
        <v>3</v>
      </c>
      <c r="BU148" s="82">
        <f t="shared" si="143"/>
        <v>1.626545217957059</v>
      </c>
      <c r="BV148" s="28" t="s">
        <v>245</v>
      </c>
      <c r="BW148" s="39">
        <f t="shared" si="144"/>
        <v>22</v>
      </c>
      <c r="BX148" s="75">
        <v>0</v>
      </c>
      <c r="BY148" s="76">
        <v>1</v>
      </c>
      <c r="BZ148" s="75">
        <v>1</v>
      </c>
      <c r="CA148" s="76">
        <v>1</v>
      </c>
      <c r="CB148" s="75">
        <v>2</v>
      </c>
      <c r="CC148" s="76">
        <v>0</v>
      </c>
      <c r="CD148" s="75">
        <v>1</v>
      </c>
      <c r="CE148" s="76">
        <v>3</v>
      </c>
      <c r="CF148" s="75">
        <v>1</v>
      </c>
      <c r="CG148" s="76">
        <v>1</v>
      </c>
      <c r="CH148" s="75">
        <v>3</v>
      </c>
      <c r="CI148" s="76">
        <v>2</v>
      </c>
      <c r="CJ148" s="75">
        <v>5</v>
      </c>
      <c r="CK148" s="76">
        <v>1</v>
      </c>
      <c r="CL148" s="94">
        <f t="shared" si="145"/>
        <v>1.4313597918022121</v>
      </c>
      <c r="CM148" s="28">
        <f t="shared" si="146"/>
        <v>47</v>
      </c>
      <c r="CN148" s="132">
        <f t="shared" si="147"/>
        <v>3.057905009759271</v>
      </c>
    </row>
    <row r="149" spans="1:92" x14ac:dyDescent="0.3">
      <c r="A149" s="28" t="s">
        <v>207</v>
      </c>
      <c r="B149" s="150">
        <v>1750.5720000000001</v>
      </c>
      <c r="C149" s="147">
        <f t="shared" si="148"/>
        <v>1054</v>
      </c>
      <c r="D149" s="91">
        <f t="shared" si="134"/>
        <v>60.208891722248495</v>
      </c>
      <c r="E149" s="92">
        <f t="shared" si="135"/>
        <v>1014</v>
      </c>
      <c r="F149" s="21">
        <v>35</v>
      </c>
      <c r="G149" s="22">
        <v>29</v>
      </c>
      <c r="H149" s="21">
        <v>37</v>
      </c>
      <c r="I149" s="22">
        <v>30</v>
      </c>
      <c r="J149" s="21">
        <v>93</v>
      </c>
      <c r="K149" s="22">
        <v>79</v>
      </c>
      <c r="L149" s="21">
        <v>89</v>
      </c>
      <c r="M149" s="22">
        <v>71</v>
      </c>
      <c r="N149" s="21">
        <v>100</v>
      </c>
      <c r="O149" s="22">
        <v>95</v>
      </c>
      <c r="P149" s="21">
        <v>90</v>
      </c>
      <c r="Q149" s="22">
        <v>86</v>
      </c>
      <c r="R149" s="21">
        <v>104</v>
      </c>
      <c r="S149" s="22">
        <v>76</v>
      </c>
      <c r="T149" s="102">
        <f t="shared" si="136"/>
        <v>96.204933586337759</v>
      </c>
      <c r="U149" s="28" t="s">
        <v>207</v>
      </c>
      <c r="V149" s="92">
        <f t="shared" si="137"/>
        <v>24</v>
      </c>
      <c r="W149" s="21">
        <v>0</v>
      </c>
      <c r="X149" s="22">
        <v>1</v>
      </c>
      <c r="Y149" s="21">
        <v>0</v>
      </c>
      <c r="Z149" s="22">
        <v>0</v>
      </c>
      <c r="AA149" s="21">
        <v>2</v>
      </c>
      <c r="AB149" s="22">
        <v>3</v>
      </c>
      <c r="AC149" s="21">
        <v>2</v>
      </c>
      <c r="AD149" s="22">
        <v>2</v>
      </c>
      <c r="AE149" s="21">
        <v>3</v>
      </c>
      <c r="AF149" s="22">
        <v>3</v>
      </c>
      <c r="AG149" s="21">
        <v>4</v>
      </c>
      <c r="AH149" s="22">
        <v>0</v>
      </c>
      <c r="AI149" s="21">
        <v>1</v>
      </c>
      <c r="AJ149" s="22">
        <v>3</v>
      </c>
      <c r="AK149" s="107">
        <f t="shared" si="138"/>
        <v>2.3668639053254439</v>
      </c>
      <c r="AL149" s="28" t="s">
        <v>207</v>
      </c>
      <c r="AM149" s="39">
        <f t="shared" si="139"/>
        <v>7</v>
      </c>
      <c r="AN149" s="21">
        <v>0</v>
      </c>
      <c r="AO149" s="22">
        <v>0</v>
      </c>
      <c r="AP149" s="21">
        <v>1</v>
      </c>
      <c r="AQ149" s="22">
        <v>1</v>
      </c>
      <c r="AR149" s="21">
        <v>0</v>
      </c>
      <c r="AS149" s="22">
        <v>0</v>
      </c>
      <c r="AT149" s="21">
        <v>1</v>
      </c>
      <c r="AU149" s="22">
        <v>0</v>
      </c>
      <c r="AV149" s="21">
        <v>0</v>
      </c>
      <c r="AW149" s="22">
        <v>2</v>
      </c>
      <c r="AX149" s="21">
        <v>1</v>
      </c>
      <c r="AY149" s="22">
        <v>0</v>
      </c>
      <c r="AZ149" s="21">
        <v>1</v>
      </c>
      <c r="BA149" s="22">
        <v>0</v>
      </c>
      <c r="BB149" s="94">
        <f t="shared" si="149"/>
        <v>0.66413662239089188</v>
      </c>
      <c r="BC149" s="39">
        <f t="shared" si="140"/>
        <v>31</v>
      </c>
      <c r="BD149" s="57">
        <f t="shared" si="141"/>
        <v>2.9411764705882351</v>
      </c>
      <c r="BE149" s="28" t="s">
        <v>207</v>
      </c>
      <c r="BF149" s="140">
        <f t="shared" si="142"/>
        <v>12</v>
      </c>
      <c r="BG149" s="21">
        <v>0</v>
      </c>
      <c r="BH149" s="22">
        <v>0</v>
      </c>
      <c r="BI149" s="21">
        <v>0</v>
      </c>
      <c r="BJ149" s="22">
        <v>1</v>
      </c>
      <c r="BK149" s="21">
        <v>2</v>
      </c>
      <c r="BL149" s="22">
        <v>1</v>
      </c>
      <c r="BM149" s="21">
        <v>0</v>
      </c>
      <c r="BN149" s="22">
        <v>0</v>
      </c>
      <c r="BO149" s="21">
        <v>0</v>
      </c>
      <c r="BP149" s="22">
        <v>2</v>
      </c>
      <c r="BQ149" s="21">
        <v>1</v>
      </c>
      <c r="BR149" s="22">
        <v>2</v>
      </c>
      <c r="BS149" s="21">
        <v>1</v>
      </c>
      <c r="BT149" s="22">
        <v>2</v>
      </c>
      <c r="BU149" s="82">
        <f t="shared" si="143"/>
        <v>1.1385199240986716</v>
      </c>
      <c r="BV149" s="28" t="s">
        <v>207</v>
      </c>
      <c r="BW149" s="39">
        <f t="shared" si="144"/>
        <v>9</v>
      </c>
      <c r="BX149" s="21">
        <v>0</v>
      </c>
      <c r="BY149" s="22">
        <v>0</v>
      </c>
      <c r="BZ149" s="21">
        <v>0</v>
      </c>
      <c r="CA149" s="22">
        <v>1</v>
      </c>
      <c r="CB149" s="21">
        <v>0</v>
      </c>
      <c r="CC149" s="22">
        <v>0</v>
      </c>
      <c r="CD149" s="21">
        <v>0</v>
      </c>
      <c r="CE149" s="22">
        <v>2</v>
      </c>
      <c r="CF149" s="21">
        <v>2</v>
      </c>
      <c r="CG149" s="22">
        <v>0</v>
      </c>
      <c r="CH149" s="21">
        <v>1</v>
      </c>
      <c r="CI149" s="22">
        <v>1</v>
      </c>
      <c r="CJ149" s="21">
        <v>1</v>
      </c>
      <c r="CK149" s="22">
        <v>1</v>
      </c>
      <c r="CL149" s="94">
        <f t="shared" si="145"/>
        <v>0.85388994307400379</v>
      </c>
      <c r="CM149" s="28">
        <f t="shared" si="146"/>
        <v>21</v>
      </c>
      <c r="CN149" s="132">
        <f t="shared" si="147"/>
        <v>1.9924098671726755</v>
      </c>
    </row>
    <row r="150" spans="1:92" x14ac:dyDescent="0.3">
      <c r="A150" s="28" t="s">
        <v>208</v>
      </c>
      <c r="B150" s="150">
        <v>2196.0720000000001</v>
      </c>
      <c r="C150" s="147">
        <f t="shared" si="148"/>
        <v>1290</v>
      </c>
      <c r="D150" s="91">
        <f t="shared" si="134"/>
        <v>58.741243456498694</v>
      </c>
      <c r="E150" s="92">
        <f t="shared" si="135"/>
        <v>1214</v>
      </c>
      <c r="F150" s="21">
        <v>45</v>
      </c>
      <c r="G150" s="22">
        <v>46</v>
      </c>
      <c r="H150" s="21">
        <v>55</v>
      </c>
      <c r="I150" s="22">
        <v>45</v>
      </c>
      <c r="J150" s="21">
        <v>106</v>
      </c>
      <c r="K150" s="22">
        <v>92</v>
      </c>
      <c r="L150" s="21">
        <v>115</v>
      </c>
      <c r="M150" s="22">
        <v>106</v>
      </c>
      <c r="N150" s="21">
        <v>103</v>
      </c>
      <c r="O150" s="22">
        <v>104</v>
      </c>
      <c r="P150" s="21">
        <v>124</v>
      </c>
      <c r="Q150" s="22">
        <v>108</v>
      </c>
      <c r="R150" s="21">
        <v>81</v>
      </c>
      <c r="S150" s="22">
        <v>84</v>
      </c>
      <c r="T150" s="102">
        <f t="shared" si="136"/>
        <v>94.108527131782949</v>
      </c>
      <c r="U150" s="28" t="s">
        <v>208</v>
      </c>
      <c r="V150" s="92">
        <f t="shared" si="137"/>
        <v>33</v>
      </c>
      <c r="W150" s="21">
        <v>0</v>
      </c>
      <c r="X150" s="22">
        <v>0</v>
      </c>
      <c r="Y150" s="21">
        <v>3</v>
      </c>
      <c r="Z150" s="22">
        <v>2</v>
      </c>
      <c r="AA150" s="21">
        <v>1</v>
      </c>
      <c r="AB150" s="22">
        <v>3</v>
      </c>
      <c r="AC150" s="21">
        <v>1</v>
      </c>
      <c r="AD150" s="22">
        <v>4</v>
      </c>
      <c r="AE150" s="21">
        <v>3</v>
      </c>
      <c r="AF150" s="22">
        <v>7</v>
      </c>
      <c r="AG150" s="21">
        <v>5</v>
      </c>
      <c r="AH150" s="22">
        <v>4</v>
      </c>
      <c r="AI150" s="21">
        <v>0</v>
      </c>
      <c r="AJ150" s="22">
        <v>0</v>
      </c>
      <c r="AK150" s="107">
        <f t="shared" si="138"/>
        <v>2.7182866556836904</v>
      </c>
      <c r="AL150" s="28" t="s">
        <v>208</v>
      </c>
      <c r="AM150" s="39">
        <f t="shared" si="139"/>
        <v>22</v>
      </c>
      <c r="AN150" s="21">
        <v>1</v>
      </c>
      <c r="AO150" s="22">
        <v>4</v>
      </c>
      <c r="AP150" s="21">
        <v>0</v>
      </c>
      <c r="AQ150" s="22">
        <v>0</v>
      </c>
      <c r="AR150" s="21">
        <v>3</v>
      </c>
      <c r="AS150" s="22">
        <v>3</v>
      </c>
      <c r="AT150" s="21">
        <v>0</v>
      </c>
      <c r="AU150" s="22">
        <v>0</v>
      </c>
      <c r="AV150" s="21">
        <v>3</v>
      </c>
      <c r="AW150" s="22">
        <v>2</v>
      </c>
      <c r="AX150" s="21">
        <v>4</v>
      </c>
      <c r="AY150" s="22">
        <v>0</v>
      </c>
      <c r="AZ150" s="21">
        <v>1</v>
      </c>
      <c r="BA150" s="22">
        <v>1</v>
      </c>
      <c r="BB150" s="94">
        <f t="shared" si="149"/>
        <v>1.7054263565891472</v>
      </c>
      <c r="BC150" s="39">
        <f t="shared" si="140"/>
        <v>55</v>
      </c>
      <c r="BD150" s="57">
        <f t="shared" si="141"/>
        <v>4.2635658914728678</v>
      </c>
      <c r="BE150" s="28" t="s">
        <v>208</v>
      </c>
      <c r="BF150" s="140">
        <f t="shared" si="142"/>
        <v>42</v>
      </c>
      <c r="BG150" s="21">
        <v>3</v>
      </c>
      <c r="BH150" s="22">
        <v>4</v>
      </c>
      <c r="BI150" s="21">
        <v>5</v>
      </c>
      <c r="BJ150" s="22">
        <v>3</v>
      </c>
      <c r="BK150" s="21">
        <v>5</v>
      </c>
      <c r="BL150" s="22">
        <v>3</v>
      </c>
      <c r="BM150" s="21">
        <v>4</v>
      </c>
      <c r="BN150" s="22">
        <v>2</v>
      </c>
      <c r="BO150" s="21">
        <v>2</v>
      </c>
      <c r="BP150" s="22">
        <v>2</v>
      </c>
      <c r="BQ150" s="21">
        <v>3</v>
      </c>
      <c r="BR150" s="22">
        <v>3</v>
      </c>
      <c r="BS150" s="21">
        <v>1</v>
      </c>
      <c r="BT150" s="22">
        <v>2</v>
      </c>
      <c r="BU150" s="82">
        <f t="shared" si="143"/>
        <v>3.2558139534883721</v>
      </c>
      <c r="BV150" s="28" t="s">
        <v>208</v>
      </c>
      <c r="BW150" s="39">
        <f t="shared" si="144"/>
        <v>21</v>
      </c>
      <c r="BX150" s="21">
        <v>2</v>
      </c>
      <c r="BY150" s="22">
        <v>2</v>
      </c>
      <c r="BZ150" s="21">
        <v>1</v>
      </c>
      <c r="CA150" s="22">
        <v>0</v>
      </c>
      <c r="CB150" s="21">
        <v>4</v>
      </c>
      <c r="CC150" s="22">
        <v>1</v>
      </c>
      <c r="CD150" s="21">
        <v>0</v>
      </c>
      <c r="CE150" s="22">
        <v>1</v>
      </c>
      <c r="CF150" s="21">
        <v>0</v>
      </c>
      <c r="CG150" s="22">
        <v>1</v>
      </c>
      <c r="CH150" s="21">
        <v>3</v>
      </c>
      <c r="CI150" s="22">
        <v>2</v>
      </c>
      <c r="CJ150" s="21">
        <v>3</v>
      </c>
      <c r="CK150" s="22">
        <v>1</v>
      </c>
      <c r="CL150" s="94">
        <f t="shared" si="145"/>
        <v>1.6279069767441861</v>
      </c>
      <c r="CM150" s="28">
        <f t="shared" si="146"/>
        <v>63</v>
      </c>
      <c r="CN150" s="132">
        <f t="shared" si="147"/>
        <v>4.8837209302325579</v>
      </c>
    </row>
    <row r="151" spans="1:92" x14ac:dyDescent="0.3">
      <c r="A151" s="28" t="s">
        <v>209</v>
      </c>
      <c r="B151" s="70">
        <v>7125.2460000000001</v>
      </c>
      <c r="C151" s="147">
        <f t="shared" si="148"/>
        <v>6563</v>
      </c>
      <c r="D151" s="91">
        <f t="shared" si="134"/>
        <v>92.109100513862955</v>
      </c>
      <c r="E151" s="92">
        <f t="shared" si="135"/>
        <v>6198</v>
      </c>
      <c r="F151" s="21">
        <v>216</v>
      </c>
      <c r="G151" s="22">
        <v>197</v>
      </c>
      <c r="H151" s="21">
        <v>207</v>
      </c>
      <c r="I151" s="22">
        <v>168</v>
      </c>
      <c r="J151" s="21">
        <v>504</v>
      </c>
      <c r="K151" s="22">
        <v>473</v>
      </c>
      <c r="L151" s="21">
        <v>569</v>
      </c>
      <c r="M151" s="22">
        <v>514</v>
      </c>
      <c r="N151" s="21">
        <v>546</v>
      </c>
      <c r="O151" s="22">
        <v>529</v>
      </c>
      <c r="P151" s="21">
        <v>555</v>
      </c>
      <c r="Q151" s="22">
        <v>532</v>
      </c>
      <c r="R151" s="21">
        <v>600</v>
      </c>
      <c r="S151" s="22">
        <v>588</v>
      </c>
      <c r="T151" s="102">
        <f t="shared" si="136"/>
        <v>94.438518969983249</v>
      </c>
      <c r="U151" s="99" t="s">
        <v>209</v>
      </c>
      <c r="V151" s="92">
        <f t="shared" si="137"/>
        <v>185</v>
      </c>
      <c r="W151" s="21">
        <v>6</v>
      </c>
      <c r="X151" s="22">
        <v>11</v>
      </c>
      <c r="Y151" s="21">
        <v>11</v>
      </c>
      <c r="Z151" s="22">
        <v>5</v>
      </c>
      <c r="AA151" s="21">
        <v>24</v>
      </c>
      <c r="AB151" s="22">
        <v>16</v>
      </c>
      <c r="AC151" s="21">
        <v>15</v>
      </c>
      <c r="AD151" s="22">
        <v>18</v>
      </c>
      <c r="AE151" s="21">
        <v>16</v>
      </c>
      <c r="AF151" s="22">
        <v>22</v>
      </c>
      <c r="AG151" s="21">
        <v>11</v>
      </c>
      <c r="AH151" s="22">
        <v>11</v>
      </c>
      <c r="AI151" s="21">
        <v>11</v>
      </c>
      <c r="AJ151" s="22">
        <v>8</v>
      </c>
      <c r="AK151" s="107">
        <f t="shared" si="138"/>
        <v>2.984833817360439</v>
      </c>
      <c r="AL151" s="28" t="s">
        <v>209</v>
      </c>
      <c r="AM151" s="39">
        <f t="shared" si="139"/>
        <v>91</v>
      </c>
      <c r="AN151" s="21">
        <v>3</v>
      </c>
      <c r="AO151" s="22">
        <v>6</v>
      </c>
      <c r="AP151" s="21">
        <v>4</v>
      </c>
      <c r="AQ151" s="22">
        <v>9</v>
      </c>
      <c r="AR151" s="21">
        <v>7</v>
      </c>
      <c r="AS151" s="22">
        <v>6</v>
      </c>
      <c r="AT151" s="21">
        <v>14</v>
      </c>
      <c r="AU151" s="22">
        <v>6</v>
      </c>
      <c r="AV151" s="21">
        <v>2</v>
      </c>
      <c r="AW151" s="22">
        <v>14</v>
      </c>
      <c r="AX151" s="21">
        <v>1</v>
      </c>
      <c r="AY151" s="22">
        <v>8</v>
      </c>
      <c r="AZ151" s="21">
        <v>4</v>
      </c>
      <c r="BA151" s="22">
        <v>7</v>
      </c>
      <c r="BB151" s="94">
        <f t="shared" si="149"/>
        <v>1.3865610239219868</v>
      </c>
      <c r="BC151" s="39">
        <f t="shared" si="140"/>
        <v>276</v>
      </c>
      <c r="BD151" s="57">
        <f t="shared" si="141"/>
        <v>4.2053938747524002</v>
      </c>
      <c r="BE151" s="28" t="s">
        <v>209</v>
      </c>
      <c r="BF151" s="140">
        <f t="shared" si="142"/>
        <v>174</v>
      </c>
      <c r="BG151" s="21">
        <v>17</v>
      </c>
      <c r="BH151" s="22">
        <v>11</v>
      </c>
      <c r="BI151" s="21">
        <v>8</v>
      </c>
      <c r="BJ151" s="22">
        <v>18</v>
      </c>
      <c r="BK151" s="21">
        <v>12</v>
      </c>
      <c r="BL151" s="22">
        <v>12</v>
      </c>
      <c r="BM151" s="21">
        <v>21</v>
      </c>
      <c r="BN151" s="22">
        <v>7</v>
      </c>
      <c r="BO151" s="21">
        <v>7</v>
      </c>
      <c r="BP151" s="22">
        <v>17</v>
      </c>
      <c r="BQ151" s="21">
        <v>10</v>
      </c>
      <c r="BR151" s="22">
        <v>10</v>
      </c>
      <c r="BS151" s="21">
        <v>13</v>
      </c>
      <c r="BT151" s="22">
        <v>11</v>
      </c>
      <c r="BU151" s="82">
        <f t="shared" si="143"/>
        <v>2.6512265732134694</v>
      </c>
      <c r="BV151" s="28" t="s">
        <v>209</v>
      </c>
      <c r="BW151" s="39">
        <f t="shared" si="144"/>
        <v>89</v>
      </c>
      <c r="BX151" s="21">
        <v>16</v>
      </c>
      <c r="BY151" s="22">
        <v>12</v>
      </c>
      <c r="BZ151" s="21">
        <v>2</v>
      </c>
      <c r="CA151" s="22">
        <v>3</v>
      </c>
      <c r="CB151" s="21">
        <v>12</v>
      </c>
      <c r="CC151" s="22">
        <v>6</v>
      </c>
      <c r="CD151" s="21">
        <v>7</v>
      </c>
      <c r="CE151" s="22">
        <v>11</v>
      </c>
      <c r="CF151" s="21">
        <v>4</v>
      </c>
      <c r="CG151" s="22">
        <v>2</v>
      </c>
      <c r="CH151" s="21">
        <v>4</v>
      </c>
      <c r="CI151" s="22">
        <v>4</v>
      </c>
      <c r="CJ151" s="21">
        <v>1</v>
      </c>
      <c r="CK151" s="22">
        <v>5</v>
      </c>
      <c r="CL151" s="94">
        <f t="shared" si="145"/>
        <v>1.3560871552643607</v>
      </c>
      <c r="CM151" s="28">
        <f t="shared" si="146"/>
        <v>263</v>
      </c>
      <c r="CN151" s="132">
        <f t="shared" si="147"/>
        <v>4.00731372847783</v>
      </c>
    </row>
    <row r="152" spans="1:92" x14ac:dyDescent="0.3">
      <c r="A152" s="28" t="s">
        <v>210</v>
      </c>
      <c r="B152" s="70">
        <v>2645.7840000000001</v>
      </c>
      <c r="C152" s="147">
        <f t="shared" si="148"/>
        <v>1560</v>
      </c>
      <c r="D152" s="91">
        <f t="shared" si="134"/>
        <v>58.961729302165253</v>
      </c>
      <c r="E152" s="92">
        <f t="shared" si="135"/>
        <v>1431</v>
      </c>
      <c r="F152" s="21">
        <v>103</v>
      </c>
      <c r="G152" s="22">
        <v>43</v>
      </c>
      <c r="H152" s="21">
        <v>50</v>
      </c>
      <c r="I152" s="22">
        <v>45</v>
      </c>
      <c r="J152" s="21">
        <v>119</v>
      </c>
      <c r="K152" s="22">
        <v>104</v>
      </c>
      <c r="L152" s="21">
        <v>152</v>
      </c>
      <c r="M152" s="22">
        <v>107</v>
      </c>
      <c r="N152" s="21">
        <v>142</v>
      </c>
      <c r="O152" s="22">
        <v>141</v>
      </c>
      <c r="P152" s="21">
        <v>145</v>
      </c>
      <c r="Q152" s="22">
        <v>131</v>
      </c>
      <c r="R152" s="21">
        <v>80</v>
      </c>
      <c r="S152" s="22">
        <v>69</v>
      </c>
      <c r="T152" s="102">
        <f t="shared" si="136"/>
        <v>91.730769230769226</v>
      </c>
      <c r="U152" s="28" t="s">
        <v>210</v>
      </c>
      <c r="V152" s="92">
        <f t="shared" si="137"/>
        <v>75</v>
      </c>
      <c r="W152" s="21">
        <v>6</v>
      </c>
      <c r="X152" s="22">
        <v>6</v>
      </c>
      <c r="Y152" s="21">
        <v>5</v>
      </c>
      <c r="Z152" s="22">
        <v>1</v>
      </c>
      <c r="AA152" s="21">
        <v>6</v>
      </c>
      <c r="AB152" s="22">
        <v>11</v>
      </c>
      <c r="AC152" s="21">
        <v>1</v>
      </c>
      <c r="AD152" s="22">
        <v>4</v>
      </c>
      <c r="AE152" s="21">
        <v>7</v>
      </c>
      <c r="AF152" s="22">
        <v>5</v>
      </c>
      <c r="AG152" s="21">
        <v>6</v>
      </c>
      <c r="AH152" s="22">
        <v>6</v>
      </c>
      <c r="AI152" s="21">
        <v>4</v>
      </c>
      <c r="AJ152" s="22">
        <v>7</v>
      </c>
      <c r="AK152" s="107">
        <f t="shared" si="138"/>
        <v>5.2410901467505235</v>
      </c>
      <c r="AL152" s="99" t="s">
        <v>210</v>
      </c>
      <c r="AM152" s="39">
        <f t="shared" si="139"/>
        <v>31</v>
      </c>
      <c r="AN152" s="21">
        <v>6</v>
      </c>
      <c r="AO152" s="22">
        <v>6</v>
      </c>
      <c r="AP152" s="21">
        <v>0</v>
      </c>
      <c r="AQ152" s="22">
        <v>1</v>
      </c>
      <c r="AR152" s="21">
        <v>3</v>
      </c>
      <c r="AS152" s="22">
        <v>2</v>
      </c>
      <c r="AT152" s="21">
        <v>4</v>
      </c>
      <c r="AU152" s="22">
        <v>4</v>
      </c>
      <c r="AV152" s="21">
        <v>2</v>
      </c>
      <c r="AW152" s="22">
        <v>1</v>
      </c>
      <c r="AX152" s="21">
        <v>0</v>
      </c>
      <c r="AY152" s="22">
        <v>1</v>
      </c>
      <c r="AZ152" s="21">
        <v>0</v>
      </c>
      <c r="BA152" s="22">
        <v>1</v>
      </c>
      <c r="BB152" s="94">
        <f t="shared" si="149"/>
        <v>1.987179487179487</v>
      </c>
      <c r="BC152" s="39">
        <f t="shared" si="140"/>
        <v>106</v>
      </c>
      <c r="BD152" s="57">
        <f t="shared" si="141"/>
        <v>6.7948717948717947</v>
      </c>
      <c r="BE152" s="99" t="s">
        <v>210</v>
      </c>
      <c r="BF152" s="140">
        <f t="shared" si="142"/>
        <v>55</v>
      </c>
      <c r="BG152" s="21">
        <v>7</v>
      </c>
      <c r="BH152" s="22">
        <v>6</v>
      </c>
      <c r="BI152" s="21">
        <v>3</v>
      </c>
      <c r="BJ152" s="22">
        <v>3</v>
      </c>
      <c r="BK152" s="21">
        <v>4</v>
      </c>
      <c r="BL152" s="22">
        <v>2</v>
      </c>
      <c r="BM152" s="21">
        <v>9</v>
      </c>
      <c r="BN152" s="22">
        <v>4</v>
      </c>
      <c r="BO152" s="21">
        <v>0</v>
      </c>
      <c r="BP152" s="22">
        <v>5</v>
      </c>
      <c r="BQ152" s="21">
        <v>7</v>
      </c>
      <c r="BR152" s="22">
        <v>2</v>
      </c>
      <c r="BS152" s="21">
        <v>1</v>
      </c>
      <c r="BT152" s="22">
        <v>2</v>
      </c>
      <c r="BU152" s="82">
        <f t="shared" si="143"/>
        <v>3.5256410256410255</v>
      </c>
      <c r="BV152" s="28" t="s">
        <v>210</v>
      </c>
      <c r="BW152" s="39">
        <f t="shared" si="144"/>
        <v>23</v>
      </c>
      <c r="BX152" s="21">
        <v>2</v>
      </c>
      <c r="BY152" s="22">
        <v>1</v>
      </c>
      <c r="BZ152" s="21">
        <v>0</v>
      </c>
      <c r="CA152" s="22">
        <v>0</v>
      </c>
      <c r="CB152" s="21">
        <v>4</v>
      </c>
      <c r="CC152" s="22">
        <v>1</v>
      </c>
      <c r="CD152" s="21">
        <v>2</v>
      </c>
      <c r="CE152" s="22">
        <v>1</v>
      </c>
      <c r="CF152" s="21">
        <v>2</v>
      </c>
      <c r="CG152" s="22">
        <v>3</v>
      </c>
      <c r="CH152" s="21">
        <v>3</v>
      </c>
      <c r="CI152" s="22">
        <v>2</v>
      </c>
      <c r="CJ152" s="21">
        <v>2</v>
      </c>
      <c r="CK152" s="22">
        <v>0</v>
      </c>
      <c r="CL152" s="94">
        <f t="shared" si="145"/>
        <v>1.4743589743589742</v>
      </c>
      <c r="CM152" s="28">
        <f t="shared" si="146"/>
        <v>78</v>
      </c>
      <c r="CN152" s="132">
        <f t="shared" si="147"/>
        <v>5</v>
      </c>
    </row>
    <row r="153" spans="1:92" x14ac:dyDescent="0.3">
      <c r="B153" s="162"/>
    </row>
    <row r="154" spans="1:92" x14ac:dyDescent="0.3">
      <c r="A154" s="138" t="s">
        <v>211</v>
      </c>
      <c r="B154" s="153">
        <f>SUM(B155:B161)</f>
        <v>166177.55200000003</v>
      </c>
      <c r="C154" s="98">
        <f>SUM(C155:C161)</f>
        <v>73150</v>
      </c>
      <c r="D154" s="100">
        <f>C154/B154*100</f>
        <v>44.019182566848734</v>
      </c>
      <c r="E154" s="92">
        <f>SUM(E155:E161)</f>
        <v>65129</v>
      </c>
      <c r="F154" s="149">
        <f>F155+F156+F157+F158+F159+F160+F161</f>
        <v>2862</v>
      </c>
      <c r="G154" s="149">
        <f t="shared" ref="G154:S154" si="150">G155+G156+G157+G158+G159+G160+G161</f>
        <v>2751</v>
      </c>
      <c r="H154" s="149">
        <f t="shared" si="150"/>
        <v>2695</v>
      </c>
      <c r="I154" s="149">
        <f t="shared" si="150"/>
        <v>2528</v>
      </c>
      <c r="J154" s="149">
        <f t="shared" si="150"/>
        <v>6373</v>
      </c>
      <c r="K154" s="149">
        <f t="shared" si="150"/>
        <v>5956</v>
      </c>
      <c r="L154" s="149">
        <f t="shared" si="150"/>
        <v>6243</v>
      </c>
      <c r="M154" s="149">
        <f t="shared" si="150"/>
        <v>5866</v>
      </c>
      <c r="N154" s="149">
        <f t="shared" si="150"/>
        <v>6609</v>
      </c>
      <c r="O154" s="149">
        <f t="shared" si="150"/>
        <v>6086</v>
      </c>
      <c r="P154" s="149">
        <f t="shared" si="150"/>
        <v>6414</v>
      </c>
      <c r="Q154" s="149">
        <f t="shared" si="150"/>
        <v>6073</v>
      </c>
      <c r="R154" s="149">
        <f t="shared" si="150"/>
        <v>2413</v>
      </c>
      <c r="S154" s="149">
        <f t="shared" si="150"/>
        <v>2260</v>
      </c>
      <c r="T154" s="102">
        <f>E154/C154*100</f>
        <v>89.034859876965143</v>
      </c>
      <c r="U154" s="99"/>
      <c r="V154" s="92">
        <f>SUM(V155:V161)</f>
        <v>2786</v>
      </c>
      <c r="W154" s="98">
        <f>W155+W156+W157+W158+W159+W160+W161</f>
        <v>150</v>
      </c>
      <c r="X154" s="98">
        <f t="shared" ref="X154:AJ154" si="151">X155+X156+X157+X158+X159+X160+X161</f>
        <v>113</v>
      </c>
      <c r="Y154" s="98">
        <f t="shared" si="151"/>
        <v>124</v>
      </c>
      <c r="Z154" s="98">
        <f t="shared" si="151"/>
        <v>103</v>
      </c>
      <c r="AA154" s="98">
        <f t="shared" si="151"/>
        <v>294</v>
      </c>
      <c r="AB154" s="98">
        <f t="shared" si="151"/>
        <v>268</v>
      </c>
      <c r="AC154" s="98">
        <f t="shared" si="151"/>
        <v>270</v>
      </c>
      <c r="AD154" s="98">
        <f t="shared" si="151"/>
        <v>276</v>
      </c>
      <c r="AE154" s="98">
        <f t="shared" si="151"/>
        <v>273</v>
      </c>
      <c r="AF154" s="98">
        <f t="shared" si="151"/>
        <v>252</v>
      </c>
      <c r="AG154" s="98">
        <f t="shared" si="151"/>
        <v>223</v>
      </c>
      <c r="AH154" s="98">
        <f t="shared" si="151"/>
        <v>245</v>
      </c>
      <c r="AI154" s="98">
        <f t="shared" si="151"/>
        <v>105</v>
      </c>
      <c r="AJ154" s="98">
        <f t="shared" si="151"/>
        <v>90</v>
      </c>
      <c r="AK154" s="102">
        <f>V154/E154*100</f>
        <v>4.2776643277188349</v>
      </c>
      <c r="AL154" s="99"/>
      <c r="AM154" s="39">
        <f>SUM(AM155:AM161)</f>
        <v>2040</v>
      </c>
      <c r="AN154" s="136">
        <f>AN155+AN156+AN157+AN158+AN159+AN160+AN161</f>
        <v>198</v>
      </c>
      <c r="AO154" s="156">
        <f t="shared" ref="AO154:BA154" si="152">AO155+AO156+AO157+AO158+AO159+AO160+AO161</f>
        <v>136</v>
      </c>
      <c r="AP154" s="156">
        <f t="shared" si="152"/>
        <v>102</v>
      </c>
      <c r="AQ154" s="156">
        <f t="shared" si="152"/>
        <v>80</v>
      </c>
      <c r="AR154" s="156">
        <f t="shared" si="152"/>
        <v>249</v>
      </c>
      <c r="AS154" s="156">
        <f t="shared" si="152"/>
        <v>171</v>
      </c>
      <c r="AT154" s="156">
        <f t="shared" si="152"/>
        <v>194</v>
      </c>
      <c r="AU154" s="156">
        <f t="shared" si="152"/>
        <v>149</v>
      </c>
      <c r="AV154" s="156">
        <f t="shared" si="152"/>
        <v>184</v>
      </c>
      <c r="AW154" s="156">
        <f t="shared" si="152"/>
        <v>134</v>
      </c>
      <c r="AX154" s="156">
        <f t="shared" si="152"/>
        <v>191</v>
      </c>
      <c r="AY154" s="156">
        <f t="shared" si="152"/>
        <v>130</v>
      </c>
      <c r="AZ154" s="156">
        <f t="shared" si="152"/>
        <v>72</v>
      </c>
      <c r="BA154" s="156">
        <f t="shared" si="152"/>
        <v>50</v>
      </c>
      <c r="BB154" s="123">
        <f>AM154/C154*100</f>
        <v>2.7887901572112095</v>
      </c>
      <c r="BC154" s="13">
        <f>V154+AM154</f>
        <v>4826</v>
      </c>
      <c r="BD154" s="57">
        <f>BC154/C154*100</f>
        <v>6.5974025974025974</v>
      </c>
      <c r="BE154" s="99"/>
      <c r="BF154" s="140">
        <f>SUM(BF155:BF161)</f>
        <v>1880</v>
      </c>
      <c r="BG154" s="98">
        <f>BG155+BG156+BG157+BG158+BG159+BG160+BG161</f>
        <v>212</v>
      </c>
      <c r="BH154" s="98">
        <f t="shared" ref="BH154:BT154" si="153">BH155+BH156+BH157+BH158+BH159+BH160+BH161</f>
        <v>173</v>
      </c>
      <c r="BI154" s="98">
        <f t="shared" si="153"/>
        <v>102</v>
      </c>
      <c r="BJ154" s="98">
        <f t="shared" si="153"/>
        <v>79</v>
      </c>
      <c r="BK154" s="98">
        <f t="shared" si="153"/>
        <v>185</v>
      </c>
      <c r="BL154" s="98">
        <f t="shared" si="153"/>
        <v>194</v>
      </c>
      <c r="BM154" s="98">
        <f t="shared" si="153"/>
        <v>173</v>
      </c>
      <c r="BN154" s="98">
        <f t="shared" si="153"/>
        <v>157</v>
      </c>
      <c r="BO154" s="98">
        <f t="shared" si="153"/>
        <v>144</v>
      </c>
      <c r="BP154" s="98">
        <f t="shared" si="153"/>
        <v>123</v>
      </c>
      <c r="BQ154" s="98">
        <f t="shared" si="153"/>
        <v>142</v>
      </c>
      <c r="BR154" s="98">
        <f t="shared" si="153"/>
        <v>99</v>
      </c>
      <c r="BS154" s="98">
        <f t="shared" si="153"/>
        <v>50</v>
      </c>
      <c r="BT154" s="98">
        <f t="shared" si="153"/>
        <v>47</v>
      </c>
      <c r="BU154" s="102">
        <f>BF154/C154*100</f>
        <v>2.5700615174299384</v>
      </c>
      <c r="BV154" s="99"/>
      <c r="BW154" s="39">
        <f>SUM(BW155:BW161)</f>
        <v>1315</v>
      </c>
      <c r="BX154" s="136">
        <f>BX155+BX156+BX157+BX158+BX159+BX160+BX161</f>
        <v>170</v>
      </c>
      <c r="BY154" s="156">
        <f t="shared" ref="BY154:CK154" si="154">BY155+BY156+BY157+BY158+BY159+BY160+BY161</f>
        <v>141</v>
      </c>
      <c r="BZ154" s="156">
        <f t="shared" si="154"/>
        <v>53</v>
      </c>
      <c r="CA154" s="156">
        <f t="shared" si="154"/>
        <v>56</v>
      </c>
      <c r="CB154" s="156">
        <f t="shared" si="154"/>
        <v>121</v>
      </c>
      <c r="CC154" s="156">
        <f t="shared" si="154"/>
        <v>111</v>
      </c>
      <c r="CD154" s="156">
        <f t="shared" si="154"/>
        <v>106</v>
      </c>
      <c r="CE154" s="156">
        <f t="shared" si="154"/>
        <v>83</v>
      </c>
      <c r="CF154" s="156">
        <f t="shared" si="154"/>
        <v>120</v>
      </c>
      <c r="CG154" s="156">
        <f t="shared" si="154"/>
        <v>100</v>
      </c>
      <c r="CH154" s="156">
        <f t="shared" si="154"/>
        <v>106</v>
      </c>
      <c r="CI154" s="156">
        <f t="shared" si="154"/>
        <v>80</v>
      </c>
      <c r="CJ154" s="156">
        <f t="shared" si="154"/>
        <v>30</v>
      </c>
      <c r="CK154" s="156">
        <f t="shared" si="154"/>
        <v>38</v>
      </c>
      <c r="CL154" s="123">
        <f>BW154/C154*100</f>
        <v>1.797676008202324</v>
      </c>
      <c r="CM154" s="28">
        <f>SUM(BW154,BF154)</f>
        <v>3195</v>
      </c>
      <c r="CN154" s="91">
        <f>(CM154/C154)*100</f>
        <v>4.367737525632263</v>
      </c>
    </row>
    <row r="155" spans="1:92" x14ac:dyDescent="0.3">
      <c r="A155" s="28" t="s">
        <v>212</v>
      </c>
      <c r="B155" s="70">
        <v>17342</v>
      </c>
      <c r="C155" s="137">
        <f>E155+BC155+CM155</f>
        <v>10498</v>
      </c>
      <c r="D155" s="91">
        <f t="shared" ref="D155:D161" si="155">C155/B155*100</f>
        <v>60.535117056856194</v>
      </c>
      <c r="E155" s="92">
        <f t="shared" ref="E155" si="156">SUM(F155:S155)</f>
        <v>8828</v>
      </c>
      <c r="F155" s="95">
        <v>376</v>
      </c>
      <c r="G155" s="96">
        <v>356</v>
      </c>
      <c r="H155" s="95">
        <v>381</v>
      </c>
      <c r="I155" s="96">
        <v>335</v>
      </c>
      <c r="J155" s="95">
        <v>870</v>
      </c>
      <c r="K155" s="96">
        <v>850</v>
      </c>
      <c r="L155" s="95">
        <v>911</v>
      </c>
      <c r="M155" s="96">
        <v>822</v>
      </c>
      <c r="N155" s="95">
        <v>992</v>
      </c>
      <c r="O155" s="96">
        <v>953</v>
      </c>
      <c r="P155" s="95">
        <v>962</v>
      </c>
      <c r="Q155" s="96">
        <v>883</v>
      </c>
      <c r="R155" s="95">
        <v>70</v>
      </c>
      <c r="S155" s="96">
        <v>67</v>
      </c>
      <c r="T155" s="102">
        <f t="shared" ref="T155:T163" si="157">E155/C155*100</f>
        <v>84.092208039626598</v>
      </c>
      <c r="U155" s="28" t="s">
        <v>212</v>
      </c>
      <c r="V155" s="92">
        <f t="shared" ref="V155:V161" si="158">SUM(W155:AJ155)</f>
        <v>495</v>
      </c>
      <c r="W155" s="95">
        <v>35</v>
      </c>
      <c r="X155" s="96">
        <v>32</v>
      </c>
      <c r="Y155" s="95">
        <v>17</v>
      </c>
      <c r="Z155" s="96">
        <v>16</v>
      </c>
      <c r="AA155" s="95">
        <v>45</v>
      </c>
      <c r="AB155" s="96">
        <v>65</v>
      </c>
      <c r="AC155" s="95">
        <v>22</v>
      </c>
      <c r="AD155" s="96">
        <v>59</v>
      </c>
      <c r="AE155" s="95">
        <v>43</v>
      </c>
      <c r="AF155" s="96">
        <v>62</v>
      </c>
      <c r="AG155" s="95">
        <v>30</v>
      </c>
      <c r="AH155" s="96">
        <v>59</v>
      </c>
      <c r="AI155" s="95">
        <v>3</v>
      </c>
      <c r="AJ155" s="96">
        <v>7</v>
      </c>
      <c r="AK155" s="102">
        <f t="shared" ref="AK155" si="159">V155/E155*100</f>
        <v>5.6071590394200275</v>
      </c>
      <c r="AL155" s="28" t="s">
        <v>212</v>
      </c>
      <c r="AM155" s="39">
        <f t="shared" ref="AM155:AM159" si="160">SUM(AN155:BA155)</f>
        <v>541</v>
      </c>
      <c r="AN155" s="21">
        <v>39</v>
      </c>
      <c r="AO155" s="22">
        <v>27</v>
      </c>
      <c r="AP155" s="21">
        <v>29</v>
      </c>
      <c r="AQ155" s="22">
        <v>16</v>
      </c>
      <c r="AR155" s="21">
        <v>84</v>
      </c>
      <c r="AS155" s="22">
        <v>38</v>
      </c>
      <c r="AT155" s="21">
        <v>73</v>
      </c>
      <c r="AU155" s="22">
        <v>32</v>
      </c>
      <c r="AV155" s="21">
        <v>72</v>
      </c>
      <c r="AW155" s="22">
        <v>21</v>
      </c>
      <c r="AX155" s="21">
        <v>75</v>
      </c>
      <c r="AY155" s="22">
        <v>24</v>
      </c>
      <c r="AZ155" s="21">
        <v>11</v>
      </c>
      <c r="BA155" s="22">
        <v>0</v>
      </c>
      <c r="BB155" s="94">
        <f t="shared" ref="BB155:BB161" si="161">AM155/C155*100</f>
        <v>5.153362545246714</v>
      </c>
      <c r="BC155" s="39">
        <f t="shared" ref="BC155:BC161" si="162">V155+AM155</f>
        <v>1036</v>
      </c>
      <c r="BD155" s="57">
        <f t="shared" ref="BD155:BD161" si="163">BC155/C155*100</f>
        <v>9.8685463897885306</v>
      </c>
      <c r="BE155" s="28" t="s">
        <v>212</v>
      </c>
      <c r="BF155" s="140">
        <f t="shared" ref="BF155:BF161" si="164">SUM(BG155:BT155)</f>
        <v>316</v>
      </c>
      <c r="BG155" s="95">
        <v>40</v>
      </c>
      <c r="BH155" s="96">
        <v>37</v>
      </c>
      <c r="BI155" s="95">
        <v>22</v>
      </c>
      <c r="BJ155" s="96">
        <v>19</v>
      </c>
      <c r="BK155" s="95">
        <v>27</v>
      </c>
      <c r="BL155" s="96">
        <v>32</v>
      </c>
      <c r="BM155" s="95">
        <v>33</v>
      </c>
      <c r="BN155" s="96">
        <v>22</v>
      </c>
      <c r="BO155" s="95">
        <v>20</v>
      </c>
      <c r="BP155" s="96">
        <v>23</v>
      </c>
      <c r="BQ155" s="95">
        <v>23</v>
      </c>
      <c r="BR155" s="96">
        <v>17</v>
      </c>
      <c r="BS155" s="95">
        <v>0</v>
      </c>
      <c r="BT155" s="96">
        <v>1</v>
      </c>
      <c r="BU155" s="82">
        <f t="shared" ref="BU155:BU161" si="165">BF155/C155*100</f>
        <v>3.0100971613640692</v>
      </c>
      <c r="BV155" s="28" t="s">
        <v>212</v>
      </c>
      <c r="BW155" s="39">
        <f t="shared" ref="BW155:BW161" si="166">SUM(BX155:CK155)</f>
        <v>318</v>
      </c>
      <c r="BX155" s="21">
        <v>53</v>
      </c>
      <c r="BY155" s="22">
        <v>48</v>
      </c>
      <c r="BZ155" s="21">
        <v>14</v>
      </c>
      <c r="CA155" s="22">
        <v>14</v>
      </c>
      <c r="CB155" s="21">
        <v>29</v>
      </c>
      <c r="CC155" s="22">
        <v>30</v>
      </c>
      <c r="CD155" s="21">
        <v>17</v>
      </c>
      <c r="CE155" s="22">
        <v>20</v>
      </c>
      <c r="CF155" s="21">
        <v>28</v>
      </c>
      <c r="CG155" s="22">
        <v>23</v>
      </c>
      <c r="CH155" s="21">
        <v>19</v>
      </c>
      <c r="CI155" s="22">
        <v>21</v>
      </c>
      <c r="CJ155" s="21">
        <v>2</v>
      </c>
      <c r="CK155" s="22">
        <v>0</v>
      </c>
      <c r="CL155" s="94">
        <f t="shared" ref="CL155:CL161" si="167">BW155/C155*100</f>
        <v>3.0291484092208041</v>
      </c>
      <c r="CM155" s="28">
        <f t="shared" ref="CM155:CM163" si="168">SUM(BW155,BF155)</f>
        <v>634</v>
      </c>
      <c r="CN155" s="132">
        <f t="shared" ref="CN155:CN161" si="169">(CM155/C155)*100</f>
        <v>6.0392455705848729</v>
      </c>
    </row>
    <row r="156" spans="1:92" x14ac:dyDescent="0.3">
      <c r="A156" s="28" t="s">
        <v>213</v>
      </c>
      <c r="B156" s="70">
        <v>11465</v>
      </c>
      <c r="C156" s="143">
        <f t="shared" ref="C156:C161" si="170">E156+BC156+CM156</f>
        <v>4195</v>
      </c>
      <c r="D156" s="91">
        <f t="shared" si="155"/>
        <v>36.589620584387269</v>
      </c>
      <c r="E156" s="92">
        <f t="shared" ref="E156:E161" si="171">SUM(F156:S156)</f>
        <v>3855</v>
      </c>
      <c r="F156" s="95">
        <v>120</v>
      </c>
      <c r="G156" s="96">
        <v>118</v>
      </c>
      <c r="H156" s="95">
        <v>126</v>
      </c>
      <c r="I156" s="96">
        <v>150</v>
      </c>
      <c r="J156" s="95">
        <v>366</v>
      </c>
      <c r="K156" s="96">
        <v>343</v>
      </c>
      <c r="L156" s="95">
        <v>367</v>
      </c>
      <c r="M156" s="96">
        <v>366</v>
      </c>
      <c r="N156" s="95">
        <v>353</v>
      </c>
      <c r="O156" s="96">
        <v>318</v>
      </c>
      <c r="P156" s="95">
        <v>412</v>
      </c>
      <c r="Q156" s="96">
        <v>356</v>
      </c>
      <c r="R156" s="95">
        <v>218</v>
      </c>
      <c r="S156" s="96">
        <v>242</v>
      </c>
      <c r="T156" s="102">
        <f t="shared" si="157"/>
        <v>91.895113230035747</v>
      </c>
      <c r="U156" s="28" t="s">
        <v>213</v>
      </c>
      <c r="V156" s="92">
        <f t="shared" si="158"/>
        <v>77</v>
      </c>
      <c r="W156" s="95">
        <v>1</v>
      </c>
      <c r="X156" s="96">
        <v>6</v>
      </c>
      <c r="Y156" s="95">
        <v>1</v>
      </c>
      <c r="Z156" s="96">
        <v>5</v>
      </c>
      <c r="AA156" s="95">
        <v>3</v>
      </c>
      <c r="AB156" s="96">
        <v>15</v>
      </c>
      <c r="AC156" s="95">
        <v>3</v>
      </c>
      <c r="AD156" s="96">
        <v>10</v>
      </c>
      <c r="AE156" s="95">
        <v>5</v>
      </c>
      <c r="AF156" s="96">
        <v>13</v>
      </c>
      <c r="AG156" s="95">
        <v>2</v>
      </c>
      <c r="AH156" s="96">
        <v>8</v>
      </c>
      <c r="AI156" s="95">
        <v>1</v>
      </c>
      <c r="AJ156" s="96">
        <v>4</v>
      </c>
      <c r="AK156" s="102">
        <f t="shared" ref="AK156:AK163" si="172">V156/E156*100</f>
        <v>1.9974059662775614</v>
      </c>
      <c r="AL156" s="28" t="s">
        <v>213</v>
      </c>
      <c r="AM156" s="39">
        <f t="shared" si="160"/>
        <v>75</v>
      </c>
      <c r="AN156" s="21">
        <v>6</v>
      </c>
      <c r="AO156" s="22">
        <v>6</v>
      </c>
      <c r="AP156" s="21">
        <v>5</v>
      </c>
      <c r="AQ156" s="22">
        <v>1</v>
      </c>
      <c r="AR156" s="21">
        <v>15</v>
      </c>
      <c r="AS156" s="22">
        <v>2</v>
      </c>
      <c r="AT156" s="21">
        <v>15</v>
      </c>
      <c r="AU156" s="22">
        <v>2</v>
      </c>
      <c r="AV156" s="21">
        <v>6</v>
      </c>
      <c r="AW156" s="22">
        <v>5</v>
      </c>
      <c r="AX156" s="21">
        <v>8</v>
      </c>
      <c r="AY156" s="22">
        <v>0</v>
      </c>
      <c r="AZ156" s="21">
        <v>3</v>
      </c>
      <c r="BA156" s="22">
        <v>1</v>
      </c>
      <c r="BB156" s="94">
        <f t="shared" si="161"/>
        <v>1.7878426698450536</v>
      </c>
      <c r="BC156" s="39">
        <f t="shared" si="162"/>
        <v>152</v>
      </c>
      <c r="BD156" s="57">
        <f t="shared" si="163"/>
        <v>3.6233611442193085</v>
      </c>
      <c r="BE156" s="28" t="s">
        <v>213</v>
      </c>
      <c r="BF156" s="140">
        <f t="shared" si="164"/>
        <v>116</v>
      </c>
      <c r="BG156" s="95">
        <v>13</v>
      </c>
      <c r="BH156" s="96">
        <v>6</v>
      </c>
      <c r="BI156" s="95">
        <v>7</v>
      </c>
      <c r="BJ156" s="96">
        <v>2</v>
      </c>
      <c r="BK156" s="95">
        <v>14</v>
      </c>
      <c r="BL156" s="96">
        <v>14</v>
      </c>
      <c r="BM156" s="95">
        <v>11</v>
      </c>
      <c r="BN156" s="96">
        <v>8</v>
      </c>
      <c r="BO156" s="95">
        <v>12</v>
      </c>
      <c r="BP156" s="96">
        <v>6</v>
      </c>
      <c r="BQ156" s="95">
        <v>5</v>
      </c>
      <c r="BR156" s="96">
        <v>4</v>
      </c>
      <c r="BS156" s="95">
        <v>6</v>
      </c>
      <c r="BT156" s="96">
        <v>8</v>
      </c>
      <c r="BU156" s="82">
        <f t="shared" si="165"/>
        <v>2.765196662693683</v>
      </c>
      <c r="BV156" s="28" t="s">
        <v>213</v>
      </c>
      <c r="BW156" s="39">
        <f t="shared" si="166"/>
        <v>72</v>
      </c>
      <c r="BX156" s="21">
        <v>9</v>
      </c>
      <c r="BY156" s="22">
        <v>5</v>
      </c>
      <c r="BZ156" s="21">
        <v>9</v>
      </c>
      <c r="CA156" s="22">
        <v>2</v>
      </c>
      <c r="CB156" s="21">
        <v>6</v>
      </c>
      <c r="CC156" s="22">
        <v>3</v>
      </c>
      <c r="CD156" s="21">
        <v>4</v>
      </c>
      <c r="CE156" s="22">
        <v>3</v>
      </c>
      <c r="CF156" s="21">
        <v>13</v>
      </c>
      <c r="CG156" s="22">
        <v>5</v>
      </c>
      <c r="CH156" s="21">
        <v>5</v>
      </c>
      <c r="CI156" s="22">
        <v>6</v>
      </c>
      <c r="CJ156" s="21">
        <v>1</v>
      </c>
      <c r="CK156" s="22">
        <v>1</v>
      </c>
      <c r="CL156" s="94">
        <f t="shared" si="167"/>
        <v>1.7163289630512515</v>
      </c>
      <c r="CM156" s="28">
        <f t="shared" si="168"/>
        <v>188</v>
      </c>
      <c r="CN156" s="132">
        <f t="shared" si="169"/>
        <v>4.4815256257449345</v>
      </c>
    </row>
    <row r="157" spans="1:92" x14ac:dyDescent="0.3">
      <c r="A157" s="28" t="s">
        <v>214</v>
      </c>
      <c r="B157" s="70">
        <v>30808.350000000002</v>
      </c>
      <c r="C157" s="143">
        <f t="shared" si="170"/>
        <v>11591</v>
      </c>
      <c r="D157" s="91">
        <f t="shared" si="155"/>
        <v>37.622917163691014</v>
      </c>
      <c r="E157" s="92">
        <f t="shared" si="171"/>
        <v>9895</v>
      </c>
      <c r="F157" s="95">
        <v>388</v>
      </c>
      <c r="G157" s="96">
        <v>372</v>
      </c>
      <c r="H157" s="95">
        <v>482</v>
      </c>
      <c r="I157" s="96">
        <v>448</v>
      </c>
      <c r="J157" s="95">
        <v>937</v>
      </c>
      <c r="K157" s="96">
        <v>858</v>
      </c>
      <c r="L157" s="95">
        <v>909</v>
      </c>
      <c r="M157" s="96">
        <v>793</v>
      </c>
      <c r="N157" s="95">
        <v>868</v>
      </c>
      <c r="O157" s="96">
        <v>849</v>
      </c>
      <c r="P157" s="95">
        <v>817</v>
      </c>
      <c r="Q157" s="96">
        <v>842</v>
      </c>
      <c r="R157" s="95">
        <v>690</v>
      </c>
      <c r="S157" s="96">
        <v>642</v>
      </c>
      <c r="T157" s="102">
        <f t="shared" si="157"/>
        <v>85.367957898369426</v>
      </c>
      <c r="U157" s="28" t="s">
        <v>214</v>
      </c>
      <c r="V157" s="92">
        <f t="shared" si="158"/>
        <v>627</v>
      </c>
      <c r="W157" s="95">
        <v>28</v>
      </c>
      <c r="X157" s="96">
        <v>16</v>
      </c>
      <c r="Y157" s="95">
        <v>26</v>
      </c>
      <c r="Z157" s="96">
        <v>24</v>
      </c>
      <c r="AA157" s="95">
        <v>53</v>
      </c>
      <c r="AB157" s="96">
        <v>40</v>
      </c>
      <c r="AC157" s="95">
        <v>65</v>
      </c>
      <c r="AD157" s="96">
        <v>38</v>
      </c>
      <c r="AE157" s="95">
        <v>62</v>
      </c>
      <c r="AF157" s="96">
        <v>61</v>
      </c>
      <c r="AG157" s="95">
        <v>52</v>
      </c>
      <c r="AH157" s="96">
        <v>60</v>
      </c>
      <c r="AI157" s="95">
        <v>51</v>
      </c>
      <c r="AJ157" s="96">
        <v>51</v>
      </c>
      <c r="AK157" s="102">
        <f t="shared" si="172"/>
        <v>6.3365336028297126</v>
      </c>
      <c r="AL157" s="28" t="s">
        <v>214</v>
      </c>
      <c r="AM157" s="39">
        <f t="shared" si="160"/>
        <v>691</v>
      </c>
      <c r="AN157" s="21">
        <v>53</v>
      </c>
      <c r="AO157" s="22">
        <v>34</v>
      </c>
      <c r="AP157" s="21">
        <v>37</v>
      </c>
      <c r="AQ157" s="22">
        <v>32</v>
      </c>
      <c r="AR157" s="21">
        <v>49</v>
      </c>
      <c r="AS157" s="22">
        <v>62</v>
      </c>
      <c r="AT157" s="21">
        <v>56</v>
      </c>
      <c r="AU157" s="22">
        <v>65</v>
      </c>
      <c r="AV157" s="21">
        <v>47</v>
      </c>
      <c r="AW157" s="22">
        <v>56</v>
      </c>
      <c r="AX157" s="21">
        <v>61</v>
      </c>
      <c r="AY157" s="22">
        <v>65</v>
      </c>
      <c r="AZ157" s="21">
        <v>40</v>
      </c>
      <c r="BA157" s="22">
        <v>34</v>
      </c>
      <c r="BB157" s="94">
        <f t="shared" si="161"/>
        <v>5.9615218704167026</v>
      </c>
      <c r="BC157" s="39">
        <f t="shared" si="162"/>
        <v>1318</v>
      </c>
      <c r="BD157" s="57">
        <f t="shared" si="163"/>
        <v>11.370891208696403</v>
      </c>
      <c r="BE157" s="28" t="s">
        <v>214</v>
      </c>
      <c r="BF157" s="140">
        <f t="shared" si="164"/>
        <v>219</v>
      </c>
      <c r="BG157" s="95">
        <v>13</v>
      </c>
      <c r="BH157" s="96">
        <v>8</v>
      </c>
      <c r="BI157" s="95">
        <v>11</v>
      </c>
      <c r="BJ157" s="96">
        <v>18</v>
      </c>
      <c r="BK157" s="95">
        <v>24</v>
      </c>
      <c r="BL157" s="96">
        <v>34</v>
      </c>
      <c r="BM157" s="95">
        <v>21</v>
      </c>
      <c r="BN157" s="96">
        <v>27</v>
      </c>
      <c r="BO157" s="95">
        <v>10</v>
      </c>
      <c r="BP157" s="96">
        <v>11</v>
      </c>
      <c r="BQ157" s="95">
        <v>15</v>
      </c>
      <c r="BR157" s="96">
        <v>11</v>
      </c>
      <c r="BS157" s="95">
        <v>6</v>
      </c>
      <c r="BT157" s="96">
        <v>10</v>
      </c>
      <c r="BU157" s="82">
        <f t="shared" si="165"/>
        <v>1.8893969459063065</v>
      </c>
      <c r="BV157" s="28" t="s">
        <v>214</v>
      </c>
      <c r="BW157" s="39">
        <f t="shared" si="166"/>
        <v>159</v>
      </c>
      <c r="BX157" s="21">
        <v>13</v>
      </c>
      <c r="BY157" s="22">
        <v>9</v>
      </c>
      <c r="BZ157" s="21">
        <v>3</v>
      </c>
      <c r="CA157" s="22">
        <v>12</v>
      </c>
      <c r="CB157" s="21">
        <v>17</v>
      </c>
      <c r="CC157" s="22">
        <v>14</v>
      </c>
      <c r="CD157" s="21">
        <v>18</v>
      </c>
      <c r="CE157" s="22">
        <v>10</v>
      </c>
      <c r="CF157" s="21">
        <v>11</v>
      </c>
      <c r="CG157" s="22">
        <v>11</v>
      </c>
      <c r="CH157" s="21">
        <v>14</v>
      </c>
      <c r="CI157" s="22">
        <v>9</v>
      </c>
      <c r="CJ157" s="21">
        <v>8</v>
      </c>
      <c r="CK157" s="22">
        <v>10</v>
      </c>
      <c r="CL157" s="94">
        <f t="shared" si="167"/>
        <v>1.3717539470278663</v>
      </c>
      <c r="CM157" s="28">
        <f t="shared" si="168"/>
        <v>378</v>
      </c>
      <c r="CN157" s="132">
        <f t="shared" si="169"/>
        <v>3.2611508929341735</v>
      </c>
    </row>
    <row r="158" spans="1:92" x14ac:dyDescent="0.3">
      <c r="A158" s="28" t="s">
        <v>215</v>
      </c>
      <c r="B158" s="70">
        <v>16341</v>
      </c>
      <c r="C158" s="143">
        <f t="shared" si="170"/>
        <v>0</v>
      </c>
      <c r="D158" s="91">
        <f t="shared" si="155"/>
        <v>0</v>
      </c>
      <c r="E158" s="92">
        <f t="shared" si="171"/>
        <v>0</v>
      </c>
      <c r="F158" s="95"/>
      <c r="G158" s="96"/>
      <c r="H158" s="95"/>
      <c r="I158" s="96"/>
      <c r="J158" s="95"/>
      <c r="K158" s="96"/>
      <c r="L158" s="95"/>
      <c r="M158" s="96"/>
      <c r="N158" s="95"/>
      <c r="O158" s="96"/>
      <c r="P158" s="95"/>
      <c r="Q158" s="96"/>
      <c r="R158" s="95"/>
      <c r="S158" s="96"/>
      <c r="T158" s="102" t="e">
        <f t="shared" si="157"/>
        <v>#DIV/0!</v>
      </c>
      <c r="U158" s="28" t="s">
        <v>215</v>
      </c>
      <c r="V158" s="92">
        <f t="shared" si="158"/>
        <v>0</v>
      </c>
      <c r="W158" s="95"/>
      <c r="X158" s="96"/>
      <c r="Y158" s="95"/>
      <c r="Z158" s="96"/>
      <c r="AA158" s="95"/>
      <c r="AB158" s="96"/>
      <c r="AC158" s="95"/>
      <c r="AD158" s="96"/>
      <c r="AE158" s="95"/>
      <c r="AF158" s="96"/>
      <c r="AG158" s="95"/>
      <c r="AH158" s="96"/>
      <c r="AI158" s="95"/>
      <c r="AJ158" s="96"/>
      <c r="AK158" s="102" t="e">
        <f t="shared" si="172"/>
        <v>#DIV/0!</v>
      </c>
      <c r="AL158" s="28" t="s">
        <v>215</v>
      </c>
      <c r="AM158" s="39">
        <f t="shared" si="160"/>
        <v>0</v>
      </c>
      <c r="AN158" s="21"/>
      <c r="AO158" s="22"/>
      <c r="AP158" s="21"/>
      <c r="AQ158" s="22"/>
      <c r="AR158" s="21"/>
      <c r="AS158" s="22"/>
      <c r="AT158" s="21"/>
      <c r="AU158" s="22"/>
      <c r="AV158" s="21"/>
      <c r="AW158" s="22"/>
      <c r="AX158" s="21"/>
      <c r="AY158" s="22"/>
      <c r="AZ158" s="21"/>
      <c r="BA158" s="22"/>
      <c r="BB158" s="94" t="e">
        <f t="shared" si="161"/>
        <v>#DIV/0!</v>
      </c>
      <c r="BC158" s="39">
        <f t="shared" si="162"/>
        <v>0</v>
      </c>
      <c r="BD158" s="57" t="e">
        <f t="shared" si="163"/>
        <v>#DIV/0!</v>
      </c>
      <c r="BE158" s="28" t="s">
        <v>215</v>
      </c>
      <c r="BF158" s="140">
        <f t="shared" si="164"/>
        <v>0</v>
      </c>
      <c r="BG158" s="95"/>
      <c r="BH158" s="96"/>
      <c r="BI158" s="95"/>
      <c r="BJ158" s="96"/>
      <c r="BK158" s="95"/>
      <c r="BL158" s="96"/>
      <c r="BM158" s="95"/>
      <c r="BN158" s="96"/>
      <c r="BO158" s="95"/>
      <c r="BP158" s="96"/>
      <c r="BQ158" s="95"/>
      <c r="BR158" s="96"/>
      <c r="BS158" s="95"/>
      <c r="BT158" s="96"/>
      <c r="BU158" s="82" t="e">
        <f t="shared" si="165"/>
        <v>#DIV/0!</v>
      </c>
      <c r="BV158" s="28" t="s">
        <v>215</v>
      </c>
      <c r="BW158" s="39">
        <f t="shared" si="166"/>
        <v>0</v>
      </c>
      <c r="BX158" s="21"/>
      <c r="BY158" s="22"/>
      <c r="BZ158" s="21"/>
      <c r="CA158" s="22"/>
      <c r="CB158" s="21"/>
      <c r="CC158" s="22"/>
      <c r="CD158" s="21"/>
      <c r="CE158" s="22"/>
      <c r="CF158" s="21"/>
      <c r="CG158" s="22"/>
      <c r="CH158" s="21"/>
      <c r="CI158" s="22"/>
      <c r="CJ158" s="21"/>
      <c r="CK158" s="22"/>
      <c r="CL158" s="94" t="e">
        <f t="shared" si="167"/>
        <v>#DIV/0!</v>
      </c>
      <c r="CM158" s="28">
        <f t="shared" si="168"/>
        <v>0</v>
      </c>
      <c r="CN158" s="132" t="e">
        <f t="shared" si="169"/>
        <v>#DIV/0!</v>
      </c>
    </row>
    <row r="159" spans="1:92" x14ac:dyDescent="0.3">
      <c r="A159" s="28" t="s">
        <v>216</v>
      </c>
      <c r="B159" s="70">
        <v>14247.738000000001</v>
      </c>
      <c r="C159" s="143">
        <f t="shared" si="170"/>
        <v>7164</v>
      </c>
      <c r="D159" s="91">
        <f t="shared" si="155"/>
        <v>50.281665763365382</v>
      </c>
      <c r="E159" s="92">
        <f t="shared" si="171"/>
        <v>6990</v>
      </c>
      <c r="F159" s="95">
        <v>356</v>
      </c>
      <c r="G159" s="96">
        <v>322</v>
      </c>
      <c r="H159" s="95">
        <v>277</v>
      </c>
      <c r="I159" s="96">
        <v>273</v>
      </c>
      <c r="J159" s="95">
        <v>683</v>
      </c>
      <c r="K159" s="96">
        <v>647</v>
      </c>
      <c r="L159" s="95">
        <v>700</v>
      </c>
      <c r="M159" s="96">
        <v>680</v>
      </c>
      <c r="N159" s="95">
        <v>779</v>
      </c>
      <c r="O159" s="96">
        <v>683</v>
      </c>
      <c r="P159" s="95">
        <v>716</v>
      </c>
      <c r="Q159" s="96">
        <v>664</v>
      </c>
      <c r="R159" s="95">
        <v>114</v>
      </c>
      <c r="S159" s="96">
        <v>96</v>
      </c>
      <c r="T159" s="102">
        <f t="shared" si="157"/>
        <v>97.571189279731996</v>
      </c>
      <c r="U159" s="28" t="s">
        <v>216</v>
      </c>
      <c r="V159" s="92">
        <f t="shared" si="158"/>
        <v>80</v>
      </c>
      <c r="W159" s="95">
        <v>5</v>
      </c>
      <c r="X159" s="96">
        <v>3</v>
      </c>
      <c r="Y159" s="95">
        <v>6</v>
      </c>
      <c r="Z159" s="96">
        <v>8</v>
      </c>
      <c r="AA159" s="95">
        <v>9</v>
      </c>
      <c r="AB159" s="96">
        <v>9</v>
      </c>
      <c r="AC159" s="95">
        <v>10</v>
      </c>
      <c r="AD159" s="96">
        <v>4</v>
      </c>
      <c r="AE159" s="95">
        <v>4</v>
      </c>
      <c r="AF159" s="96">
        <v>4</v>
      </c>
      <c r="AG159" s="95">
        <v>8</v>
      </c>
      <c r="AH159" s="96">
        <v>9</v>
      </c>
      <c r="AI159" s="95">
        <v>1</v>
      </c>
      <c r="AJ159" s="96">
        <v>0</v>
      </c>
      <c r="AK159" s="102">
        <f t="shared" si="172"/>
        <v>1.144492131616595</v>
      </c>
      <c r="AL159" s="28" t="s">
        <v>216</v>
      </c>
      <c r="AM159" s="39">
        <f t="shared" si="160"/>
        <v>8</v>
      </c>
      <c r="AN159" s="21">
        <v>3</v>
      </c>
      <c r="AO159" s="22">
        <v>0</v>
      </c>
      <c r="AP159" s="21">
        <v>0</v>
      </c>
      <c r="AQ159" s="22">
        <v>0</v>
      </c>
      <c r="AR159" s="21">
        <v>2</v>
      </c>
      <c r="AS159" s="22">
        <v>1</v>
      </c>
      <c r="AT159" s="21">
        <v>1</v>
      </c>
      <c r="AU159" s="22">
        <v>1</v>
      </c>
      <c r="AV159" s="21">
        <v>0</v>
      </c>
      <c r="AW159" s="22">
        <v>0</v>
      </c>
      <c r="AX159" s="21">
        <v>0</v>
      </c>
      <c r="AY159" s="22">
        <v>0</v>
      </c>
      <c r="AZ159" s="21">
        <v>0</v>
      </c>
      <c r="BA159" s="22">
        <v>0</v>
      </c>
      <c r="BB159" s="94">
        <f t="shared" si="161"/>
        <v>0.11166945840312675</v>
      </c>
      <c r="BC159" s="39">
        <f t="shared" si="162"/>
        <v>88</v>
      </c>
      <c r="BD159" s="57">
        <f t="shared" si="163"/>
        <v>1.2283640424343942</v>
      </c>
      <c r="BE159" s="28" t="s">
        <v>216</v>
      </c>
      <c r="BF159" s="140">
        <f t="shared" si="164"/>
        <v>64</v>
      </c>
      <c r="BG159" s="95">
        <v>5</v>
      </c>
      <c r="BH159" s="96">
        <v>3</v>
      </c>
      <c r="BI159" s="95">
        <v>14</v>
      </c>
      <c r="BJ159" s="96">
        <v>4</v>
      </c>
      <c r="BK159" s="95">
        <v>1</v>
      </c>
      <c r="BL159" s="96">
        <v>4</v>
      </c>
      <c r="BM159" s="95">
        <v>10</v>
      </c>
      <c r="BN159" s="96">
        <v>6</v>
      </c>
      <c r="BO159" s="95">
        <v>5</v>
      </c>
      <c r="BP159" s="96">
        <v>3</v>
      </c>
      <c r="BQ159" s="95">
        <v>3</v>
      </c>
      <c r="BR159" s="96">
        <v>6</v>
      </c>
      <c r="BS159" s="95">
        <v>0</v>
      </c>
      <c r="BT159" s="96">
        <v>0</v>
      </c>
      <c r="BU159" s="82">
        <f t="shared" si="165"/>
        <v>0.89335566722501403</v>
      </c>
      <c r="BV159" s="28" t="s">
        <v>216</v>
      </c>
      <c r="BW159" s="39">
        <f t="shared" si="166"/>
        <v>22</v>
      </c>
      <c r="BX159" s="21">
        <v>2</v>
      </c>
      <c r="BY159" s="22">
        <v>1</v>
      </c>
      <c r="BZ159" s="21">
        <v>0</v>
      </c>
      <c r="CA159" s="22">
        <v>0</v>
      </c>
      <c r="CB159" s="21">
        <v>0</v>
      </c>
      <c r="CC159" s="22">
        <v>1</v>
      </c>
      <c r="CD159" s="21">
        <v>2</v>
      </c>
      <c r="CE159" s="22">
        <v>4</v>
      </c>
      <c r="CF159" s="21">
        <v>5</v>
      </c>
      <c r="CG159" s="22">
        <v>1</v>
      </c>
      <c r="CH159" s="21">
        <v>4</v>
      </c>
      <c r="CI159" s="22">
        <v>1</v>
      </c>
      <c r="CJ159" s="21">
        <v>0</v>
      </c>
      <c r="CK159" s="22">
        <v>1</v>
      </c>
      <c r="CL159" s="94">
        <f t="shared" si="167"/>
        <v>0.30709101060859856</v>
      </c>
      <c r="CM159" s="28">
        <f t="shared" si="168"/>
        <v>86</v>
      </c>
      <c r="CN159" s="132">
        <f t="shared" si="169"/>
        <v>1.2004466778336125</v>
      </c>
    </row>
    <row r="160" spans="1:92" x14ac:dyDescent="0.3">
      <c r="A160" s="28" t="s">
        <v>217</v>
      </c>
      <c r="B160" s="70">
        <v>35189.802000000003</v>
      </c>
      <c r="C160" s="143">
        <f t="shared" si="170"/>
        <v>24897</v>
      </c>
      <c r="D160" s="91">
        <f t="shared" si="155"/>
        <v>70.750611214010235</v>
      </c>
      <c r="E160" s="92">
        <f t="shared" si="171"/>
        <v>22116</v>
      </c>
      <c r="F160" s="95">
        <v>1254</v>
      </c>
      <c r="G160" s="96">
        <v>1238</v>
      </c>
      <c r="H160" s="95">
        <v>962</v>
      </c>
      <c r="I160" s="96">
        <v>870</v>
      </c>
      <c r="J160" s="95">
        <v>2268</v>
      </c>
      <c r="K160" s="96">
        <v>2128</v>
      </c>
      <c r="L160" s="95">
        <v>2094</v>
      </c>
      <c r="M160" s="96">
        <v>2064</v>
      </c>
      <c r="N160" s="95">
        <v>2344</v>
      </c>
      <c r="O160" s="96">
        <v>2149</v>
      </c>
      <c r="P160" s="95">
        <v>2252</v>
      </c>
      <c r="Q160" s="96">
        <v>2149</v>
      </c>
      <c r="R160" s="95">
        <v>185</v>
      </c>
      <c r="S160" s="96">
        <v>159</v>
      </c>
      <c r="T160" s="102">
        <f t="shared" si="157"/>
        <v>88.829979515604279</v>
      </c>
      <c r="U160" s="28" t="s">
        <v>217</v>
      </c>
      <c r="V160" s="92">
        <f t="shared" si="158"/>
        <v>1028</v>
      </c>
      <c r="W160" s="95">
        <v>70</v>
      </c>
      <c r="X160" s="96">
        <v>47</v>
      </c>
      <c r="Y160" s="95">
        <v>54</v>
      </c>
      <c r="Z160" s="96">
        <v>38</v>
      </c>
      <c r="AA160" s="95">
        <v>124</v>
      </c>
      <c r="AB160" s="96">
        <v>87</v>
      </c>
      <c r="AC160" s="95">
        <v>138</v>
      </c>
      <c r="AD160" s="96">
        <v>104</v>
      </c>
      <c r="AE160" s="95">
        <v>115</v>
      </c>
      <c r="AF160" s="96">
        <v>79</v>
      </c>
      <c r="AG160" s="95">
        <v>93</v>
      </c>
      <c r="AH160" s="96">
        <v>60</v>
      </c>
      <c r="AI160" s="95">
        <v>14</v>
      </c>
      <c r="AJ160" s="96">
        <v>5</v>
      </c>
      <c r="AK160" s="102">
        <f t="shared" si="172"/>
        <v>4.6482184843552181</v>
      </c>
      <c r="AL160" s="28" t="s">
        <v>217</v>
      </c>
      <c r="AM160" s="39">
        <f>SUM(AN160:BA160)</f>
        <v>456</v>
      </c>
      <c r="AN160" s="21">
        <v>70</v>
      </c>
      <c r="AO160" s="22">
        <v>50</v>
      </c>
      <c r="AP160" s="21">
        <v>20</v>
      </c>
      <c r="AQ160" s="22">
        <v>11</v>
      </c>
      <c r="AR160" s="21">
        <v>66</v>
      </c>
      <c r="AS160" s="22">
        <v>37</v>
      </c>
      <c r="AT160" s="21">
        <v>34</v>
      </c>
      <c r="AU160" s="22">
        <v>33</v>
      </c>
      <c r="AV160" s="21">
        <v>35</v>
      </c>
      <c r="AW160" s="22">
        <v>40</v>
      </c>
      <c r="AX160" s="21">
        <v>34</v>
      </c>
      <c r="AY160" s="22">
        <v>22</v>
      </c>
      <c r="AZ160" s="21">
        <v>0</v>
      </c>
      <c r="BA160" s="22">
        <v>4</v>
      </c>
      <c r="BB160" s="94">
        <f t="shared" si="161"/>
        <v>1.8315459693939031</v>
      </c>
      <c r="BC160" s="39">
        <f t="shared" si="162"/>
        <v>1484</v>
      </c>
      <c r="BD160" s="57">
        <f t="shared" si="163"/>
        <v>5.9605574968871746</v>
      </c>
      <c r="BE160" s="28" t="s">
        <v>217</v>
      </c>
      <c r="BF160" s="140">
        <f t="shared" si="164"/>
        <v>846</v>
      </c>
      <c r="BG160" s="95">
        <v>119</v>
      </c>
      <c r="BH160" s="96">
        <v>113</v>
      </c>
      <c r="BI160" s="95">
        <v>40</v>
      </c>
      <c r="BJ160" s="96">
        <v>26</v>
      </c>
      <c r="BK160" s="95">
        <v>85</v>
      </c>
      <c r="BL160" s="96">
        <v>79</v>
      </c>
      <c r="BM160" s="95">
        <v>79</v>
      </c>
      <c r="BN160" s="96">
        <v>68</v>
      </c>
      <c r="BO160" s="95">
        <v>65</v>
      </c>
      <c r="BP160" s="96">
        <v>54</v>
      </c>
      <c r="BQ160" s="95">
        <v>69</v>
      </c>
      <c r="BR160" s="96">
        <v>39</v>
      </c>
      <c r="BS160" s="95">
        <v>6</v>
      </c>
      <c r="BT160" s="96">
        <v>4</v>
      </c>
      <c r="BU160" s="82">
        <f t="shared" si="165"/>
        <v>3.3979997590071096</v>
      </c>
      <c r="BV160" s="28" t="s">
        <v>217</v>
      </c>
      <c r="BW160" s="39">
        <f t="shared" si="166"/>
        <v>451</v>
      </c>
      <c r="BX160" s="21">
        <v>76</v>
      </c>
      <c r="BY160" s="22">
        <v>72</v>
      </c>
      <c r="BZ160" s="21">
        <v>16</v>
      </c>
      <c r="CA160" s="22">
        <v>15</v>
      </c>
      <c r="CB160" s="21">
        <v>46</v>
      </c>
      <c r="CC160" s="22">
        <v>33</v>
      </c>
      <c r="CD160" s="21">
        <v>38</v>
      </c>
      <c r="CE160" s="22">
        <v>26</v>
      </c>
      <c r="CF160" s="21">
        <v>31</v>
      </c>
      <c r="CG160" s="22">
        <v>35</v>
      </c>
      <c r="CH160" s="21">
        <v>37</v>
      </c>
      <c r="CI160" s="22">
        <v>22</v>
      </c>
      <c r="CJ160" s="21">
        <v>2</v>
      </c>
      <c r="CK160" s="22">
        <v>2</v>
      </c>
      <c r="CL160" s="94">
        <f t="shared" si="167"/>
        <v>1.8114632285014258</v>
      </c>
      <c r="CM160" s="28">
        <f t="shared" si="168"/>
        <v>1297</v>
      </c>
      <c r="CN160" s="132">
        <f t="shared" si="169"/>
        <v>5.2094629875085356</v>
      </c>
    </row>
    <row r="161" spans="1:92" x14ac:dyDescent="0.3">
      <c r="A161" s="28" t="s">
        <v>218</v>
      </c>
      <c r="B161" s="70">
        <v>40783.662000000004</v>
      </c>
      <c r="C161" s="143">
        <f t="shared" si="170"/>
        <v>14805</v>
      </c>
      <c r="D161" s="91">
        <f t="shared" si="155"/>
        <v>36.301301241658976</v>
      </c>
      <c r="E161" s="92">
        <f t="shared" si="171"/>
        <v>13445</v>
      </c>
      <c r="F161" s="95">
        <v>368</v>
      </c>
      <c r="G161" s="96">
        <v>345</v>
      </c>
      <c r="H161" s="95">
        <v>467</v>
      </c>
      <c r="I161" s="96">
        <v>452</v>
      </c>
      <c r="J161" s="95">
        <v>1249</v>
      </c>
      <c r="K161" s="96">
        <v>1130</v>
      </c>
      <c r="L161" s="95">
        <v>1262</v>
      </c>
      <c r="M161" s="96">
        <v>1141</v>
      </c>
      <c r="N161" s="95">
        <v>1273</v>
      </c>
      <c r="O161" s="96">
        <v>1134</v>
      </c>
      <c r="P161" s="95">
        <v>1255</v>
      </c>
      <c r="Q161" s="96">
        <v>1179</v>
      </c>
      <c r="R161" s="95">
        <v>1136</v>
      </c>
      <c r="S161" s="96">
        <v>1054</v>
      </c>
      <c r="T161" s="102">
        <f t="shared" si="157"/>
        <v>90.813914218169529</v>
      </c>
      <c r="U161" s="28" t="s">
        <v>218</v>
      </c>
      <c r="V161" s="92">
        <f t="shared" si="158"/>
        <v>479</v>
      </c>
      <c r="W161" s="95">
        <v>11</v>
      </c>
      <c r="X161" s="96">
        <v>9</v>
      </c>
      <c r="Y161" s="95">
        <v>20</v>
      </c>
      <c r="Z161" s="96">
        <v>12</v>
      </c>
      <c r="AA161" s="95">
        <v>60</v>
      </c>
      <c r="AB161" s="96">
        <v>52</v>
      </c>
      <c r="AC161" s="95">
        <v>32</v>
      </c>
      <c r="AD161" s="96">
        <v>61</v>
      </c>
      <c r="AE161" s="95">
        <v>44</v>
      </c>
      <c r="AF161" s="96">
        <v>33</v>
      </c>
      <c r="AG161" s="95">
        <v>38</v>
      </c>
      <c r="AH161" s="96">
        <v>49</v>
      </c>
      <c r="AI161" s="95">
        <v>35</v>
      </c>
      <c r="AJ161" s="96">
        <v>23</v>
      </c>
      <c r="AK161" s="102">
        <f t="shared" si="172"/>
        <v>3.5626626998884343</v>
      </c>
      <c r="AL161" s="28" t="s">
        <v>218</v>
      </c>
      <c r="AM161" s="39">
        <f t="shared" ref="AM161" si="173">SUM(AN161:BA161)</f>
        <v>269</v>
      </c>
      <c r="AN161" s="21">
        <v>27</v>
      </c>
      <c r="AO161" s="22">
        <v>19</v>
      </c>
      <c r="AP161" s="21">
        <v>11</v>
      </c>
      <c r="AQ161" s="22">
        <v>20</v>
      </c>
      <c r="AR161" s="21">
        <v>33</v>
      </c>
      <c r="AS161" s="22">
        <v>31</v>
      </c>
      <c r="AT161" s="21">
        <v>15</v>
      </c>
      <c r="AU161" s="22">
        <v>16</v>
      </c>
      <c r="AV161" s="21">
        <v>24</v>
      </c>
      <c r="AW161" s="22">
        <v>12</v>
      </c>
      <c r="AX161" s="21">
        <v>13</v>
      </c>
      <c r="AY161" s="22">
        <v>19</v>
      </c>
      <c r="AZ161" s="21">
        <v>18</v>
      </c>
      <c r="BA161" s="22">
        <v>11</v>
      </c>
      <c r="BB161" s="94">
        <f t="shared" si="161"/>
        <v>1.816953731847349</v>
      </c>
      <c r="BC161" s="39">
        <f t="shared" si="162"/>
        <v>748</v>
      </c>
      <c r="BD161" s="57">
        <f t="shared" si="163"/>
        <v>5.0523471800067545</v>
      </c>
      <c r="BE161" s="28" t="s">
        <v>218</v>
      </c>
      <c r="BF161" s="140">
        <f t="shared" si="164"/>
        <v>319</v>
      </c>
      <c r="BG161" s="95">
        <v>22</v>
      </c>
      <c r="BH161" s="96">
        <v>6</v>
      </c>
      <c r="BI161" s="95">
        <v>8</v>
      </c>
      <c r="BJ161" s="96">
        <v>10</v>
      </c>
      <c r="BK161" s="95">
        <v>34</v>
      </c>
      <c r="BL161" s="96">
        <v>31</v>
      </c>
      <c r="BM161" s="95">
        <v>19</v>
      </c>
      <c r="BN161" s="96">
        <v>26</v>
      </c>
      <c r="BO161" s="95">
        <v>32</v>
      </c>
      <c r="BP161" s="96">
        <v>26</v>
      </c>
      <c r="BQ161" s="95">
        <v>27</v>
      </c>
      <c r="BR161" s="96">
        <v>22</v>
      </c>
      <c r="BS161" s="95">
        <v>32</v>
      </c>
      <c r="BT161" s="96">
        <v>24</v>
      </c>
      <c r="BU161" s="82">
        <f t="shared" si="165"/>
        <v>2.1546774738264101</v>
      </c>
      <c r="BV161" s="28" t="s">
        <v>218</v>
      </c>
      <c r="BW161" s="39">
        <f t="shared" si="166"/>
        <v>293</v>
      </c>
      <c r="BX161" s="21">
        <v>17</v>
      </c>
      <c r="BY161" s="22">
        <v>6</v>
      </c>
      <c r="BZ161" s="21">
        <v>11</v>
      </c>
      <c r="CA161" s="22">
        <v>13</v>
      </c>
      <c r="CB161" s="21">
        <v>23</v>
      </c>
      <c r="CC161" s="22">
        <v>30</v>
      </c>
      <c r="CD161" s="21">
        <v>27</v>
      </c>
      <c r="CE161" s="22">
        <v>20</v>
      </c>
      <c r="CF161" s="21">
        <v>32</v>
      </c>
      <c r="CG161" s="22">
        <v>25</v>
      </c>
      <c r="CH161" s="21">
        <v>27</v>
      </c>
      <c r="CI161" s="22">
        <v>21</v>
      </c>
      <c r="CJ161" s="21">
        <v>17</v>
      </c>
      <c r="CK161" s="22">
        <v>24</v>
      </c>
      <c r="CL161" s="94">
        <f t="shared" si="167"/>
        <v>1.9790611279972983</v>
      </c>
      <c r="CM161" s="28">
        <f t="shared" si="168"/>
        <v>612</v>
      </c>
      <c r="CN161" s="132">
        <f t="shared" si="169"/>
        <v>4.1337386018237083</v>
      </c>
    </row>
    <row r="162" spans="1:92" s="99" customFormat="1" ht="15" x14ac:dyDescent="0.25"/>
    <row r="163" spans="1:92" x14ac:dyDescent="0.3">
      <c r="A163" s="115" t="s">
        <v>219</v>
      </c>
      <c r="B163" s="108">
        <f>B6+B16+B40+B82+B108+B134+B154</f>
        <v>717714.05</v>
      </c>
      <c r="C163" s="116">
        <f>E163+V163+AM163+BF163+BW163</f>
        <v>381366</v>
      </c>
      <c r="D163" s="117">
        <f>C163/B163*100</f>
        <v>53.13620375691405</v>
      </c>
      <c r="E163" s="115">
        <f>E6+E16+E40+E82+E108+E134+E154</f>
        <v>342064</v>
      </c>
      <c r="F163" s="164">
        <f>F6+F16+F40+F82+F108+F134+F154</f>
        <v>13084</v>
      </c>
      <c r="G163" s="164">
        <f t="shared" ref="G163:S163" si="174">G6+G16+G40+G82+G108+G134+G154</f>
        <v>12469</v>
      </c>
      <c r="H163" s="164">
        <f t="shared" si="174"/>
        <v>13753</v>
      </c>
      <c r="I163" s="164">
        <f t="shared" si="174"/>
        <v>12985</v>
      </c>
      <c r="J163" s="164">
        <f t="shared" si="174"/>
        <v>30348</v>
      </c>
      <c r="K163" s="164">
        <f t="shared" si="174"/>
        <v>28477</v>
      </c>
      <c r="L163" s="164">
        <f t="shared" si="174"/>
        <v>31774</v>
      </c>
      <c r="M163" s="164">
        <f t="shared" si="174"/>
        <v>29806</v>
      </c>
      <c r="N163" s="164">
        <f t="shared" si="174"/>
        <v>34495</v>
      </c>
      <c r="O163" s="164">
        <f t="shared" si="174"/>
        <v>30733</v>
      </c>
      <c r="P163" s="164">
        <f t="shared" si="174"/>
        <v>33639</v>
      </c>
      <c r="Q163" s="164">
        <f t="shared" si="174"/>
        <v>31710</v>
      </c>
      <c r="R163" s="164">
        <f t="shared" si="174"/>
        <v>19940</v>
      </c>
      <c r="S163" s="164">
        <f t="shared" si="174"/>
        <v>18851</v>
      </c>
      <c r="T163" s="102">
        <f t="shared" si="157"/>
        <v>89.694414289684971</v>
      </c>
      <c r="U163" s="115" t="s">
        <v>219</v>
      </c>
      <c r="V163" s="115">
        <f>V6+V16+V40+V82+V108+V134+V154</f>
        <v>15169</v>
      </c>
      <c r="W163" s="115">
        <f>W6+W16+W40+W82+W108+W134+W154</f>
        <v>657</v>
      </c>
      <c r="X163" s="115">
        <f t="shared" ref="X163:AJ163" si="175">X6+X16+X40+X82+X108+X134+X154</f>
        <v>530</v>
      </c>
      <c r="Y163" s="115">
        <f t="shared" si="175"/>
        <v>692</v>
      </c>
      <c r="Z163" s="115">
        <f t="shared" si="175"/>
        <v>567</v>
      </c>
      <c r="AA163" s="115">
        <f t="shared" si="175"/>
        <v>1553</v>
      </c>
      <c r="AB163" s="115">
        <f t="shared" si="175"/>
        <v>1286</v>
      </c>
      <c r="AC163" s="115">
        <f t="shared" si="175"/>
        <v>1486</v>
      </c>
      <c r="AD163" s="115">
        <f t="shared" si="175"/>
        <v>1397</v>
      </c>
      <c r="AE163" s="115">
        <f t="shared" si="175"/>
        <v>1420</v>
      </c>
      <c r="AF163" s="115">
        <f t="shared" si="175"/>
        <v>1365</v>
      </c>
      <c r="AG163" s="115">
        <f t="shared" si="175"/>
        <v>1360</v>
      </c>
      <c r="AH163" s="115">
        <f t="shared" si="175"/>
        <v>1316</v>
      </c>
      <c r="AI163" s="115">
        <f t="shared" si="175"/>
        <v>802</v>
      </c>
      <c r="AJ163" s="115">
        <f t="shared" si="175"/>
        <v>738</v>
      </c>
      <c r="AK163" s="102">
        <f t="shared" si="172"/>
        <v>4.4345502596005426</v>
      </c>
      <c r="AL163" s="115" t="s">
        <v>219</v>
      </c>
      <c r="AM163" s="39">
        <f>AM6+AM16+AM40+AM82+AM108+AM134+AM154</f>
        <v>8830</v>
      </c>
      <c r="AN163" s="110">
        <f>AN6+AN16+AN40+AN82+AN108+AN134+AN154</f>
        <v>649</v>
      </c>
      <c r="AO163" s="110">
        <f t="shared" ref="AO163:BA163" si="176">AO6+AO16+AO40+AO82+AO108+AO134+AO154</f>
        <v>586</v>
      </c>
      <c r="AP163" s="110">
        <f t="shared" si="176"/>
        <v>503</v>
      </c>
      <c r="AQ163" s="110">
        <f t="shared" si="176"/>
        <v>359</v>
      </c>
      <c r="AR163" s="110">
        <f t="shared" si="176"/>
        <v>988</v>
      </c>
      <c r="AS163" s="110">
        <f t="shared" si="176"/>
        <v>717</v>
      </c>
      <c r="AT163" s="110">
        <f t="shared" si="176"/>
        <v>917</v>
      </c>
      <c r="AU163" s="110">
        <f t="shared" si="176"/>
        <v>660</v>
      </c>
      <c r="AV163" s="110">
        <f t="shared" si="176"/>
        <v>815</v>
      </c>
      <c r="AW163" s="110">
        <f t="shared" si="176"/>
        <v>589</v>
      </c>
      <c r="AX163" s="110">
        <f t="shared" si="176"/>
        <v>813</v>
      </c>
      <c r="AY163" s="110">
        <f t="shared" si="176"/>
        <v>559</v>
      </c>
      <c r="AZ163" s="110">
        <f t="shared" si="176"/>
        <v>359</v>
      </c>
      <c r="BA163" s="110">
        <f t="shared" si="176"/>
        <v>316</v>
      </c>
      <c r="BB163" s="111">
        <f>AM163/C163*100</f>
        <v>2.3153610966892697</v>
      </c>
      <c r="BC163" s="110">
        <f>V163+AM163</f>
        <v>23999</v>
      </c>
      <c r="BD163" s="133">
        <f>BC163/C163*100</f>
        <v>6.2929049784196804</v>
      </c>
      <c r="BE163" s="115" t="s">
        <v>219</v>
      </c>
      <c r="BF163" s="115">
        <f>BF6+BF16+BF40+BF82+BF108+BF134+BF154</f>
        <v>8683</v>
      </c>
      <c r="BG163" s="115">
        <f>BG6+BG16+BG40+BG82+BG108+BG134+BI167+BG154</f>
        <v>816</v>
      </c>
      <c r="BH163" s="115">
        <f t="shared" ref="BH163:BT163" si="177">BH6+BH16+BH40+BH82+BH108+BH134+BJ167+BH154</f>
        <v>704</v>
      </c>
      <c r="BI163" s="115">
        <f t="shared" si="177"/>
        <v>490</v>
      </c>
      <c r="BJ163" s="115">
        <f t="shared" si="177"/>
        <v>470</v>
      </c>
      <c r="BK163" s="115">
        <f t="shared" si="177"/>
        <v>810</v>
      </c>
      <c r="BL163" s="115">
        <f t="shared" si="177"/>
        <v>791</v>
      </c>
      <c r="BM163" s="115">
        <f t="shared" si="177"/>
        <v>814</v>
      </c>
      <c r="BN163" s="115">
        <f t="shared" si="177"/>
        <v>648</v>
      </c>
      <c r="BO163" s="115">
        <f t="shared" si="177"/>
        <v>757</v>
      </c>
      <c r="BP163" s="115">
        <f t="shared" si="177"/>
        <v>620</v>
      </c>
      <c r="BQ163" s="115">
        <f t="shared" si="177"/>
        <v>651</v>
      </c>
      <c r="BR163" s="115">
        <f t="shared" si="177"/>
        <v>523</v>
      </c>
      <c r="BS163" s="115">
        <f t="shared" si="177"/>
        <v>306</v>
      </c>
      <c r="BT163" s="115">
        <f t="shared" si="177"/>
        <v>283</v>
      </c>
      <c r="BU163" s="93">
        <f>BF163/C163*100</f>
        <v>2.276815447627738</v>
      </c>
      <c r="BV163" s="115" t="s">
        <v>219</v>
      </c>
      <c r="BW163" s="110">
        <f>BX163+BY163+BZ163+CA163+CB163+CC163+CD163+CE163+CF163+CG163+CH163+CI163+CJ163+CK163</f>
        <v>6620</v>
      </c>
      <c r="BX163" s="110">
        <f t="shared" ref="BX163:CK163" si="178">BX6+BX16+BX40+BX82+BX108+BX134+BX154</f>
        <v>706</v>
      </c>
      <c r="BY163" s="110">
        <f t="shared" si="178"/>
        <v>597</v>
      </c>
      <c r="BZ163" s="110">
        <f t="shared" si="178"/>
        <v>364</v>
      </c>
      <c r="CA163" s="110">
        <f t="shared" si="178"/>
        <v>317</v>
      </c>
      <c r="CB163" s="110">
        <f t="shared" si="178"/>
        <v>622</v>
      </c>
      <c r="CC163" s="110">
        <f t="shared" si="178"/>
        <v>557</v>
      </c>
      <c r="CD163" s="110">
        <f t="shared" si="178"/>
        <v>569</v>
      </c>
      <c r="CE163" s="110">
        <f t="shared" si="178"/>
        <v>422</v>
      </c>
      <c r="CF163" s="110">
        <f t="shared" si="178"/>
        <v>591</v>
      </c>
      <c r="CG163" s="110">
        <f t="shared" si="178"/>
        <v>467</v>
      </c>
      <c r="CH163" s="110">
        <f t="shared" si="178"/>
        <v>553</v>
      </c>
      <c r="CI163" s="110">
        <f t="shared" si="178"/>
        <v>409</v>
      </c>
      <c r="CJ163" s="110">
        <f t="shared" si="178"/>
        <v>268</v>
      </c>
      <c r="CK163" s="110">
        <f t="shared" si="178"/>
        <v>178</v>
      </c>
      <c r="CL163" s="111">
        <f>BW163/C163*100</f>
        <v>1.7358652842676063</v>
      </c>
      <c r="CM163" s="28">
        <f t="shared" si="168"/>
        <v>15303</v>
      </c>
      <c r="CN163" s="132">
        <f>(CM163/C163)*100</f>
        <v>4.0126807318953448</v>
      </c>
    </row>
    <row r="164" spans="1:92" x14ac:dyDescent="0.3">
      <c r="A164" s="99"/>
      <c r="B164" s="99"/>
      <c r="C164" s="98"/>
      <c r="D164" s="98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100"/>
      <c r="V164" s="137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107"/>
      <c r="AM164" s="39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5"/>
      <c r="BC164" s="135"/>
      <c r="BD164" s="135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98"/>
      <c r="BS164" s="137"/>
      <c r="BT164" s="137"/>
      <c r="BU164" s="137"/>
      <c r="BW164" s="39"/>
      <c r="BX164" s="135"/>
      <c r="BY164" s="135"/>
      <c r="BZ164" s="135"/>
      <c r="CA164" s="135"/>
      <c r="CB164" s="135"/>
      <c r="CC164" s="135"/>
      <c r="CD164" s="135"/>
      <c r="CE164" s="136"/>
      <c r="CF164" s="135"/>
      <c r="CG164" s="135"/>
      <c r="CH164" s="135"/>
      <c r="CI164" s="135"/>
      <c r="CJ164" s="135"/>
      <c r="CK164" s="135"/>
      <c r="CL164" s="94"/>
    </row>
    <row r="165" spans="1:92" x14ac:dyDescent="0.3">
      <c r="C165" s="137"/>
      <c r="D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98"/>
      <c r="P165" s="137"/>
      <c r="Q165" s="137"/>
      <c r="R165" s="137"/>
      <c r="S165" s="137"/>
      <c r="T165" s="100"/>
      <c r="V165" s="137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107"/>
      <c r="AM165" s="39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5"/>
      <c r="BC165" s="135"/>
      <c r="BD165" s="135"/>
      <c r="BW165" s="39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</row>
    <row r="166" spans="1:92" x14ac:dyDescent="0.3">
      <c r="C166" s="137"/>
      <c r="D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00"/>
      <c r="AM166" s="39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5"/>
      <c r="BC166" s="135"/>
      <c r="BD166" s="135"/>
      <c r="BW166" s="39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</row>
    <row r="167" spans="1:92" x14ac:dyDescent="0.3"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</row>
    <row r="168" spans="1:92" x14ac:dyDescent="0.3"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</row>
    <row r="169" spans="1:92" x14ac:dyDescent="0.3"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</row>
    <row r="170" spans="1:92" x14ac:dyDescent="0.3"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</row>
  </sheetData>
  <sheetProtection algorithmName="SHA-512" hashValue="YRIp30nHVW4Va+2ZG0UzywdtWiX+K1i+7nREtZWwZgob19e84BrTEAlnT3pOeIm4Uqvf9Z1cyVPTJH2Ep9596w==" saltValue="nrZ2lDBB899ox2QdHAoJAQ==" spinCount="100000" sheet="1" objects="1" scenarios="1"/>
  <sortState ref="A109:CN132">
    <sortCondition ref="A109"/>
  </sortState>
  <mergeCells count="42">
    <mergeCell ref="CJ2:CK2"/>
    <mergeCell ref="BK2:BL2"/>
    <mergeCell ref="BM2:BN2"/>
    <mergeCell ref="BO2:BP2"/>
    <mergeCell ref="BQ2:BR2"/>
    <mergeCell ref="BS2:BT2"/>
    <mergeCell ref="BX2:BY2"/>
    <mergeCell ref="BZ2:CA2"/>
    <mergeCell ref="CB2:CC2"/>
    <mergeCell ref="CD2:CE2"/>
    <mergeCell ref="CF2:CG2"/>
    <mergeCell ref="CH2:CI2"/>
    <mergeCell ref="Y2:Z2"/>
    <mergeCell ref="AA2:AB2"/>
    <mergeCell ref="BI2:BJ2"/>
    <mergeCell ref="AE2:AF2"/>
    <mergeCell ref="AG2:AH2"/>
    <mergeCell ref="AI2:AJ2"/>
    <mergeCell ref="AN2:AO2"/>
    <mergeCell ref="AP2:AQ2"/>
    <mergeCell ref="AR2:AS2"/>
    <mergeCell ref="AT2:AU2"/>
    <mergeCell ref="AV2:AW2"/>
    <mergeCell ref="AX2:AY2"/>
    <mergeCell ref="AZ2:BA2"/>
    <mergeCell ref="BG2:BH2"/>
    <mergeCell ref="CM2:CM3"/>
    <mergeCell ref="CN2:CN4"/>
    <mergeCell ref="BW1:CL1"/>
    <mergeCell ref="F2:G2"/>
    <mergeCell ref="H2:I2"/>
    <mergeCell ref="J2:K2"/>
    <mergeCell ref="L2:M2"/>
    <mergeCell ref="N2:O2"/>
    <mergeCell ref="AC2:AD2"/>
    <mergeCell ref="F1:T1"/>
    <mergeCell ref="W1:AK1"/>
    <mergeCell ref="AN1:BA1"/>
    <mergeCell ref="BF1:BU1"/>
    <mergeCell ref="P2:Q2"/>
    <mergeCell ref="R2:S2"/>
    <mergeCell ref="W2:X2"/>
  </mergeCells>
  <conditionalFormatting sqref="T41:T80 T16:T38 T6 AK41:AK80 AK16:AK38 AK6 BB41:BB80 BB16:BB38 BB6 BD41:BD80 BD16:BD38 BD6 E155:E161 E134:E152 E108:E132 E82:E106 E40:E80 E16:E38 E6 V163 V154:V161 V134:V152 V108:V132 V82:V106 V40:V80 V16:V38 V6 AM163:AM164 AM154:AM161 AM134:AM152 AM108:AM132 AM82:AM106 AM40:AM80 AM16:AM38 AM6 BW154:BW161 BW134:BW152 BW108:BW132 BW82:BW106 BW40:BW80 BW16:BW38 BW6 B7:BE14 BG7:CL14 W16:AJ16 AN16:BA16 BX16:CK16 F40:S40 F16:S16 W40:AJ40 AN40:BA40 BX40:CK40 F82:S82 W82:AJ82 AN82:BA82 BX82:CK82 F108:S108 W108:AJ108 AN108:BA108 F134:S134 W134:AJ134 AN134:BA134 BX134:CK134 BX108:CK108 BW163:CK16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{64F59830-400F-4433-AAF1-78A6B8B1E825}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F59830-400F-4433-AAF1-78A6B8B1E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T41:T80 T16:T38 T6 AK41:AK80 AK16:AK38 AK6 BB41:BB80 BB16:BB38 BB6 BD41:BD80 BD16:BD38 BD6 E155:E161 E134:E152 E108:E132 E82:E106 E40:E80 E16:E38 E6 V163 V154:V161 V134:V152 V108:V132 V82:V106 V40:V80 V16:V38 V6 AM163:AM164 AM154:AM161 AM134:AM152 AM108:AM132 AM82:AM106 AM40:AM80 AM16:AM38 AM6 BW154:BW161 BW134:BW152 BW108:BW132 BW82:BW106 BW40:BW80 BW16:BW38 BW6 B7:BE14 BG7:CL14 W16:AJ16 AN16:BA16 BX16:CK16 F40:S40 F16:S16 W40:AJ40 AN40:BA40 BX40:CK40 F82:S82 W82:AJ82 AN82:BA82 BX82:CK82 F108:S108 W108:AJ108 AN108:BA108 F134:S134 W134:AJ134 AN134:BA134 BX134:CK134 BX108:CK108 BW163:CK163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72"/>
  <sheetViews>
    <sheetView zoomScale="95" zoomScaleNormal="95" workbookViewId="0">
      <pane ySplit="3" topLeftCell="A4" activePane="bottomLeft" state="frozen"/>
      <selection pane="bottomLeft" activeCell="J5" sqref="J5"/>
    </sheetView>
  </sheetViews>
  <sheetFormatPr defaultColWidth="8.88671875" defaultRowHeight="15" x14ac:dyDescent="0.25"/>
  <cols>
    <col min="1" max="1" width="20.33203125" style="28" customWidth="1"/>
    <col min="2" max="2" width="11.88671875" style="28" customWidth="1"/>
    <col min="3" max="4" width="11" style="28" bestFit="1" customWidth="1"/>
    <col min="5" max="5" width="15.88671875" style="28" customWidth="1"/>
    <col min="6" max="19" width="9" style="28" bestFit="1" customWidth="1"/>
    <col min="20" max="20" width="8.88671875" style="104" customWidth="1"/>
    <col min="21" max="21" width="20.44140625" style="28" customWidth="1"/>
    <col min="22" max="36" width="9" style="28" bestFit="1" customWidth="1"/>
    <col min="37" max="37" width="11" style="28" bestFit="1" customWidth="1"/>
    <col min="38" max="38" width="20.5546875" style="28" customWidth="1"/>
    <col min="39" max="39" width="14.33203125" style="28" bestFit="1" customWidth="1"/>
    <col min="40" max="53" width="9" style="28" bestFit="1" customWidth="1"/>
    <col min="54" max="54" width="11" style="28" bestFit="1" customWidth="1"/>
    <col min="55" max="55" width="9" style="28" bestFit="1" customWidth="1"/>
    <col min="56" max="56" width="10.88671875" style="28" bestFit="1" customWidth="1"/>
    <col min="57" max="57" width="20.109375" style="28" customWidth="1"/>
    <col min="58" max="72" width="9" style="28" bestFit="1" customWidth="1"/>
    <col min="73" max="73" width="11" style="28" bestFit="1" customWidth="1"/>
    <col min="74" max="256" width="8.88671875" style="28"/>
    <col min="257" max="257" width="20.33203125" style="28" customWidth="1"/>
    <col min="258" max="258" width="10.44140625" style="28" customWidth="1"/>
    <col min="259" max="260" width="8.88671875" style="28"/>
    <col min="261" max="261" width="9.5546875" style="28" customWidth="1"/>
    <col min="262" max="275" width="8.88671875" style="28"/>
    <col min="276" max="276" width="8.88671875" style="28" customWidth="1"/>
    <col min="277" max="277" width="19.6640625" style="28" customWidth="1"/>
    <col min="278" max="293" width="8.88671875" style="28"/>
    <col min="294" max="294" width="19.6640625" style="28" customWidth="1"/>
    <col min="295" max="312" width="8.88671875" style="28"/>
    <col min="313" max="313" width="20.109375" style="28" customWidth="1"/>
    <col min="314" max="512" width="8.88671875" style="28"/>
    <col min="513" max="513" width="20.33203125" style="28" customWidth="1"/>
    <col min="514" max="514" width="10.44140625" style="28" customWidth="1"/>
    <col min="515" max="516" width="8.88671875" style="28"/>
    <col min="517" max="517" width="9.5546875" style="28" customWidth="1"/>
    <col min="518" max="531" width="8.88671875" style="28"/>
    <col min="532" max="532" width="8.88671875" style="28" customWidth="1"/>
    <col min="533" max="533" width="19.6640625" style="28" customWidth="1"/>
    <col min="534" max="549" width="8.88671875" style="28"/>
    <col min="550" max="550" width="19.6640625" style="28" customWidth="1"/>
    <col min="551" max="568" width="8.88671875" style="28"/>
    <col min="569" max="569" width="20.109375" style="28" customWidth="1"/>
    <col min="570" max="768" width="8.88671875" style="28"/>
    <col min="769" max="769" width="20.33203125" style="28" customWidth="1"/>
    <col min="770" max="770" width="10.44140625" style="28" customWidth="1"/>
    <col min="771" max="772" width="8.88671875" style="28"/>
    <col min="773" max="773" width="9.5546875" style="28" customWidth="1"/>
    <col min="774" max="787" width="8.88671875" style="28"/>
    <col min="788" max="788" width="8.88671875" style="28" customWidth="1"/>
    <col min="789" max="789" width="19.6640625" style="28" customWidth="1"/>
    <col min="790" max="805" width="8.88671875" style="28"/>
    <col min="806" max="806" width="19.6640625" style="28" customWidth="1"/>
    <col min="807" max="824" width="8.88671875" style="28"/>
    <col min="825" max="825" width="20.109375" style="28" customWidth="1"/>
    <col min="826" max="1024" width="8.88671875" style="28"/>
    <col min="1025" max="1025" width="20.33203125" style="28" customWidth="1"/>
    <col min="1026" max="1026" width="10.44140625" style="28" customWidth="1"/>
    <col min="1027" max="1028" width="8.88671875" style="28"/>
    <col min="1029" max="1029" width="9.5546875" style="28" customWidth="1"/>
    <col min="1030" max="1043" width="8.88671875" style="28"/>
    <col min="1044" max="1044" width="8.88671875" style="28" customWidth="1"/>
    <col min="1045" max="1045" width="19.6640625" style="28" customWidth="1"/>
    <col min="1046" max="1061" width="8.88671875" style="28"/>
    <col min="1062" max="1062" width="19.6640625" style="28" customWidth="1"/>
    <col min="1063" max="1080" width="8.88671875" style="28"/>
    <col min="1081" max="1081" width="20.109375" style="28" customWidth="1"/>
    <col min="1082" max="1280" width="8.88671875" style="28"/>
    <col min="1281" max="1281" width="20.33203125" style="28" customWidth="1"/>
    <col min="1282" max="1282" width="10.44140625" style="28" customWidth="1"/>
    <col min="1283" max="1284" width="8.88671875" style="28"/>
    <col min="1285" max="1285" width="9.5546875" style="28" customWidth="1"/>
    <col min="1286" max="1299" width="8.88671875" style="28"/>
    <col min="1300" max="1300" width="8.88671875" style="28" customWidth="1"/>
    <col min="1301" max="1301" width="19.6640625" style="28" customWidth="1"/>
    <col min="1302" max="1317" width="8.88671875" style="28"/>
    <col min="1318" max="1318" width="19.6640625" style="28" customWidth="1"/>
    <col min="1319" max="1336" width="8.88671875" style="28"/>
    <col min="1337" max="1337" width="20.109375" style="28" customWidth="1"/>
    <col min="1338" max="1536" width="8.88671875" style="28"/>
    <col min="1537" max="1537" width="20.33203125" style="28" customWidth="1"/>
    <col min="1538" max="1538" width="10.44140625" style="28" customWidth="1"/>
    <col min="1539" max="1540" width="8.88671875" style="28"/>
    <col min="1541" max="1541" width="9.5546875" style="28" customWidth="1"/>
    <col min="1542" max="1555" width="8.88671875" style="28"/>
    <col min="1556" max="1556" width="8.88671875" style="28" customWidth="1"/>
    <col min="1557" max="1557" width="19.6640625" style="28" customWidth="1"/>
    <col min="1558" max="1573" width="8.88671875" style="28"/>
    <col min="1574" max="1574" width="19.6640625" style="28" customWidth="1"/>
    <col min="1575" max="1592" width="8.88671875" style="28"/>
    <col min="1593" max="1593" width="20.109375" style="28" customWidth="1"/>
    <col min="1594" max="1792" width="8.88671875" style="28"/>
    <col min="1793" max="1793" width="20.33203125" style="28" customWidth="1"/>
    <col min="1794" max="1794" width="10.44140625" style="28" customWidth="1"/>
    <col min="1795" max="1796" width="8.88671875" style="28"/>
    <col min="1797" max="1797" width="9.5546875" style="28" customWidth="1"/>
    <col min="1798" max="1811" width="8.88671875" style="28"/>
    <col min="1812" max="1812" width="8.88671875" style="28" customWidth="1"/>
    <col min="1813" max="1813" width="19.6640625" style="28" customWidth="1"/>
    <col min="1814" max="1829" width="8.88671875" style="28"/>
    <col min="1830" max="1830" width="19.6640625" style="28" customWidth="1"/>
    <col min="1831" max="1848" width="8.88671875" style="28"/>
    <col min="1849" max="1849" width="20.109375" style="28" customWidth="1"/>
    <col min="1850" max="2048" width="8.88671875" style="28"/>
    <col min="2049" max="2049" width="20.33203125" style="28" customWidth="1"/>
    <col min="2050" max="2050" width="10.44140625" style="28" customWidth="1"/>
    <col min="2051" max="2052" width="8.88671875" style="28"/>
    <col min="2053" max="2053" width="9.5546875" style="28" customWidth="1"/>
    <col min="2054" max="2067" width="8.88671875" style="28"/>
    <col min="2068" max="2068" width="8.88671875" style="28" customWidth="1"/>
    <col min="2069" max="2069" width="19.6640625" style="28" customWidth="1"/>
    <col min="2070" max="2085" width="8.88671875" style="28"/>
    <col min="2086" max="2086" width="19.6640625" style="28" customWidth="1"/>
    <col min="2087" max="2104" width="8.88671875" style="28"/>
    <col min="2105" max="2105" width="20.109375" style="28" customWidth="1"/>
    <col min="2106" max="2304" width="8.88671875" style="28"/>
    <col min="2305" max="2305" width="20.33203125" style="28" customWidth="1"/>
    <col min="2306" max="2306" width="10.44140625" style="28" customWidth="1"/>
    <col min="2307" max="2308" width="8.88671875" style="28"/>
    <col min="2309" max="2309" width="9.5546875" style="28" customWidth="1"/>
    <col min="2310" max="2323" width="8.88671875" style="28"/>
    <col min="2324" max="2324" width="8.88671875" style="28" customWidth="1"/>
    <col min="2325" max="2325" width="19.6640625" style="28" customWidth="1"/>
    <col min="2326" max="2341" width="8.88671875" style="28"/>
    <col min="2342" max="2342" width="19.6640625" style="28" customWidth="1"/>
    <col min="2343" max="2360" width="8.88671875" style="28"/>
    <col min="2361" max="2361" width="20.109375" style="28" customWidth="1"/>
    <col min="2362" max="2560" width="8.88671875" style="28"/>
    <col min="2561" max="2561" width="20.33203125" style="28" customWidth="1"/>
    <col min="2562" max="2562" width="10.44140625" style="28" customWidth="1"/>
    <col min="2563" max="2564" width="8.88671875" style="28"/>
    <col min="2565" max="2565" width="9.5546875" style="28" customWidth="1"/>
    <col min="2566" max="2579" width="8.88671875" style="28"/>
    <col min="2580" max="2580" width="8.88671875" style="28" customWidth="1"/>
    <col min="2581" max="2581" width="19.6640625" style="28" customWidth="1"/>
    <col min="2582" max="2597" width="8.88671875" style="28"/>
    <col min="2598" max="2598" width="19.6640625" style="28" customWidth="1"/>
    <col min="2599" max="2616" width="8.88671875" style="28"/>
    <col min="2617" max="2617" width="20.109375" style="28" customWidth="1"/>
    <col min="2618" max="2816" width="8.88671875" style="28"/>
    <col min="2817" max="2817" width="20.33203125" style="28" customWidth="1"/>
    <col min="2818" max="2818" width="10.44140625" style="28" customWidth="1"/>
    <col min="2819" max="2820" width="8.88671875" style="28"/>
    <col min="2821" max="2821" width="9.5546875" style="28" customWidth="1"/>
    <col min="2822" max="2835" width="8.88671875" style="28"/>
    <col min="2836" max="2836" width="8.88671875" style="28" customWidth="1"/>
    <col min="2837" max="2837" width="19.6640625" style="28" customWidth="1"/>
    <col min="2838" max="2853" width="8.88671875" style="28"/>
    <col min="2854" max="2854" width="19.6640625" style="28" customWidth="1"/>
    <col min="2855" max="2872" width="8.88671875" style="28"/>
    <col min="2873" max="2873" width="20.109375" style="28" customWidth="1"/>
    <col min="2874" max="3072" width="8.88671875" style="28"/>
    <col min="3073" max="3073" width="20.33203125" style="28" customWidth="1"/>
    <col min="3074" max="3074" width="10.44140625" style="28" customWidth="1"/>
    <col min="3075" max="3076" width="8.88671875" style="28"/>
    <col min="3077" max="3077" width="9.5546875" style="28" customWidth="1"/>
    <col min="3078" max="3091" width="8.88671875" style="28"/>
    <col min="3092" max="3092" width="8.88671875" style="28" customWidth="1"/>
    <col min="3093" max="3093" width="19.6640625" style="28" customWidth="1"/>
    <col min="3094" max="3109" width="8.88671875" style="28"/>
    <col min="3110" max="3110" width="19.6640625" style="28" customWidth="1"/>
    <col min="3111" max="3128" width="8.88671875" style="28"/>
    <col min="3129" max="3129" width="20.109375" style="28" customWidth="1"/>
    <col min="3130" max="3328" width="8.88671875" style="28"/>
    <col min="3329" max="3329" width="20.33203125" style="28" customWidth="1"/>
    <col min="3330" max="3330" width="10.44140625" style="28" customWidth="1"/>
    <col min="3331" max="3332" width="8.88671875" style="28"/>
    <col min="3333" max="3333" width="9.5546875" style="28" customWidth="1"/>
    <col min="3334" max="3347" width="8.88671875" style="28"/>
    <col min="3348" max="3348" width="8.88671875" style="28" customWidth="1"/>
    <col min="3349" max="3349" width="19.6640625" style="28" customWidth="1"/>
    <col min="3350" max="3365" width="8.88671875" style="28"/>
    <col min="3366" max="3366" width="19.6640625" style="28" customWidth="1"/>
    <col min="3367" max="3384" width="8.88671875" style="28"/>
    <col min="3385" max="3385" width="20.109375" style="28" customWidth="1"/>
    <col min="3386" max="3584" width="8.88671875" style="28"/>
    <col min="3585" max="3585" width="20.33203125" style="28" customWidth="1"/>
    <col min="3586" max="3586" width="10.44140625" style="28" customWidth="1"/>
    <col min="3587" max="3588" width="8.88671875" style="28"/>
    <col min="3589" max="3589" width="9.5546875" style="28" customWidth="1"/>
    <col min="3590" max="3603" width="8.88671875" style="28"/>
    <col min="3604" max="3604" width="8.88671875" style="28" customWidth="1"/>
    <col min="3605" max="3605" width="19.6640625" style="28" customWidth="1"/>
    <col min="3606" max="3621" width="8.88671875" style="28"/>
    <col min="3622" max="3622" width="19.6640625" style="28" customWidth="1"/>
    <col min="3623" max="3640" width="8.88671875" style="28"/>
    <col min="3641" max="3641" width="20.109375" style="28" customWidth="1"/>
    <col min="3642" max="3840" width="8.88671875" style="28"/>
    <col min="3841" max="3841" width="20.33203125" style="28" customWidth="1"/>
    <col min="3842" max="3842" width="10.44140625" style="28" customWidth="1"/>
    <col min="3843" max="3844" width="8.88671875" style="28"/>
    <col min="3845" max="3845" width="9.5546875" style="28" customWidth="1"/>
    <col min="3846" max="3859" width="8.88671875" style="28"/>
    <col min="3860" max="3860" width="8.88671875" style="28" customWidth="1"/>
    <col min="3861" max="3861" width="19.6640625" style="28" customWidth="1"/>
    <col min="3862" max="3877" width="8.88671875" style="28"/>
    <col min="3878" max="3878" width="19.6640625" style="28" customWidth="1"/>
    <col min="3879" max="3896" width="8.88671875" style="28"/>
    <col min="3897" max="3897" width="20.109375" style="28" customWidth="1"/>
    <col min="3898" max="4096" width="8.88671875" style="28"/>
    <col min="4097" max="4097" width="20.33203125" style="28" customWidth="1"/>
    <col min="4098" max="4098" width="10.44140625" style="28" customWidth="1"/>
    <col min="4099" max="4100" width="8.88671875" style="28"/>
    <col min="4101" max="4101" width="9.5546875" style="28" customWidth="1"/>
    <col min="4102" max="4115" width="8.88671875" style="28"/>
    <col min="4116" max="4116" width="8.88671875" style="28" customWidth="1"/>
    <col min="4117" max="4117" width="19.6640625" style="28" customWidth="1"/>
    <col min="4118" max="4133" width="8.88671875" style="28"/>
    <col min="4134" max="4134" width="19.6640625" style="28" customWidth="1"/>
    <col min="4135" max="4152" width="8.88671875" style="28"/>
    <col min="4153" max="4153" width="20.109375" style="28" customWidth="1"/>
    <col min="4154" max="4352" width="8.88671875" style="28"/>
    <col min="4353" max="4353" width="20.33203125" style="28" customWidth="1"/>
    <col min="4354" max="4354" width="10.44140625" style="28" customWidth="1"/>
    <col min="4355" max="4356" width="8.88671875" style="28"/>
    <col min="4357" max="4357" width="9.5546875" style="28" customWidth="1"/>
    <col min="4358" max="4371" width="8.88671875" style="28"/>
    <col min="4372" max="4372" width="8.88671875" style="28" customWidth="1"/>
    <col min="4373" max="4373" width="19.6640625" style="28" customWidth="1"/>
    <col min="4374" max="4389" width="8.88671875" style="28"/>
    <col min="4390" max="4390" width="19.6640625" style="28" customWidth="1"/>
    <col min="4391" max="4408" width="8.88671875" style="28"/>
    <col min="4409" max="4409" width="20.109375" style="28" customWidth="1"/>
    <col min="4410" max="4608" width="8.88671875" style="28"/>
    <col min="4609" max="4609" width="20.33203125" style="28" customWidth="1"/>
    <col min="4610" max="4610" width="10.44140625" style="28" customWidth="1"/>
    <col min="4611" max="4612" width="8.88671875" style="28"/>
    <col min="4613" max="4613" width="9.5546875" style="28" customWidth="1"/>
    <col min="4614" max="4627" width="8.88671875" style="28"/>
    <col min="4628" max="4628" width="8.88671875" style="28" customWidth="1"/>
    <col min="4629" max="4629" width="19.6640625" style="28" customWidth="1"/>
    <col min="4630" max="4645" width="8.88671875" style="28"/>
    <col min="4646" max="4646" width="19.6640625" style="28" customWidth="1"/>
    <col min="4647" max="4664" width="8.88671875" style="28"/>
    <col min="4665" max="4665" width="20.109375" style="28" customWidth="1"/>
    <col min="4666" max="4864" width="8.88671875" style="28"/>
    <col min="4865" max="4865" width="20.33203125" style="28" customWidth="1"/>
    <col min="4866" max="4866" width="10.44140625" style="28" customWidth="1"/>
    <col min="4867" max="4868" width="8.88671875" style="28"/>
    <col min="4869" max="4869" width="9.5546875" style="28" customWidth="1"/>
    <col min="4870" max="4883" width="8.88671875" style="28"/>
    <col min="4884" max="4884" width="8.88671875" style="28" customWidth="1"/>
    <col min="4885" max="4885" width="19.6640625" style="28" customWidth="1"/>
    <col min="4886" max="4901" width="8.88671875" style="28"/>
    <col min="4902" max="4902" width="19.6640625" style="28" customWidth="1"/>
    <col min="4903" max="4920" width="8.88671875" style="28"/>
    <col min="4921" max="4921" width="20.109375" style="28" customWidth="1"/>
    <col min="4922" max="5120" width="8.88671875" style="28"/>
    <col min="5121" max="5121" width="20.33203125" style="28" customWidth="1"/>
    <col min="5122" max="5122" width="10.44140625" style="28" customWidth="1"/>
    <col min="5123" max="5124" width="8.88671875" style="28"/>
    <col min="5125" max="5125" width="9.5546875" style="28" customWidth="1"/>
    <col min="5126" max="5139" width="8.88671875" style="28"/>
    <col min="5140" max="5140" width="8.88671875" style="28" customWidth="1"/>
    <col min="5141" max="5141" width="19.6640625" style="28" customWidth="1"/>
    <col min="5142" max="5157" width="8.88671875" style="28"/>
    <col min="5158" max="5158" width="19.6640625" style="28" customWidth="1"/>
    <col min="5159" max="5176" width="8.88671875" style="28"/>
    <col min="5177" max="5177" width="20.109375" style="28" customWidth="1"/>
    <col min="5178" max="5376" width="8.88671875" style="28"/>
    <col min="5377" max="5377" width="20.33203125" style="28" customWidth="1"/>
    <col min="5378" max="5378" width="10.44140625" style="28" customWidth="1"/>
    <col min="5379" max="5380" width="8.88671875" style="28"/>
    <col min="5381" max="5381" width="9.5546875" style="28" customWidth="1"/>
    <col min="5382" max="5395" width="8.88671875" style="28"/>
    <col min="5396" max="5396" width="8.88671875" style="28" customWidth="1"/>
    <col min="5397" max="5397" width="19.6640625" style="28" customWidth="1"/>
    <col min="5398" max="5413" width="8.88671875" style="28"/>
    <col min="5414" max="5414" width="19.6640625" style="28" customWidth="1"/>
    <col min="5415" max="5432" width="8.88671875" style="28"/>
    <col min="5433" max="5433" width="20.109375" style="28" customWidth="1"/>
    <col min="5434" max="5632" width="8.88671875" style="28"/>
    <col min="5633" max="5633" width="20.33203125" style="28" customWidth="1"/>
    <col min="5634" max="5634" width="10.44140625" style="28" customWidth="1"/>
    <col min="5635" max="5636" width="8.88671875" style="28"/>
    <col min="5637" max="5637" width="9.5546875" style="28" customWidth="1"/>
    <col min="5638" max="5651" width="8.88671875" style="28"/>
    <col min="5652" max="5652" width="8.88671875" style="28" customWidth="1"/>
    <col min="5653" max="5653" width="19.6640625" style="28" customWidth="1"/>
    <col min="5654" max="5669" width="8.88671875" style="28"/>
    <col min="5670" max="5670" width="19.6640625" style="28" customWidth="1"/>
    <col min="5671" max="5688" width="8.88671875" style="28"/>
    <col min="5689" max="5689" width="20.109375" style="28" customWidth="1"/>
    <col min="5690" max="5888" width="8.88671875" style="28"/>
    <col min="5889" max="5889" width="20.33203125" style="28" customWidth="1"/>
    <col min="5890" max="5890" width="10.44140625" style="28" customWidth="1"/>
    <col min="5891" max="5892" width="8.88671875" style="28"/>
    <col min="5893" max="5893" width="9.5546875" style="28" customWidth="1"/>
    <col min="5894" max="5907" width="8.88671875" style="28"/>
    <col min="5908" max="5908" width="8.88671875" style="28" customWidth="1"/>
    <col min="5909" max="5909" width="19.6640625" style="28" customWidth="1"/>
    <col min="5910" max="5925" width="8.88671875" style="28"/>
    <col min="5926" max="5926" width="19.6640625" style="28" customWidth="1"/>
    <col min="5927" max="5944" width="8.88671875" style="28"/>
    <col min="5945" max="5945" width="20.109375" style="28" customWidth="1"/>
    <col min="5946" max="6144" width="8.88671875" style="28"/>
    <col min="6145" max="6145" width="20.33203125" style="28" customWidth="1"/>
    <col min="6146" max="6146" width="10.44140625" style="28" customWidth="1"/>
    <col min="6147" max="6148" width="8.88671875" style="28"/>
    <col min="6149" max="6149" width="9.5546875" style="28" customWidth="1"/>
    <col min="6150" max="6163" width="8.88671875" style="28"/>
    <col min="6164" max="6164" width="8.88671875" style="28" customWidth="1"/>
    <col min="6165" max="6165" width="19.6640625" style="28" customWidth="1"/>
    <col min="6166" max="6181" width="8.88671875" style="28"/>
    <col min="6182" max="6182" width="19.6640625" style="28" customWidth="1"/>
    <col min="6183" max="6200" width="8.88671875" style="28"/>
    <col min="6201" max="6201" width="20.109375" style="28" customWidth="1"/>
    <col min="6202" max="6400" width="8.88671875" style="28"/>
    <col min="6401" max="6401" width="20.33203125" style="28" customWidth="1"/>
    <col min="6402" max="6402" width="10.44140625" style="28" customWidth="1"/>
    <col min="6403" max="6404" width="8.88671875" style="28"/>
    <col min="6405" max="6405" width="9.5546875" style="28" customWidth="1"/>
    <col min="6406" max="6419" width="8.88671875" style="28"/>
    <col min="6420" max="6420" width="8.88671875" style="28" customWidth="1"/>
    <col min="6421" max="6421" width="19.6640625" style="28" customWidth="1"/>
    <col min="6422" max="6437" width="8.88671875" style="28"/>
    <col min="6438" max="6438" width="19.6640625" style="28" customWidth="1"/>
    <col min="6439" max="6456" width="8.88671875" style="28"/>
    <col min="6457" max="6457" width="20.109375" style="28" customWidth="1"/>
    <col min="6458" max="6656" width="8.88671875" style="28"/>
    <col min="6657" max="6657" width="20.33203125" style="28" customWidth="1"/>
    <col min="6658" max="6658" width="10.44140625" style="28" customWidth="1"/>
    <col min="6659" max="6660" width="8.88671875" style="28"/>
    <col min="6661" max="6661" width="9.5546875" style="28" customWidth="1"/>
    <col min="6662" max="6675" width="8.88671875" style="28"/>
    <col min="6676" max="6676" width="8.88671875" style="28" customWidth="1"/>
    <col min="6677" max="6677" width="19.6640625" style="28" customWidth="1"/>
    <col min="6678" max="6693" width="8.88671875" style="28"/>
    <col min="6694" max="6694" width="19.6640625" style="28" customWidth="1"/>
    <col min="6695" max="6712" width="8.88671875" style="28"/>
    <col min="6713" max="6713" width="20.109375" style="28" customWidth="1"/>
    <col min="6714" max="6912" width="8.88671875" style="28"/>
    <col min="6913" max="6913" width="20.33203125" style="28" customWidth="1"/>
    <col min="6914" max="6914" width="10.44140625" style="28" customWidth="1"/>
    <col min="6915" max="6916" width="8.88671875" style="28"/>
    <col min="6917" max="6917" width="9.5546875" style="28" customWidth="1"/>
    <col min="6918" max="6931" width="8.88671875" style="28"/>
    <col min="6932" max="6932" width="8.88671875" style="28" customWidth="1"/>
    <col min="6933" max="6933" width="19.6640625" style="28" customWidth="1"/>
    <col min="6934" max="6949" width="8.88671875" style="28"/>
    <col min="6950" max="6950" width="19.6640625" style="28" customWidth="1"/>
    <col min="6951" max="6968" width="8.88671875" style="28"/>
    <col min="6969" max="6969" width="20.109375" style="28" customWidth="1"/>
    <col min="6970" max="7168" width="8.88671875" style="28"/>
    <col min="7169" max="7169" width="20.33203125" style="28" customWidth="1"/>
    <col min="7170" max="7170" width="10.44140625" style="28" customWidth="1"/>
    <col min="7171" max="7172" width="8.88671875" style="28"/>
    <col min="7173" max="7173" width="9.5546875" style="28" customWidth="1"/>
    <col min="7174" max="7187" width="8.88671875" style="28"/>
    <col min="7188" max="7188" width="8.88671875" style="28" customWidth="1"/>
    <col min="7189" max="7189" width="19.6640625" style="28" customWidth="1"/>
    <col min="7190" max="7205" width="8.88671875" style="28"/>
    <col min="7206" max="7206" width="19.6640625" style="28" customWidth="1"/>
    <col min="7207" max="7224" width="8.88671875" style="28"/>
    <col min="7225" max="7225" width="20.109375" style="28" customWidth="1"/>
    <col min="7226" max="7424" width="8.88671875" style="28"/>
    <col min="7425" max="7425" width="20.33203125" style="28" customWidth="1"/>
    <col min="7426" max="7426" width="10.44140625" style="28" customWidth="1"/>
    <col min="7427" max="7428" width="8.88671875" style="28"/>
    <col min="7429" max="7429" width="9.5546875" style="28" customWidth="1"/>
    <col min="7430" max="7443" width="8.88671875" style="28"/>
    <col min="7444" max="7444" width="8.88671875" style="28" customWidth="1"/>
    <col min="7445" max="7445" width="19.6640625" style="28" customWidth="1"/>
    <col min="7446" max="7461" width="8.88671875" style="28"/>
    <col min="7462" max="7462" width="19.6640625" style="28" customWidth="1"/>
    <col min="7463" max="7480" width="8.88671875" style="28"/>
    <col min="7481" max="7481" width="20.109375" style="28" customWidth="1"/>
    <col min="7482" max="7680" width="8.88671875" style="28"/>
    <col min="7681" max="7681" width="20.33203125" style="28" customWidth="1"/>
    <col min="7682" max="7682" width="10.44140625" style="28" customWidth="1"/>
    <col min="7683" max="7684" width="8.88671875" style="28"/>
    <col min="7685" max="7685" width="9.5546875" style="28" customWidth="1"/>
    <col min="7686" max="7699" width="8.88671875" style="28"/>
    <col min="7700" max="7700" width="8.88671875" style="28" customWidth="1"/>
    <col min="7701" max="7701" width="19.6640625" style="28" customWidth="1"/>
    <col min="7702" max="7717" width="8.88671875" style="28"/>
    <col min="7718" max="7718" width="19.6640625" style="28" customWidth="1"/>
    <col min="7719" max="7736" width="8.88671875" style="28"/>
    <col min="7737" max="7737" width="20.109375" style="28" customWidth="1"/>
    <col min="7738" max="7936" width="8.88671875" style="28"/>
    <col min="7937" max="7937" width="20.33203125" style="28" customWidth="1"/>
    <col min="7938" max="7938" width="10.44140625" style="28" customWidth="1"/>
    <col min="7939" max="7940" width="8.88671875" style="28"/>
    <col min="7941" max="7941" width="9.5546875" style="28" customWidth="1"/>
    <col min="7942" max="7955" width="8.88671875" style="28"/>
    <col min="7956" max="7956" width="8.88671875" style="28" customWidth="1"/>
    <col min="7957" max="7957" width="19.6640625" style="28" customWidth="1"/>
    <col min="7958" max="7973" width="8.88671875" style="28"/>
    <col min="7974" max="7974" width="19.6640625" style="28" customWidth="1"/>
    <col min="7975" max="7992" width="8.88671875" style="28"/>
    <col min="7993" max="7993" width="20.109375" style="28" customWidth="1"/>
    <col min="7994" max="8192" width="8.88671875" style="28"/>
    <col min="8193" max="8193" width="20.33203125" style="28" customWidth="1"/>
    <col min="8194" max="8194" width="10.44140625" style="28" customWidth="1"/>
    <col min="8195" max="8196" width="8.88671875" style="28"/>
    <col min="8197" max="8197" width="9.5546875" style="28" customWidth="1"/>
    <col min="8198" max="8211" width="8.88671875" style="28"/>
    <col min="8212" max="8212" width="8.88671875" style="28" customWidth="1"/>
    <col min="8213" max="8213" width="19.6640625" style="28" customWidth="1"/>
    <col min="8214" max="8229" width="8.88671875" style="28"/>
    <col min="8230" max="8230" width="19.6640625" style="28" customWidth="1"/>
    <col min="8231" max="8248" width="8.88671875" style="28"/>
    <col min="8249" max="8249" width="20.109375" style="28" customWidth="1"/>
    <col min="8250" max="8448" width="8.88671875" style="28"/>
    <col min="8449" max="8449" width="20.33203125" style="28" customWidth="1"/>
    <col min="8450" max="8450" width="10.44140625" style="28" customWidth="1"/>
    <col min="8451" max="8452" width="8.88671875" style="28"/>
    <col min="8453" max="8453" width="9.5546875" style="28" customWidth="1"/>
    <col min="8454" max="8467" width="8.88671875" style="28"/>
    <col min="8468" max="8468" width="8.88671875" style="28" customWidth="1"/>
    <col min="8469" max="8469" width="19.6640625" style="28" customWidth="1"/>
    <col min="8470" max="8485" width="8.88671875" style="28"/>
    <col min="8486" max="8486" width="19.6640625" style="28" customWidth="1"/>
    <col min="8487" max="8504" width="8.88671875" style="28"/>
    <col min="8505" max="8505" width="20.109375" style="28" customWidth="1"/>
    <col min="8506" max="8704" width="8.88671875" style="28"/>
    <col min="8705" max="8705" width="20.33203125" style="28" customWidth="1"/>
    <col min="8706" max="8706" width="10.44140625" style="28" customWidth="1"/>
    <col min="8707" max="8708" width="8.88671875" style="28"/>
    <col min="8709" max="8709" width="9.5546875" style="28" customWidth="1"/>
    <col min="8710" max="8723" width="8.88671875" style="28"/>
    <col min="8724" max="8724" width="8.88671875" style="28" customWidth="1"/>
    <col min="8725" max="8725" width="19.6640625" style="28" customWidth="1"/>
    <col min="8726" max="8741" width="8.88671875" style="28"/>
    <col min="8742" max="8742" width="19.6640625" style="28" customWidth="1"/>
    <col min="8743" max="8760" width="8.88671875" style="28"/>
    <col min="8761" max="8761" width="20.109375" style="28" customWidth="1"/>
    <col min="8762" max="8960" width="8.88671875" style="28"/>
    <col min="8961" max="8961" width="20.33203125" style="28" customWidth="1"/>
    <col min="8962" max="8962" width="10.44140625" style="28" customWidth="1"/>
    <col min="8963" max="8964" width="8.88671875" style="28"/>
    <col min="8965" max="8965" width="9.5546875" style="28" customWidth="1"/>
    <col min="8966" max="8979" width="8.88671875" style="28"/>
    <col min="8980" max="8980" width="8.88671875" style="28" customWidth="1"/>
    <col min="8981" max="8981" width="19.6640625" style="28" customWidth="1"/>
    <col min="8982" max="8997" width="8.88671875" style="28"/>
    <col min="8998" max="8998" width="19.6640625" style="28" customWidth="1"/>
    <col min="8999" max="9016" width="8.88671875" style="28"/>
    <col min="9017" max="9017" width="20.109375" style="28" customWidth="1"/>
    <col min="9018" max="9216" width="8.88671875" style="28"/>
    <col min="9217" max="9217" width="20.33203125" style="28" customWidth="1"/>
    <col min="9218" max="9218" width="10.44140625" style="28" customWidth="1"/>
    <col min="9219" max="9220" width="8.88671875" style="28"/>
    <col min="9221" max="9221" width="9.5546875" style="28" customWidth="1"/>
    <col min="9222" max="9235" width="8.88671875" style="28"/>
    <col min="9236" max="9236" width="8.88671875" style="28" customWidth="1"/>
    <col min="9237" max="9237" width="19.6640625" style="28" customWidth="1"/>
    <col min="9238" max="9253" width="8.88671875" style="28"/>
    <col min="9254" max="9254" width="19.6640625" style="28" customWidth="1"/>
    <col min="9255" max="9272" width="8.88671875" style="28"/>
    <col min="9273" max="9273" width="20.109375" style="28" customWidth="1"/>
    <col min="9274" max="9472" width="8.88671875" style="28"/>
    <col min="9473" max="9473" width="20.33203125" style="28" customWidth="1"/>
    <col min="9474" max="9474" width="10.44140625" style="28" customWidth="1"/>
    <col min="9475" max="9476" width="8.88671875" style="28"/>
    <col min="9477" max="9477" width="9.5546875" style="28" customWidth="1"/>
    <col min="9478" max="9491" width="8.88671875" style="28"/>
    <col min="9492" max="9492" width="8.88671875" style="28" customWidth="1"/>
    <col min="9493" max="9493" width="19.6640625" style="28" customWidth="1"/>
    <col min="9494" max="9509" width="8.88671875" style="28"/>
    <col min="9510" max="9510" width="19.6640625" style="28" customWidth="1"/>
    <col min="9511" max="9528" width="8.88671875" style="28"/>
    <col min="9529" max="9529" width="20.109375" style="28" customWidth="1"/>
    <col min="9530" max="9728" width="8.88671875" style="28"/>
    <col min="9729" max="9729" width="20.33203125" style="28" customWidth="1"/>
    <col min="9730" max="9730" width="10.44140625" style="28" customWidth="1"/>
    <col min="9731" max="9732" width="8.88671875" style="28"/>
    <col min="9733" max="9733" width="9.5546875" style="28" customWidth="1"/>
    <col min="9734" max="9747" width="8.88671875" style="28"/>
    <col min="9748" max="9748" width="8.88671875" style="28" customWidth="1"/>
    <col min="9749" max="9749" width="19.6640625" style="28" customWidth="1"/>
    <col min="9750" max="9765" width="8.88671875" style="28"/>
    <col min="9766" max="9766" width="19.6640625" style="28" customWidth="1"/>
    <col min="9767" max="9784" width="8.88671875" style="28"/>
    <col min="9785" max="9785" width="20.109375" style="28" customWidth="1"/>
    <col min="9786" max="9984" width="8.88671875" style="28"/>
    <col min="9985" max="9985" width="20.33203125" style="28" customWidth="1"/>
    <col min="9986" max="9986" width="10.44140625" style="28" customWidth="1"/>
    <col min="9987" max="9988" width="8.88671875" style="28"/>
    <col min="9989" max="9989" width="9.5546875" style="28" customWidth="1"/>
    <col min="9990" max="10003" width="8.88671875" style="28"/>
    <col min="10004" max="10004" width="8.88671875" style="28" customWidth="1"/>
    <col min="10005" max="10005" width="19.6640625" style="28" customWidth="1"/>
    <col min="10006" max="10021" width="8.88671875" style="28"/>
    <col min="10022" max="10022" width="19.6640625" style="28" customWidth="1"/>
    <col min="10023" max="10040" width="8.88671875" style="28"/>
    <col min="10041" max="10041" width="20.109375" style="28" customWidth="1"/>
    <col min="10042" max="10240" width="8.88671875" style="28"/>
    <col min="10241" max="10241" width="20.33203125" style="28" customWidth="1"/>
    <col min="10242" max="10242" width="10.44140625" style="28" customWidth="1"/>
    <col min="10243" max="10244" width="8.88671875" style="28"/>
    <col min="10245" max="10245" width="9.5546875" style="28" customWidth="1"/>
    <col min="10246" max="10259" width="8.88671875" style="28"/>
    <col min="10260" max="10260" width="8.88671875" style="28" customWidth="1"/>
    <col min="10261" max="10261" width="19.6640625" style="28" customWidth="1"/>
    <col min="10262" max="10277" width="8.88671875" style="28"/>
    <col min="10278" max="10278" width="19.6640625" style="28" customWidth="1"/>
    <col min="10279" max="10296" width="8.88671875" style="28"/>
    <col min="10297" max="10297" width="20.109375" style="28" customWidth="1"/>
    <col min="10298" max="10496" width="8.88671875" style="28"/>
    <col min="10497" max="10497" width="20.33203125" style="28" customWidth="1"/>
    <col min="10498" max="10498" width="10.44140625" style="28" customWidth="1"/>
    <col min="10499" max="10500" width="8.88671875" style="28"/>
    <col min="10501" max="10501" width="9.5546875" style="28" customWidth="1"/>
    <col min="10502" max="10515" width="8.88671875" style="28"/>
    <col min="10516" max="10516" width="8.88671875" style="28" customWidth="1"/>
    <col min="10517" max="10517" width="19.6640625" style="28" customWidth="1"/>
    <col min="10518" max="10533" width="8.88671875" style="28"/>
    <col min="10534" max="10534" width="19.6640625" style="28" customWidth="1"/>
    <col min="10535" max="10552" width="8.88671875" style="28"/>
    <col min="10553" max="10553" width="20.109375" style="28" customWidth="1"/>
    <col min="10554" max="10752" width="8.88671875" style="28"/>
    <col min="10753" max="10753" width="20.33203125" style="28" customWidth="1"/>
    <col min="10754" max="10754" width="10.44140625" style="28" customWidth="1"/>
    <col min="10755" max="10756" width="8.88671875" style="28"/>
    <col min="10757" max="10757" width="9.5546875" style="28" customWidth="1"/>
    <col min="10758" max="10771" width="8.88671875" style="28"/>
    <col min="10772" max="10772" width="8.88671875" style="28" customWidth="1"/>
    <col min="10773" max="10773" width="19.6640625" style="28" customWidth="1"/>
    <col min="10774" max="10789" width="8.88671875" style="28"/>
    <col min="10790" max="10790" width="19.6640625" style="28" customWidth="1"/>
    <col min="10791" max="10808" width="8.88671875" style="28"/>
    <col min="10809" max="10809" width="20.109375" style="28" customWidth="1"/>
    <col min="10810" max="11008" width="8.88671875" style="28"/>
    <col min="11009" max="11009" width="20.33203125" style="28" customWidth="1"/>
    <col min="11010" max="11010" width="10.44140625" style="28" customWidth="1"/>
    <col min="11011" max="11012" width="8.88671875" style="28"/>
    <col min="11013" max="11013" width="9.5546875" style="28" customWidth="1"/>
    <col min="11014" max="11027" width="8.88671875" style="28"/>
    <col min="11028" max="11028" width="8.88671875" style="28" customWidth="1"/>
    <col min="11029" max="11029" width="19.6640625" style="28" customWidth="1"/>
    <col min="11030" max="11045" width="8.88671875" style="28"/>
    <col min="11046" max="11046" width="19.6640625" style="28" customWidth="1"/>
    <col min="11047" max="11064" width="8.88671875" style="28"/>
    <col min="11065" max="11065" width="20.109375" style="28" customWidth="1"/>
    <col min="11066" max="11264" width="8.88671875" style="28"/>
    <col min="11265" max="11265" width="20.33203125" style="28" customWidth="1"/>
    <col min="11266" max="11266" width="10.44140625" style="28" customWidth="1"/>
    <col min="11267" max="11268" width="8.88671875" style="28"/>
    <col min="11269" max="11269" width="9.5546875" style="28" customWidth="1"/>
    <col min="11270" max="11283" width="8.88671875" style="28"/>
    <col min="11284" max="11284" width="8.88671875" style="28" customWidth="1"/>
    <col min="11285" max="11285" width="19.6640625" style="28" customWidth="1"/>
    <col min="11286" max="11301" width="8.88671875" style="28"/>
    <col min="11302" max="11302" width="19.6640625" style="28" customWidth="1"/>
    <col min="11303" max="11320" width="8.88671875" style="28"/>
    <col min="11321" max="11321" width="20.109375" style="28" customWidth="1"/>
    <col min="11322" max="11520" width="8.88671875" style="28"/>
    <col min="11521" max="11521" width="20.33203125" style="28" customWidth="1"/>
    <col min="11522" max="11522" width="10.44140625" style="28" customWidth="1"/>
    <col min="11523" max="11524" width="8.88671875" style="28"/>
    <col min="11525" max="11525" width="9.5546875" style="28" customWidth="1"/>
    <col min="11526" max="11539" width="8.88671875" style="28"/>
    <col min="11540" max="11540" width="8.88671875" style="28" customWidth="1"/>
    <col min="11541" max="11541" width="19.6640625" style="28" customWidth="1"/>
    <col min="11542" max="11557" width="8.88671875" style="28"/>
    <col min="11558" max="11558" width="19.6640625" style="28" customWidth="1"/>
    <col min="11559" max="11576" width="8.88671875" style="28"/>
    <col min="11577" max="11577" width="20.109375" style="28" customWidth="1"/>
    <col min="11578" max="11776" width="8.88671875" style="28"/>
    <col min="11777" max="11777" width="20.33203125" style="28" customWidth="1"/>
    <col min="11778" max="11778" width="10.44140625" style="28" customWidth="1"/>
    <col min="11779" max="11780" width="8.88671875" style="28"/>
    <col min="11781" max="11781" width="9.5546875" style="28" customWidth="1"/>
    <col min="11782" max="11795" width="8.88671875" style="28"/>
    <col min="11796" max="11796" width="8.88671875" style="28" customWidth="1"/>
    <col min="11797" max="11797" width="19.6640625" style="28" customWidth="1"/>
    <col min="11798" max="11813" width="8.88671875" style="28"/>
    <col min="11814" max="11814" width="19.6640625" style="28" customWidth="1"/>
    <col min="11815" max="11832" width="8.88671875" style="28"/>
    <col min="11833" max="11833" width="20.109375" style="28" customWidth="1"/>
    <col min="11834" max="12032" width="8.88671875" style="28"/>
    <col min="12033" max="12033" width="20.33203125" style="28" customWidth="1"/>
    <col min="12034" max="12034" width="10.44140625" style="28" customWidth="1"/>
    <col min="12035" max="12036" width="8.88671875" style="28"/>
    <col min="12037" max="12037" width="9.5546875" style="28" customWidth="1"/>
    <col min="12038" max="12051" width="8.88671875" style="28"/>
    <col min="12052" max="12052" width="8.88671875" style="28" customWidth="1"/>
    <col min="12053" max="12053" width="19.6640625" style="28" customWidth="1"/>
    <col min="12054" max="12069" width="8.88671875" style="28"/>
    <col min="12070" max="12070" width="19.6640625" style="28" customWidth="1"/>
    <col min="12071" max="12088" width="8.88671875" style="28"/>
    <col min="12089" max="12089" width="20.109375" style="28" customWidth="1"/>
    <col min="12090" max="12288" width="8.88671875" style="28"/>
    <col min="12289" max="12289" width="20.33203125" style="28" customWidth="1"/>
    <col min="12290" max="12290" width="10.44140625" style="28" customWidth="1"/>
    <col min="12291" max="12292" width="8.88671875" style="28"/>
    <col min="12293" max="12293" width="9.5546875" style="28" customWidth="1"/>
    <col min="12294" max="12307" width="8.88671875" style="28"/>
    <col min="12308" max="12308" width="8.88671875" style="28" customWidth="1"/>
    <col min="12309" max="12309" width="19.6640625" style="28" customWidth="1"/>
    <col min="12310" max="12325" width="8.88671875" style="28"/>
    <col min="12326" max="12326" width="19.6640625" style="28" customWidth="1"/>
    <col min="12327" max="12344" width="8.88671875" style="28"/>
    <col min="12345" max="12345" width="20.109375" style="28" customWidth="1"/>
    <col min="12346" max="12544" width="8.88671875" style="28"/>
    <col min="12545" max="12545" width="20.33203125" style="28" customWidth="1"/>
    <col min="12546" max="12546" width="10.44140625" style="28" customWidth="1"/>
    <col min="12547" max="12548" width="8.88671875" style="28"/>
    <col min="12549" max="12549" width="9.5546875" style="28" customWidth="1"/>
    <col min="12550" max="12563" width="8.88671875" style="28"/>
    <col min="12564" max="12564" width="8.88671875" style="28" customWidth="1"/>
    <col min="12565" max="12565" width="19.6640625" style="28" customWidth="1"/>
    <col min="12566" max="12581" width="8.88671875" style="28"/>
    <col min="12582" max="12582" width="19.6640625" style="28" customWidth="1"/>
    <col min="12583" max="12600" width="8.88671875" style="28"/>
    <col min="12601" max="12601" width="20.109375" style="28" customWidth="1"/>
    <col min="12602" max="12800" width="8.88671875" style="28"/>
    <col min="12801" max="12801" width="20.33203125" style="28" customWidth="1"/>
    <col min="12802" max="12802" width="10.44140625" style="28" customWidth="1"/>
    <col min="12803" max="12804" width="8.88671875" style="28"/>
    <col min="12805" max="12805" width="9.5546875" style="28" customWidth="1"/>
    <col min="12806" max="12819" width="8.88671875" style="28"/>
    <col min="12820" max="12820" width="8.88671875" style="28" customWidth="1"/>
    <col min="12821" max="12821" width="19.6640625" style="28" customWidth="1"/>
    <col min="12822" max="12837" width="8.88671875" style="28"/>
    <col min="12838" max="12838" width="19.6640625" style="28" customWidth="1"/>
    <col min="12839" max="12856" width="8.88671875" style="28"/>
    <col min="12857" max="12857" width="20.109375" style="28" customWidth="1"/>
    <col min="12858" max="13056" width="8.88671875" style="28"/>
    <col min="13057" max="13057" width="20.33203125" style="28" customWidth="1"/>
    <col min="13058" max="13058" width="10.44140625" style="28" customWidth="1"/>
    <col min="13059" max="13060" width="8.88671875" style="28"/>
    <col min="13061" max="13061" width="9.5546875" style="28" customWidth="1"/>
    <col min="13062" max="13075" width="8.88671875" style="28"/>
    <col min="13076" max="13076" width="8.88671875" style="28" customWidth="1"/>
    <col min="13077" max="13077" width="19.6640625" style="28" customWidth="1"/>
    <col min="13078" max="13093" width="8.88671875" style="28"/>
    <col min="13094" max="13094" width="19.6640625" style="28" customWidth="1"/>
    <col min="13095" max="13112" width="8.88671875" style="28"/>
    <col min="13113" max="13113" width="20.109375" style="28" customWidth="1"/>
    <col min="13114" max="13312" width="8.88671875" style="28"/>
    <col min="13313" max="13313" width="20.33203125" style="28" customWidth="1"/>
    <col min="13314" max="13314" width="10.44140625" style="28" customWidth="1"/>
    <col min="13315" max="13316" width="8.88671875" style="28"/>
    <col min="13317" max="13317" width="9.5546875" style="28" customWidth="1"/>
    <col min="13318" max="13331" width="8.88671875" style="28"/>
    <col min="13332" max="13332" width="8.88671875" style="28" customWidth="1"/>
    <col min="13333" max="13333" width="19.6640625" style="28" customWidth="1"/>
    <col min="13334" max="13349" width="8.88671875" style="28"/>
    <col min="13350" max="13350" width="19.6640625" style="28" customWidth="1"/>
    <col min="13351" max="13368" width="8.88671875" style="28"/>
    <col min="13369" max="13369" width="20.109375" style="28" customWidth="1"/>
    <col min="13370" max="13568" width="8.88671875" style="28"/>
    <col min="13569" max="13569" width="20.33203125" style="28" customWidth="1"/>
    <col min="13570" max="13570" width="10.44140625" style="28" customWidth="1"/>
    <col min="13571" max="13572" width="8.88671875" style="28"/>
    <col min="13573" max="13573" width="9.5546875" style="28" customWidth="1"/>
    <col min="13574" max="13587" width="8.88671875" style="28"/>
    <col min="13588" max="13588" width="8.88671875" style="28" customWidth="1"/>
    <col min="13589" max="13589" width="19.6640625" style="28" customWidth="1"/>
    <col min="13590" max="13605" width="8.88671875" style="28"/>
    <col min="13606" max="13606" width="19.6640625" style="28" customWidth="1"/>
    <col min="13607" max="13624" width="8.88671875" style="28"/>
    <col min="13625" max="13625" width="20.109375" style="28" customWidth="1"/>
    <col min="13626" max="13824" width="8.88671875" style="28"/>
    <col min="13825" max="13825" width="20.33203125" style="28" customWidth="1"/>
    <col min="13826" max="13826" width="10.44140625" style="28" customWidth="1"/>
    <col min="13827" max="13828" width="8.88671875" style="28"/>
    <col min="13829" max="13829" width="9.5546875" style="28" customWidth="1"/>
    <col min="13830" max="13843" width="8.88671875" style="28"/>
    <col min="13844" max="13844" width="8.88671875" style="28" customWidth="1"/>
    <col min="13845" max="13845" width="19.6640625" style="28" customWidth="1"/>
    <col min="13846" max="13861" width="8.88671875" style="28"/>
    <col min="13862" max="13862" width="19.6640625" style="28" customWidth="1"/>
    <col min="13863" max="13880" width="8.88671875" style="28"/>
    <col min="13881" max="13881" width="20.109375" style="28" customWidth="1"/>
    <col min="13882" max="14080" width="8.88671875" style="28"/>
    <col min="14081" max="14081" width="20.33203125" style="28" customWidth="1"/>
    <col min="14082" max="14082" width="10.44140625" style="28" customWidth="1"/>
    <col min="14083" max="14084" width="8.88671875" style="28"/>
    <col min="14085" max="14085" width="9.5546875" style="28" customWidth="1"/>
    <col min="14086" max="14099" width="8.88671875" style="28"/>
    <col min="14100" max="14100" width="8.88671875" style="28" customWidth="1"/>
    <col min="14101" max="14101" width="19.6640625" style="28" customWidth="1"/>
    <col min="14102" max="14117" width="8.88671875" style="28"/>
    <col min="14118" max="14118" width="19.6640625" style="28" customWidth="1"/>
    <col min="14119" max="14136" width="8.88671875" style="28"/>
    <col min="14137" max="14137" width="20.109375" style="28" customWidth="1"/>
    <col min="14138" max="14336" width="8.88671875" style="28"/>
    <col min="14337" max="14337" width="20.33203125" style="28" customWidth="1"/>
    <col min="14338" max="14338" width="10.44140625" style="28" customWidth="1"/>
    <col min="14339" max="14340" width="8.88671875" style="28"/>
    <col min="14341" max="14341" width="9.5546875" style="28" customWidth="1"/>
    <col min="14342" max="14355" width="8.88671875" style="28"/>
    <col min="14356" max="14356" width="8.88671875" style="28" customWidth="1"/>
    <col min="14357" max="14357" width="19.6640625" style="28" customWidth="1"/>
    <col min="14358" max="14373" width="8.88671875" style="28"/>
    <col min="14374" max="14374" width="19.6640625" style="28" customWidth="1"/>
    <col min="14375" max="14392" width="8.88671875" style="28"/>
    <col min="14393" max="14393" width="20.109375" style="28" customWidth="1"/>
    <col min="14394" max="14592" width="8.88671875" style="28"/>
    <col min="14593" max="14593" width="20.33203125" style="28" customWidth="1"/>
    <col min="14594" max="14594" width="10.44140625" style="28" customWidth="1"/>
    <col min="14595" max="14596" width="8.88671875" style="28"/>
    <col min="14597" max="14597" width="9.5546875" style="28" customWidth="1"/>
    <col min="14598" max="14611" width="8.88671875" style="28"/>
    <col min="14612" max="14612" width="8.88671875" style="28" customWidth="1"/>
    <col min="14613" max="14613" width="19.6640625" style="28" customWidth="1"/>
    <col min="14614" max="14629" width="8.88671875" style="28"/>
    <col min="14630" max="14630" width="19.6640625" style="28" customWidth="1"/>
    <col min="14631" max="14648" width="8.88671875" style="28"/>
    <col min="14649" max="14649" width="20.109375" style="28" customWidth="1"/>
    <col min="14650" max="14848" width="8.88671875" style="28"/>
    <col min="14849" max="14849" width="20.33203125" style="28" customWidth="1"/>
    <col min="14850" max="14850" width="10.44140625" style="28" customWidth="1"/>
    <col min="14851" max="14852" width="8.88671875" style="28"/>
    <col min="14853" max="14853" width="9.5546875" style="28" customWidth="1"/>
    <col min="14854" max="14867" width="8.88671875" style="28"/>
    <col min="14868" max="14868" width="8.88671875" style="28" customWidth="1"/>
    <col min="14869" max="14869" width="19.6640625" style="28" customWidth="1"/>
    <col min="14870" max="14885" width="8.88671875" style="28"/>
    <col min="14886" max="14886" width="19.6640625" style="28" customWidth="1"/>
    <col min="14887" max="14904" width="8.88671875" style="28"/>
    <col min="14905" max="14905" width="20.109375" style="28" customWidth="1"/>
    <col min="14906" max="15104" width="8.88671875" style="28"/>
    <col min="15105" max="15105" width="20.33203125" style="28" customWidth="1"/>
    <col min="15106" max="15106" width="10.44140625" style="28" customWidth="1"/>
    <col min="15107" max="15108" width="8.88671875" style="28"/>
    <col min="15109" max="15109" width="9.5546875" style="28" customWidth="1"/>
    <col min="15110" max="15123" width="8.88671875" style="28"/>
    <col min="15124" max="15124" width="8.88671875" style="28" customWidth="1"/>
    <col min="15125" max="15125" width="19.6640625" style="28" customWidth="1"/>
    <col min="15126" max="15141" width="8.88671875" style="28"/>
    <col min="15142" max="15142" width="19.6640625" style="28" customWidth="1"/>
    <col min="15143" max="15160" width="8.88671875" style="28"/>
    <col min="15161" max="15161" width="20.109375" style="28" customWidth="1"/>
    <col min="15162" max="15360" width="8.88671875" style="28"/>
    <col min="15361" max="15361" width="20.33203125" style="28" customWidth="1"/>
    <col min="15362" max="15362" width="10.44140625" style="28" customWidth="1"/>
    <col min="15363" max="15364" width="8.88671875" style="28"/>
    <col min="15365" max="15365" width="9.5546875" style="28" customWidth="1"/>
    <col min="15366" max="15379" width="8.88671875" style="28"/>
    <col min="15380" max="15380" width="8.88671875" style="28" customWidth="1"/>
    <col min="15381" max="15381" width="19.6640625" style="28" customWidth="1"/>
    <col min="15382" max="15397" width="8.88671875" style="28"/>
    <col min="15398" max="15398" width="19.6640625" style="28" customWidth="1"/>
    <col min="15399" max="15416" width="8.88671875" style="28"/>
    <col min="15417" max="15417" width="20.109375" style="28" customWidth="1"/>
    <col min="15418" max="15616" width="8.88671875" style="28"/>
    <col min="15617" max="15617" width="20.33203125" style="28" customWidth="1"/>
    <col min="15618" max="15618" width="10.44140625" style="28" customWidth="1"/>
    <col min="15619" max="15620" width="8.88671875" style="28"/>
    <col min="15621" max="15621" width="9.5546875" style="28" customWidth="1"/>
    <col min="15622" max="15635" width="8.88671875" style="28"/>
    <col min="15636" max="15636" width="8.88671875" style="28" customWidth="1"/>
    <col min="15637" max="15637" width="19.6640625" style="28" customWidth="1"/>
    <col min="15638" max="15653" width="8.88671875" style="28"/>
    <col min="15654" max="15654" width="19.6640625" style="28" customWidth="1"/>
    <col min="15655" max="15672" width="8.88671875" style="28"/>
    <col min="15673" max="15673" width="20.109375" style="28" customWidth="1"/>
    <col min="15674" max="15872" width="8.88671875" style="28"/>
    <col min="15873" max="15873" width="20.33203125" style="28" customWidth="1"/>
    <col min="15874" max="15874" width="10.44140625" style="28" customWidth="1"/>
    <col min="15875" max="15876" width="8.88671875" style="28"/>
    <col min="15877" max="15877" width="9.5546875" style="28" customWidth="1"/>
    <col min="15878" max="15891" width="8.88671875" style="28"/>
    <col min="15892" max="15892" width="8.88671875" style="28" customWidth="1"/>
    <col min="15893" max="15893" width="19.6640625" style="28" customWidth="1"/>
    <col min="15894" max="15909" width="8.88671875" style="28"/>
    <col min="15910" max="15910" width="19.6640625" style="28" customWidth="1"/>
    <col min="15911" max="15928" width="8.88671875" style="28"/>
    <col min="15929" max="15929" width="20.109375" style="28" customWidth="1"/>
    <col min="15930" max="16128" width="8.88671875" style="28"/>
    <col min="16129" max="16129" width="20.33203125" style="28" customWidth="1"/>
    <col min="16130" max="16130" width="10.44140625" style="28" customWidth="1"/>
    <col min="16131" max="16132" width="8.88671875" style="28"/>
    <col min="16133" max="16133" width="9.5546875" style="28" customWidth="1"/>
    <col min="16134" max="16147" width="8.88671875" style="28"/>
    <col min="16148" max="16148" width="8.88671875" style="28" customWidth="1"/>
    <col min="16149" max="16149" width="19.6640625" style="28" customWidth="1"/>
    <col min="16150" max="16165" width="8.88671875" style="28"/>
    <col min="16166" max="16166" width="19.6640625" style="28" customWidth="1"/>
    <col min="16167" max="16184" width="8.88671875" style="28"/>
    <col min="16185" max="16185" width="20.109375" style="28" customWidth="1"/>
    <col min="16186" max="16384" width="8.88671875" style="28"/>
  </cols>
  <sheetData>
    <row r="1" spans="1:73" ht="15.6" x14ac:dyDescent="0.3">
      <c r="A1" s="174" t="s">
        <v>9</v>
      </c>
      <c r="B1" s="32" t="s">
        <v>3</v>
      </c>
      <c r="F1" s="172" t="s">
        <v>4</v>
      </c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W1" s="172" t="s">
        <v>246</v>
      </c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N1" s="172" t="s">
        <v>247</v>
      </c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80"/>
      <c r="BD1" s="80"/>
      <c r="BG1" s="172" t="s">
        <v>248</v>
      </c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</row>
    <row r="2" spans="1:73" ht="15.6" x14ac:dyDescent="0.3">
      <c r="A2" s="174"/>
      <c r="B2" s="10" t="s">
        <v>10</v>
      </c>
      <c r="C2" s="10" t="s">
        <v>11</v>
      </c>
      <c r="D2" s="25" t="s">
        <v>12</v>
      </c>
      <c r="E2" s="10" t="s">
        <v>13</v>
      </c>
      <c r="F2" s="169" t="s">
        <v>14</v>
      </c>
      <c r="G2" s="169"/>
      <c r="H2" s="169" t="s">
        <v>15</v>
      </c>
      <c r="I2" s="169"/>
      <c r="J2" s="169" t="s">
        <v>16</v>
      </c>
      <c r="K2" s="169"/>
      <c r="L2" s="169" t="s">
        <v>17</v>
      </c>
      <c r="M2" s="169"/>
      <c r="N2" s="169" t="s">
        <v>18</v>
      </c>
      <c r="O2" s="169"/>
      <c r="P2" s="169" t="s">
        <v>19</v>
      </c>
      <c r="Q2" s="169"/>
      <c r="R2" s="169" t="s">
        <v>20</v>
      </c>
      <c r="S2" s="169"/>
      <c r="T2" s="82" t="s">
        <v>21</v>
      </c>
      <c r="U2" s="81" t="s">
        <v>9</v>
      </c>
      <c r="V2" s="10" t="s">
        <v>13</v>
      </c>
      <c r="W2" s="169" t="s">
        <v>14</v>
      </c>
      <c r="X2" s="169"/>
      <c r="Y2" s="169" t="s">
        <v>15</v>
      </c>
      <c r="Z2" s="169"/>
      <c r="AA2" s="169" t="s">
        <v>16</v>
      </c>
      <c r="AB2" s="169"/>
      <c r="AC2" s="169" t="s">
        <v>17</v>
      </c>
      <c r="AD2" s="169"/>
      <c r="AE2" s="169" t="s">
        <v>18</v>
      </c>
      <c r="AF2" s="169"/>
      <c r="AG2" s="169" t="s">
        <v>19</v>
      </c>
      <c r="AH2" s="169"/>
      <c r="AI2" s="169" t="s">
        <v>20</v>
      </c>
      <c r="AJ2" s="169"/>
      <c r="AK2" s="80" t="s">
        <v>21</v>
      </c>
      <c r="AL2" s="81" t="s">
        <v>9</v>
      </c>
      <c r="AM2" s="10" t="s">
        <v>13</v>
      </c>
      <c r="AN2" s="169" t="s">
        <v>14</v>
      </c>
      <c r="AO2" s="169"/>
      <c r="AP2" s="169" t="s">
        <v>15</v>
      </c>
      <c r="AQ2" s="169"/>
      <c r="AR2" s="169" t="s">
        <v>16</v>
      </c>
      <c r="AS2" s="169"/>
      <c r="AT2" s="169" t="s">
        <v>17</v>
      </c>
      <c r="AU2" s="169"/>
      <c r="AV2" s="169" t="s">
        <v>18</v>
      </c>
      <c r="AW2" s="169"/>
      <c r="AX2" s="169" t="s">
        <v>19</v>
      </c>
      <c r="AY2" s="169"/>
      <c r="AZ2" s="169" t="s">
        <v>20</v>
      </c>
      <c r="BA2" s="169"/>
      <c r="BB2" s="80" t="s">
        <v>21</v>
      </c>
      <c r="BC2" s="80" t="s">
        <v>223</v>
      </c>
      <c r="BD2" s="80" t="s">
        <v>21</v>
      </c>
      <c r="BE2" s="81" t="s">
        <v>9</v>
      </c>
      <c r="BF2" s="10" t="s">
        <v>13</v>
      </c>
      <c r="BG2" s="169" t="s">
        <v>14</v>
      </c>
      <c r="BH2" s="169"/>
      <c r="BI2" s="169" t="s">
        <v>15</v>
      </c>
      <c r="BJ2" s="169"/>
      <c r="BK2" s="169" t="s">
        <v>16</v>
      </c>
      <c r="BL2" s="169"/>
      <c r="BM2" s="169" t="s">
        <v>17</v>
      </c>
      <c r="BN2" s="169"/>
      <c r="BO2" s="169" t="s">
        <v>18</v>
      </c>
      <c r="BP2" s="169"/>
      <c r="BQ2" s="169" t="s">
        <v>19</v>
      </c>
      <c r="BR2" s="169"/>
      <c r="BS2" s="169" t="s">
        <v>20</v>
      </c>
      <c r="BT2" s="169"/>
      <c r="BU2" s="80" t="s">
        <v>21</v>
      </c>
    </row>
    <row r="3" spans="1:73" ht="15.6" x14ac:dyDescent="0.3">
      <c r="A3" s="174"/>
      <c r="B3" s="10" t="s">
        <v>37</v>
      </c>
      <c r="C3" s="10" t="s">
        <v>38</v>
      </c>
      <c r="D3" s="28" t="s">
        <v>39</v>
      </c>
      <c r="E3" s="139" t="s">
        <v>40</v>
      </c>
      <c r="F3" s="21" t="s">
        <v>41</v>
      </c>
      <c r="G3" s="22" t="s">
        <v>42</v>
      </c>
      <c r="H3" s="21" t="s">
        <v>41</v>
      </c>
      <c r="I3" s="22" t="s">
        <v>42</v>
      </c>
      <c r="J3" s="21" t="s">
        <v>41</v>
      </c>
      <c r="K3" s="22" t="s">
        <v>42</v>
      </c>
      <c r="L3" s="21" t="s">
        <v>41</v>
      </c>
      <c r="M3" s="22" t="s">
        <v>42</v>
      </c>
      <c r="N3" s="21" t="s">
        <v>41</v>
      </c>
      <c r="O3" s="22" t="s">
        <v>42</v>
      </c>
      <c r="P3" s="21" t="s">
        <v>41</v>
      </c>
      <c r="Q3" s="22" t="s">
        <v>42</v>
      </c>
      <c r="R3" s="21" t="s">
        <v>41</v>
      </c>
      <c r="S3" s="22" t="s">
        <v>42</v>
      </c>
      <c r="T3" s="14" t="s">
        <v>43</v>
      </c>
      <c r="V3" s="84" t="s">
        <v>249</v>
      </c>
      <c r="W3" s="21" t="s">
        <v>41</v>
      </c>
      <c r="X3" s="22" t="s">
        <v>42</v>
      </c>
      <c r="Y3" s="21" t="s">
        <v>41</v>
      </c>
      <c r="Z3" s="22" t="s">
        <v>42</v>
      </c>
      <c r="AA3" s="21" t="s">
        <v>41</v>
      </c>
      <c r="AB3" s="22" t="s">
        <v>42</v>
      </c>
      <c r="AC3" s="21" t="s">
        <v>41</v>
      </c>
      <c r="AD3" s="22" t="s">
        <v>42</v>
      </c>
      <c r="AE3" s="21" t="s">
        <v>41</v>
      </c>
      <c r="AF3" s="22" t="s">
        <v>42</v>
      </c>
      <c r="AG3" s="21" t="s">
        <v>41</v>
      </c>
      <c r="AH3" s="22" t="s">
        <v>42</v>
      </c>
      <c r="AI3" s="21" t="s">
        <v>41</v>
      </c>
      <c r="AJ3" s="22" t="s">
        <v>42</v>
      </c>
      <c r="AK3" s="13" t="s">
        <v>250</v>
      </c>
      <c r="AM3" s="84" t="s">
        <v>251</v>
      </c>
      <c r="AN3" s="21" t="s">
        <v>41</v>
      </c>
      <c r="AO3" s="22" t="s">
        <v>42</v>
      </c>
      <c r="AP3" s="21" t="s">
        <v>41</v>
      </c>
      <c r="AQ3" s="22" t="s">
        <v>42</v>
      </c>
      <c r="AR3" s="21" t="s">
        <v>41</v>
      </c>
      <c r="AS3" s="22" t="s">
        <v>42</v>
      </c>
      <c r="AT3" s="21" t="s">
        <v>41</v>
      </c>
      <c r="AU3" s="22" t="s">
        <v>42</v>
      </c>
      <c r="AV3" s="21" t="s">
        <v>41</v>
      </c>
      <c r="AW3" s="22" t="s">
        <v>42</v>
      </c>
      <c r="AX3" s="21" t="s">
        <v>41</v>
      </c>
      <c r="AY3" s="22" t="s">
        <v>42</v>
      </c>
      <c r="AZ3" s="21" t="s">
        <v>41</v>
      </c>
      <c r="BA3" s="22" t="s">
        <v>42</v>
      </c>
      <c r="BB3" s="13" t="s">
        <v>252</v>
      </c>
      <c r="BC3" s="13" t="s">
        <v>253</v>
      </c>
      <c r="BD3" s="13" t="s">
        <v>253</v>
      </c>
      <c r="BF3" s="84" t="s">
        <v>254</v>
      </c>
      <c r="BG3" s="21" t="s">
        <v>41</v>
      </c>
      <c r="BH3" s="22" t="s">
        <v>42</v>
      </c>
      <c r="BI3" s="21" t="s">
        <v>41</v>
      </c>
      <c r="BJ3" s="22" t="s">
        <v>42</v>
      </c>
      <c r="BK3" s="21" t="s">
        <v>41</v>
      </c>
      <c r="BL3" s="22" t="s">
        <v>42</v>
      </c>
      <c r="BM3" s="21" t="s">
        <v>41</v>
      </c>
      <c r="BN3" s="22" t="s">
        <v>42</v>
      </c>
      <c r="BO3" s="21" t="s">
        <v>41</v>
      </c>
      <c r="BP3" s="22" t="s">
        <v>42</v>
      </c>
      <c r="BQ3" s="21" t="s">
        <v>41</v>
      </c>
      <c r="BR3" s="22" t="s">
        <v>42</v>
      </c>
      <c r="BS3" s="21" t="s">
        <v>41</v>
      </c>
      <c r="BT3" s="22" t="s">
        <v>42</v>
      </c>
      <c r="BU3" s="13" t="s">
        <v>255</v>
      </c>
    </row>
    <row r="4" spans="1:73" x14ac:dyDescent="0.25">
      <c r="A4" s="85" t="s">
        <v>52</v>
      </c>
      <c r="B4" s="54" t="s">
        <v>53</v>
      </c>
      <c r="C4" s="85" t="s">
        <v>54</v>
      </c>
      <c r="E4" s="85" t="s">
        <v>55</v>
      </c>
      <c r="F4" s="87" t="s">
        <v>56</v>
      </c>
      <c r="G4" s="88" t="s">
        <v>57</v>
      </c>
      <c r="H4" s="87" t="s">
        <v>58</v>
      </c>
      <c r="I4" s="88" t="s">
        <v>59</v>
      </c>
      <c r="J4" s="87" t="s">
        <v>60</v>
      </c>
      <c r="K4" s="88" t="s">
        <v>61</v>
      </c>
      <c r="L4" s="87" t="s">
        <v>62</v>
      </c>
      <c r="M4" s="88" t="s">
        <v>63</v>
      </c>
      <c r="N4" s="87" t="s">
        <v>64</v>
      </c>
      <c r="O4" s="88" t="s">
        <v>65</v>
      </c>
      <c r="P4" s="87" t="s">
        <v>66</v>
      </c>
      <c r="Q4" s="88" t="s">
        <v>67</v>
      </c>
      <c r="R4" s="87" t="s">
        <v>68</v>
      </c>
      <c r="S4" s="88" t="s">
        <v>69</v>
      </c>
      <c r="T4" s="89" t="s">
        <v>232</v>
      </c>
      <c r="V4" s="85" t="s">
        <v>55</v>
      </c>
      <c r="W4" s="87" t="s">
        <v>56</v>
      </c>
      <c r="X4" s="88" t="s">
        <v>57</v>
      </c>
      <c r="Y4" s="87" t="s">
        <v>58</v>
      </c>
      <c r="Z4" s="88" t="s">
        <v>59</v>
      </c>
      <c r="AA4" s="87" t="s">
        <v>60</v>
      </c>
      <c r="AB4" s="88" t="s">
        <v>61</v>
      </c>
      <c r="AC4" s="87" t="s">
        <v>62</v>
      </c>
      <c r="AD4" s="88" t="s">
        <v>63</v>
      </c>
      <c r="AE4" s="87" t="s">
        <v>64</v>
      </c>
      <c r="AF4" s="88" t="s">
        <v>65</v>
      </c>
      <c r="AG4" s="87" t="s">
        <v>66</v>
      </c>
      <c r="AH4" s="88" t="s">
        <v>67</v>
      </c>
      <c r="AI4" s="87" t="s">
        <v>68</v>
      </c>
      <c r="AJ4" s="88" t="s">
        <v>69</v>
      </c>
      <c r="AK4" s="85" t="s">
        <v>232</v>
      </c>
      <c r="AM4" s="85" t="s">
        <v>55</v>
      </c>
      <c r="AN4" s="87" t="s">
        <v>56</v>
      </c>
      <c r="AO4" s="88" t="s">
        <v>57</v>
      </c>
      <c r="AP4" s="87" t="s">
        <v>58</v>
      </c>
      <c r="AQ4" s="88" t="s">
        <v>59</v>
      </c>
      <c r="AR4" s="87" t="s">
        <v>60</v>
      </c>
      <c r="AS4" s="88" t="s">
        <v>61</v>
      </c>
      <c r="AT4" s="87" t="s">
        <v>62</v>
      </c>
      <c r="AU4" s="88" t="s">
        <v>63</v>
      </c>
      <c r="AV4" s="87" t="s">
        <v>64</v>
      </c>
      <c r="AW4" s="88" t="s">
        <v>65</v>
      </c>
      <c r="AX4" s="87" t="s">
        <v>66</v>
      </c>
      <c r="AY4" s="88" t="s">
        <v>67</v>
      </c>
      <c r="AZ4" s="87" t="s">
        <v>68</v>
      </c>
      <c r="BA4" s="88" t="s">
        <v>69</v>
      </c>
      <c r="BB4" s="85" t="s">
        <v>232</v>
      </c>
      <c r="BC4" s="85"/>
      <c r="BD4" s="85"/>
      <c r="BF4" s="85" t="s">
        <v>55</v>
      </c>
      <c r="BG4" s="87" t="s">
        <v>56</v>
      </c>
      <c r="BH4" s="88" t="s">
        <v>57</v>
      </c>
      <c r="BI4" s="87" t="s">
        <v>58</v>
      </c>
      <c r="BJ4" s="88" t="s">
        <v>59</v>
      </c>
      <c r="BK4" s="87" t="s">
        <v>60</v>
      </c>
      <c r="BL4" s="88" t="s">
        <v>61</v>
      </c>
      <c r="BM4" s="87" t="s">
        <v>62</v>
      </c>
      <c r="BN4" s="88" t="s">
        <v>63</v>
      </c>
      <c r="BO4" s="87" t="s">
        <v>64</v>
      </c>
      <c r="BP4" s="88" t="s">
        <v>65</v>
      </c>
      <c r="BQ4" s="87" t="s">
        <v>66</v>
      </c>
      <c r="BR4" s="88" t="s">
        <v>67</v>
      </c>
      <c r="BS4" s="87" t="s">
        <v>68</v>
      </c>
      <c r="BT4" s="88" t="s">
        <v>69</v>
      </c>
      <c r="BU4" s="85" t="s">
        <v>232</v>
      </c>
    </row>
    <row r="5" spans="1:73" s="99" customFormat="1" x14ac:dyDescent="0.25">
      <c r="T5" s="114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</row>
    <row r="6" spans="1:73" ht="15.6" x14ac:dyDescent="0.3">
      <c r="A6" s="90" t="s">
        <v>71</v>
      </c>
      <c r="B6" s="19">
        <f>B7+B8+B9+B10+B11+B12+B13+B14</f>
        <v>28564.974000000002</v>
      </c>
      <c r="C6" s="92">
        <f>E6+V6+AM6+BF6</f>
        <v>23781</v>
      </c>
      <c r="D6" s="102"/>
      <c r="E6" s="140">
        <f>SUM(E7:E14)</f>
        <v>17403</v>
      </c>
      <c r="F6" s="157">
        <f t="shared" ref="F6:S6" si="0">SUM(F7:F14)</f>
        <v>915</v>
      </c>
      <c r="G6" s="157">
        <f t="shared" si="0"/>
        <v>847</v>
      </c>
      <c r="H6" s="157">
        <f t="shared" si="0"/>
        <v>652</v>
      </c>
      <c r="I6" s="157">
        <f t="shared" si="0"/>
        <v>716</v>
      </c>
      <c r="J6" s="157">
        <f t="shared" si="0"/>
        <v>1329</v>
      </c>
      <c r="K6" s="157">
        <f t="shared" si="0"/>
        <v>1437</v>
      </c>
      <c r="L6" s="157">
        <f t="shared" si="0"/>
        <v>1478</v>
      </c>
      <c r="M6" s="157">
        <f t="shared" si="0"/>
        <v>1393</v>
      </c>
      <c r="N6" s="157">
        <f t="shared" si="0"/>
        <v>1529</v>
      </c>
      <c r="O6" s="157">
        <f t="shared" si="0"/>
        <v>1320</v>
      </c>
      <c r="P6" s="157">
        <f t="shared" si="0"/>
        <v>1499</v>
      </c>
      <c r="Q6" s="157">
        <f t="shared" si="0"/>
        <v>1462</v>
      </c>
      <c r="R6" s="157">
        <f t="shared" si="0"/>
        <v>1413</v>
      </c>
      <c r="S6" s="157">
        <f t="shared" si="0"/>
        <v>1413</v>
      </c>
      <c r="T6" s="102">
        <f>E6/C6*100</f>
        <v>73.18026996341618</v>
      </c>
      <c r="U6" s="99"/>
      <c r="V6" s="140">
        <f>SUM(V7:V14)</f>
        <v>3846</v>
      </c>
      <c r="W6" s="157">
        <f t="shared" ref="W6:AJ6" si="1">SUM(W7:W14)</f>
        <v>84</v>
      </c>
      <c r="X6" s="157">
        <f t="shared" si="1"/>
        <v>68</v>
      </c>
      <c r="Y6" s="157">
        <f t="shared" si="1"/>
        <v>100</v>
      </c>
      <c r="Z6" s="157">
        <f t="shared" si="1"/>
        <v>62</v>
      </c>
      <c r="AA6" s="157">
        <f t="shared" si="1"/>
        <v>338</v>
      </c>
      <c r="AB6" s="157">
        <f t="shared" si="1"/>
        <v>265</v>
      </c>
      <c r="AC6" s="157">
        <f t="shared" si="1"/>
        <v>344</v>
      </c>
      <c r="AD6" s="157">
        <f t="shared" si="1"/>
        <v>309</v>
      </c>
      <c r="AE6" s="157">
        <f t="shared" si="1"/>
        <v>388</v>
      </c>
      <c r="AF6" s="157">
        <f t="shared" si="1"/>
        <v>358</v>
      </c>
      <c r="AG6" s="157">
        <f t="shared" si="1"/>
        <v>387</v>
      </c>
      <c r="AH6" s="157">
        <f t="shared" si="1"/>
        <v>370</v>
      </c>
      <c r="AI6" s="157">
        <f t="shared" si="1"/>
        <v>453</v>
      </c>
      <c r="AJ6" s="157">
        <f t="shared" si="1"/>
        <v>320</v>
      </c>
      <c r="AK6" s="92">
        <f>V6/C6*100</f>
        <v>16.172574744543962</v>
      </c>
      <c r="AL6" s="99"/>
      <c r="AM6" s="140">
        <f>SUM(AM7:AM14)</f>
        <v>1855</v>
      </c>
      <c r="AN6" s="157">
        <f t="shared" ref="AN6:BA6" si="2">SUM(AN7:AN14)</f>
        <v>53</v>
      </c>
      <c r="AO6" s="157">
        <f t="shared" si="2"/>
        <v>30</v>
      </c>
      <c r="AP6" s="157">
        <f t="shared" si="2"/>
        <v>45</v>
      </c>
      <c r="AQ6" s="157">
        <f t="shared" si="2"/>
        <v>45</v>
      </c>
      <c r="AR6" s="157">
        <f t="shared" si="2"/>
        <v>238</v>
      </c>
      <c r="AS6" s="157">
        <f t="shared" si="2"/>
        <v>173</v>
      </c>
      <c r="AT6" s="157">
        <f t="shared" si="2"/>
        <v>211</v>
      </c>
      <c r="AU6" s="157">
        <f t="shared" si="2"/>
        <v>161</v>
      </c>
      <c r="AV6" s="157">
        <f t="shared" si="2"/>
        <v>163</v>
      </c>
      <c r="AW6" s="157">
        <f t="shared" si="2"/>
        <v>158</v>
      </c>
      <c r="AX6" s="157">
        <f t="shared" si="2"/>
        <v>176</v>
      </c>
      <c r="AY6" s="157">
        <f t="shared" si="2"/>
        <v>135</v>
      </c>
      <c r="AZ6" s="157">
        <f t="shared" si="2"/>
        <v>152</v>
      </c>
      <c r="BA6" s="157">
        <f t="shared" si="2"/>
        <v>115</v>
      </c>
      <c r="BB6" s="102">
        <f>AM6/C6*100</f>
        <v>7.8003448130860766</v>
      </c>
      <c r="BC6" s="92">
        <f>V6+AM6</f>
        <v>5701</v>
      </c>
      <c r="BD6" s="100">
        <f>AK6+BB6</f>
        <v>23.972919557630039</v>
      </c>
      <c r="BE6" s="99"/>
      <c r="BF6" s="140">
        <f>SUM(BF7:BF14)</f>
        <v>677</v>
      </c>
      <c r="BG6" s="157">
        <f t="shared" ref="BG6:BT6" si="3">SUM(BG7:BG14)</f>
        <v>104</v>
      </c>
      <c r="BH6" s="157">
        <f t="shared" si="3"/>
        <v>131</v>
      </c>
      <c r="BI6" s="157">
        <f t="shared" si="3"/>
        <v>53</v>
      </c>
      <c r="BJ6" s="157">
        <f t="shared" si="3"/>
        <v>65</v>
      </c>
      <c r="BK6" s="157">
        <f t="shared" si="3"/>
        <v>91</v>
      </c>
      <c r="BL6" s="157">
        <f t="shared" si="3"/>
        <v>78</v>
      </c>
      <c r="BM6" s="157">
        <f t="shared" si="3"/>
        <v>49</v>
      </c>
      <c r="BN6" s="157">
        <f t="shared" si="3"/>
        <v>55</v>
      </c>
      <c r="BO6" s="157">
        <f t="shared" si="3"/>
        <v>22</v>
      </c>
      <c r="BP6" s="157">
        <f t="shared" si="3"/>
        <v>11</v>
      </c>
      <c r="BQ6" s="157">
        <f t="shared" si="3"/>
        <v>4</v>
      </c>
      <c r="BR6" s="157">
        <f t="shared" si="3"/>
        <v>5</v>
      </c>
      <c r="BS6" s="157">
        <f t="shared" si="3"/>
        <v>4</v>
      </c>
      <c r="BT6" s="157">
        <f t="shared" si="3"/>
        <v>5</v>
      </c>
      <c r="BU6" s="102">
        <f>BF6/C6*100</f>
        <v>2.8468104789537865</v>
      </c>
    </row>
    <row r="7" spans="1:73" ht="15.6" x14ac:dyDescent="0.3">
      <c r="A7" s="28" t="s">
        <v>72</v>
      </c>
      <c r="B7" s="19">
        <v>2955.69</v>
      </c>
      <c r="C7" s="80">
        <f>E7+BC7+BF7</f>
        <v>2157</v>
      </c>
      <c r="D7" s="82">
        <f t="shared" ref="D7:D70" si="4">C7/B7*100</f>
        <v>72.97788333688581</v>
      </c>
      <c r="E7" s="140">
        <f t="shared" ref="E7:E37" si="5">SUM(F7:S7)</f>
        <v>1674</v>
      </c>
      <c r="F7" s="95">
        <v>85</v>
      </c>
      <c r="G7" s="96">
        <v>91</v>
      </c>
      <c r="H7" s="95">
        <v>50</v>
      </c>
      <c r="I7" s="96">
        <v>71</v>
      </c>
      <c r="J7" s="95">
        <v>133</v>
      </c>
      <c r="K7" s="96">
        <v>117</v>
      </c>
      <c r="L7" s="95">
        <v>129</v>
      </c>
      <c r="M7" s="96">
        <v>142</v>
      </c>
      <c r="N7" s="95">
        <v>149</v>
      </c>
      <c r="O7" s="96">
        <v>127</v>
      </c>
      <c r="P7" s="95">
        <v>141</v>
      </c>
      <c r="Q7" s="96">
        <v>138</v>
      </c>
      <c r="R7" s="95">
        <v>162</v>
      </c>
      <c r="S7" s="96">
        <v>139</v>
      </c>
      <c r="T7" s="82">
        <f t="shared" ref="T7:T14" si="6">E7/C7*100</f>
        <v>77.607788595271217</v>
      </c>
      <c r="U7" s="28" t="s">
        <v>72</v>
      </c>
      <c r="V7" s="140">
        <f t="shared" ref="V7:V70" si="7">SUM(W7:AJ7)</f>
        <v>328</v>
      </c>
      <c r="W7" s="95">
        <v>4</v>
      </c>
      <c r="X7" s="96">
        <v>4</v>
      </c>
      <c r="Y7" s="95">
        <v>11</v>
      </c>
      <c r="Z7" s="96">
        <v>4</v>
      </c>
      <c r="AA7" s="95">
        <v>30</v>
      </c>
      <c r="AB7" s="96">
        <v>19</v>
      </c>
      <c r="AC7" s="95">
        <v>26</v>
      </c>
      <c r="AD7" s="96">
        <v>38</v>
      </c>
      <c r="AE7" s="95">
        <v>29</v>
      </c>
      <c r="AF7" s="96">
        <v>26</v>
      </c>
      <c r="AG7" s="95">
        <v>25</v>
      </c>
      <c r="AH7" s="96">
        <v>30</v>
      </c>
      <c r="AI7" s="95">
        <v>50</v>
      </c>
      <c r="AJ7" s="96">
        <v>32</v>
      </c>
      <c r="AK7" s="82">
        <f t="shared" ref="AK7:AK14" si="8">V7/C7*100</f>
        <v>15.206305053314789</v>
      </c>
      <c r="AL7" s="28" t="s">
        <v>72</v>
      </c>
      <c r="AM7" s="140">
        <f t="shared" ref="AM7:AM70" si="9">SUM(AN7:BA7)</f>
        <v>90</v>
      </c>
      <c r="AN7" s="95">
        <v>2</v>
      </c>
      <c r="AO7" s="96">
        <v>3</v>
      </c>
      <c r="AP7" s="95">
        <v>4</v>
      </c>
      <c r="AQ7" s="96">
        <v>2</v>
      </c>
      <c r="AR7" s="95">
        <v>13</v>
      </c>
      <c r="AS7" s="96">
        <v>8</v>
      </c>
      <c r="AT7" s="95">
        <v>10</v>
      </c>
      <c r="AU7" s="96">
        <v>7</v>
      </c>
      <c r="AV7" s="95">
        <v>7</v>
      </c>
      <c r="AW7" s="96">
        <v>8</v>
      </c>
      <c r="AX7" s="95">
        <v>8</v>
      </c>
      <c r="AY7" s="96">
        <v>4</v>
      </c>
      <c r="AZ7" s="95">
        <v>7</v>
      </c>
      <c r="BA7" s="96">
        <v>7</v>
      </c>
      <c r="BB7" s="82">
        <f t="shared" ref="BB7:BB70" si="10">AM7/C7*100</f>
        <v>4.1724617524339358</v>
      </c>
      <c r="BC7" s="80">
        <f t="shared" ref="BC7:BC70" si="11">V7+AM7</f>
        <v>418</v>
      </c>
      <c r="BD7" s="100">
        <f t="shared" ref="BD7:BD70" si="12">AK7+BB7</f>
        <v>19.378766805748725</v>
      </c>
      <c r="BE7" s="28" t="s">
        <v>72</v>
      </c>
      <c r="BF7" s="140">
        <f t="shared" ref="BF7:BF70" si="13">SUM(BG7:BT7)</f>
        <v>65</v>
      </c>
      <c r="BG7" s="95">
        <v>11</v>
      </c>
      <c r="BH7" s="96">
        <v>17</v>
      </c>
      <c r="BI7" s="95">
        <v>3</v>
      </c>
      <c r="BJ7" s="96">
        <v>4</v>
      </c>
      <c r="BK7" s="95">
        <v>5</v>
      </c>
      <c r="BL7" s="96">
        <v>10</v>
      </c>
      <c r="BM7" s="95">
        <v>0</v>
      </c>
      <c r="BN7" s="96">
        <v>5</v>
      </c>
      <c r="BO7" s="95">
        <v>2</v>
      </c>
      <c r="BP7" s="96">
        <v>1</v>
      </c>
      <c r="BQ7" s="95">
        <v>3</v>
      </c>
      <c r="BR7" s="96">
        <v>1</v>
      </c>
      <c r="BS7" s="95">
        <v>1</v>
      </c>
      <c r="BT7" s="96">
        <v>2</v>
      </c>
      <c r="BU7" s="82">
        <f t="shared" ref="BU7:BU70" si="14">BF7/C7*100</f>
        <v>3.0134445989800649</v>
      </c>
    </row>
    <row r="8" spans="1:73" ht="15.6" x14ac:dyDescent="0.3">
      <c r="A8" s="28" t="s">
        <v>73</v>
      </c>
      <c r="B8" s="19">
        <v>2870.64</v>
      </c>
      <c r="C8" s="144">
        <f t="shared" ref="C8:C14" si="15">E8+BC8+BF8</f>
        <v>2031</v>
      </c>
      <c r="D8" s="82">
        <f t="shared" si="4"/>
        <v>70.750773346710147</v>
      </c>
      <c r="E8" s="140">
        <f t="shared" si="5"/>
        <v>1362</v>
      </c>
      <c r="F8" s="95">
        <v>65</v>
      </c>
      <c r="G8" s="96">
        <v>56</v>
      </c>
      <c r="H8" s="95">
        <v>61</v>
      </c>
      <c r="I8" s="96">
        <v>55</v>
      </c>
      <c r="J8" s="95">
        <v>93</v>
      </c>
      <c r="K8" s="96">
        <v>145</v>
      </c>
      <c r="L8" s="95">
        <v>122</v>
      </c>
      <c r="M8" s="96">
        <v>106</v>
      </c>
      <c r="N8" s="95">
        <v>121</v>
      </c>
      <c r="O8" s="96">
        <v>108</v>
      </c>
      <c r="P8" s="95">
        <v>128</v>
      </c>
      <c r="Q8" s="96">
        <v>102</v>
      </c>
      <c r="R8" s="95">
        <v>89</v>
      </c>
      <c r="S8" s="96">
        <v>111</v>
      </c>
      <c r="T8" s="82">
        <f t="shared" si="6"/>
        <v>67.060561299852296</v>
      </c>
      <c r="U8" s="28" t="s">
        <v>73</v>
      </c>
      <c r="V8" s="140">
        <f t="shared" si="7"/>
        <v>388</v>
      </c>
      <c r="W8" s="95">
        <v>5</v>
      </c>
      <c r="X8" s="96">
        <v>3</v>
      </c>
      <c r="Y8" s="95">
        <v>10</v>
      </c>
      <c r="Z8" s="96">
        <v>4</v>
      </c>
      <c r="AA8" s="95">
        <v>33</v>
      </c>
      <c r="AB8" s="96">
        <v>24</v>
      </c>
      <c r="AC8" s="95">
        <v>45</v>
      </c>
      <c r="AD8" s="96">
        <v>35</v>
      </c>
      <c r="AE8" s="95">
        <v>40</v>
      </c>
      <c r="AF8" s="96">
        <v>37</v>
      </c>
      <c r="AG8" s="95">
        <v>49</v>
      </c>
      <c r="AH8" s="96">
        <v>31</v>
      </c>
      <c r="AI8" s="95">
        <v>41</v>
      </c>
      <c r="AJ8" s="96">
        <v>31</v>
      </c>
      <c r="AK8" s="82">
        <f t="shared" si="8"/>
        <v>19.10388970950271</v>
      </c>
      <c r="AL8" s="28" t="s">
        <v>73</v>
      </c>
      <c r="AM8" s="140">
        <f t="shared" si="9"/>
        <v>228</v>
      </c>
      <c r="AN8" s="95">
        <v>7</v>
      </c>
      <c r="AO8" s="96">
        <v>1</v>
      </c>
      <c r="AP8" s="95">
        <v>7</v>
      </c>
      <c r="AQ8" s="96">
        <v>2</v>
      </c>
      <c r="AR8" s="95">
        <v>30</v>
      </c>
      <c r="AS8" s="96">
        <v>26</v>
      </c>
      <c r="AT8" s="95">
        <v>20</v>
      </c>
      <c r="AU8" s="96">
        <v>17</v>
      </c>
      <c r="AV8" s="95">
        <v>18</v>
      </c>
      <c r="AW8" s="96">
        <v>20</v>
      </c>
      <c r="AX8" s="95">
        <v>26</v>
      </c>
      <c r="AY8" s="96">
        <v>16</v>
      </c>
      <c r="AZ8" s="95">
        <v>20</v>
      </c>
      <c r="BA8" s="96">
        <v>18</v>
      </c>
      <c r="BB8" s="82">
        <f t="shared" si="10"/>
        <v>11.225997045790251</v>
      </c>
      <c r="BC8" s="80">
        <f t="shared" si="11"/>
        <v>616</v>
      </c>
      <c r="BD8" s="100">
        <f t="shared" si="12"/>
        <v>30.329886755292961</v>
      </c>
      <c r="BE8" s="28" t="s">
        <v>73</v>
      </c>
      <c r="BF8" s="140">
        <f t="shared" si="13"/>
        <v>53</v>
      </c>
      <c r="BG8" s="95">
        <v>7</v>
      </c>
      <c r="BH8" s="96">
        <v>6</v>
      </c>
      <c r="BI8" s="95">
        <v>5</v>
      </c>
      <c r="BJ8" s="96">
        <v>5</v>
      </c>
      <c r="BK8" s="95">
        <v>6</v>
      </c>
      <c r="BL8" s="96">
        <v>8</v>
      </c>
      <c r="BM8" s="95">
        <v>5</v>
      </c>
      <c r="BN8" s="96">
        <v>7</v>
      </c>
      <c r="BO8" s="95">
        <v>3</v>
      </c>
      <c r="BP8" s="96">
        <v>1</v>
      </c>
      <c r="BQ8" s="95">
        <v>0</v>
      </c>
      <c r="BR8" s="96">
        <v>0</v>
      </c>
      <c r="BS8" s="95">
        <v>0</v>
      </c>
      <c r="BT8" s="96">
        <v>0</v>
      </c>
      <c r="BU8" s="82">
        <f t="shared" si="14"/>
        <v>2.6095519448547511</v>
      </c>
    </row>
    <row r="9" spans="1:73" ht="15.6" x14ac:dyDescent="0.3">
      <c r="A9" s="28" t="s">
        <v>74</v>
      </c>
      <c r="B9" s="19">
        <v>3365.2260000000001</v>
      </c>
      <c r="C9" s="144">
        <f t="shared" si="15"/>
        <v>2715</v>
      </c>
      <c r="D9" s="82">
        <f t="shared" si="4"/>
        <v>80.678088187836423</v>
      </c>
      <c r="E9" s="140">
        <f t="shared" si="5"/>
        <v>1739</v>
      </c>
      <c r="F9" s="95">
        <v>109</v>
      </c>
      <c r="G9" s="96">
        <v>102</v>
      </c>
      <c r="H9" s="95">
        <v>62</v>
      </c>
      <c r="I9" s="96">
        <v>77</v>
      </c>
      <c r="J9" s="95">
        <v>130</v>
      </c>
      <c r="K9" s="96">
        <v>142</v>
      </c>
      <c r="L9" s="95">
        <v>133</v>
      </c>
      <c r="M9" s="96">
        <v>127</v>
      </c>
      <c r="N9" s="95">
        <v>146</v>
      </c>
      <c r="O9" s="96">
        <v>167</v>
      </c>
      <c r="P9" s="95">
        <v>131</v>
      </c>
      <c r="Q9" s="96">
        <v>146</v>
      </c>
      <c r="R9" s="95">
        <v>132</v>
      </c>
      <c r="S9" s="96">
        <v>135</v>
      </c>
      <c r="T9" s="82">
        <f t="shared" si="6"/>
        <v>64.051565377532228</v>
      </c>
      <c r="U9" s="28" t="s">
        <v>74</v>
      </c>
      <c r="V9" s="140">
        <f t="shared" si="7"/>
        <v>567</v>
      </c>
      <c r="W9" s="95">
        <v>14</v>
      </c>
      <c r="X9" s="96">
        <v>9</v>
      </c>
      <c r="Y9" s="95">
        <v>15</v>
      </c>
      <c r="Z9" s="96">
        <v>11</v>
      </c>
      <c r="AA9" s="95">
        <v>55</v>
      </c>
      <c r="AB9" s="96">
        <v>54</v>
      </c>
      <c r="AC9" s="95">
        <v>42</v>
      </c>
      <c r="AD9" s="96">
        <v>47</v>
      </c>
      <c r="AE9" s="95">
        <v>62</v>
      </c>
      <c r="AF9" s="96">
        <v>52</v>
      </c>
      <c r="AG9" s="95">
        <v>50</v>
      </c>
      <c r="AH9" s="96">
        <v>58</v>
      </c>
      <c r="AI9" s="95">
        <v>51</v>
      </c>
      <c r="AJ9" s="96">
        <v>47</v>
      </c>
      <c r="AK9" s="82">
        <f t="shared" si="8"/>
        <v>20.883977900552487</v>
      </c>
      <c r="AL9" s="28" t="s">
        <v>74</v>
      </c>
      <c r="AM9" s="140">
        <f t="shared" si="9"/>
        <v>306</v>
      </c>
      <c r="AN9" s="95">
        <v>9</v>
      </c>
      <c r="AO9" s="96">
        <v>5</v>
      </c>
      <c r="AP9" s="95">
        <v>7</v>
      </c>
      <c r="AQ9" s="96">
        <v>3</v>
      </c>
      <c r="AR9" s="95">
        <v>41</v>
      </c>
      <c r="AS9" s="96">
        <v>24</v>
      </c>
      <c r="AT9" s="95">
        <v>35</v>
      </c>
      <c r="AU9" s="96">
        <v>36</v>
      </c>
      <c r="AV9" s="95">
        <v>23</v>
      </c>
      <c r="AW9" s="96">
        <v>25</v>
      </c>
      <c r="AX9" s="95">
        <v>29</v>
      </c>
      <c r="AY9" s="96">
        <v>27</v>
      </c>
      <c r="AZ9" s="95">
        <v>23</v>
      </c>
      <c r="BA9" s="96">
        <v>19</v>
      </c>
      <c r="BB9" s="82">
        <f t="shared" si="10"/>
        <v>11.270718232044199</v>
      </c>
      <c r="BC9" s="80">
        <f t="shared" si="11"/>
        <v>873</v>
      </c>
      <c r="BD9" s="100">
        <f t="shared" si="12"/>
        <v>32.154696132596683</v>
      </c>
      <c r="BE9" s="28" t="s">
        <v>74</v>
      </c>
      <c r="BF9" s="140">
        <f t="shared" si="13"/>
        <v>103</v>
      </c>
      <c r="BG9" s="95">
        <v>16</v>
      </c>
      <c r="BH9" s="96">
        <v>23</v>
      </c>
      <c r="BI9" s="95">
        <v>6</v>
      </c>
      <c r="BJ9" s="96">
        <v>16</v>
      </c>
      <c r="BK9" s="95">
        <v>16</v>
      </c>
      <c r="BL9" s="96">
        <v>10</v>
      </c>
      <c r="BM9" s="95">
        <v>6</v>
      </c>
      <c r="BN9" s="96">
        <v>6</v>
      </c>
      <c r="BO9" s="95">
        <v>3</v>
      </c>
      <c r="BP9" s="96">
        <v>1</v>
      </c>
      <c r="BQ9" s="95">
        <v>0</v>
      </c>
      <c r="BR9" s="96">
        <v>0</v>
      </c>
      <c r="BS9" s="95">
        <v>0</v>
      </c>
      <c r="BT9" s="96">
        <v>0</v>
      </c>
      <c r="BU9" s="82">
        <f t="shared" si="14"/>
        <v>3.7937384898710866</v>
      </c>
    </row>
    <row r="10" spans="1:73" ht="15.6" x14ac:dyDescent="0.3">
      <c r="A10" s="28" t="s">
        <v>75</v>
      </c>
      <c r="B10" s="19">
        <v>3654.3960000000002</v>
      </c>
      <c r="C10" s="144">
        <f t="shared" si="15"/>
        <v>3240</v>
      </c>
      <c r="D10" s="82">
        <f t="shared" si="4"/>
        <v>88.660342228920996</v>
      </c>
      <c r="E10" s="140">
        <f t="shared" si="5"/>
        <v>2650</v>
      </c>
      <c r="F10" s="95">
        <v>135</v>
      </c>
      <c r="G10" s="96">
        <v>127</v>
      </c>
      <c r="H10" s="95">
        <v>89</v>
      </c>
      <c r="I10" s="96">
        <v>110</v>
      </c>
      <c r="J10" s="95">
        <v>196</v>
      </c>
      <c r="K10" s="96">
        <v>221</v>
      </c>
      <c r="L10" s="95">
        <v>228</v>
      </c>
      <c r="M10" s="96">
        <v>211</v>
      </c>
      <c r="N10" s="95">
        <v>232</v>
      </c>
      <c r="O10" s="96">
        <v>188</v>
      </c>
      <c r="P10" s="95">
        <v>223</v>
      </c>
      <c r="Q10" s="96">
        <v>243</v>
      </c>
      <c r="R10" s="95">
        <v>221</v>
      </c>
      <c r="S10" s="96">
        <v>226</v>
      </c>
      <c r="T10" s="82">
        <f t="shared" si="6"/>
        <v>81.790123456790127</v>
      </c>
      <c r="U10" s="28" t="s">
        <v>75</v>
      </c>
      <c r="V10" s="140">
        <f t="shared" si="7"/>
        <v>438</v>
      </c>
      <c r="W10" s="95">
        <v>10</v>
      </c>
      <c r="X10" s="96">
        <v>11</v>
      </c>
      <c r="Y10" s="95">
        <v>10</v>
      </c>
      <c r="Z10" s="96">
        <v>4</v>
      </c>
      <c r="AA10" s="95">
        <v>36</v>
      </c>
      <c r="AB10" s="96">
        <v>32</v>
      </c>
      <c r="AC10" s="95">
        <v>39</v>
      </c>
      <c r="AD10" s="96">
        <v>35</v>
      </c>
      <c r="AE10" s="95">
        <v>42</v>
      </c>
      <c r="AF10" s="96">
        <v>32</v>
      </c>
      <c r="AG10" s="95">
        <v>46</v>
      </c>
      <c r="AH10" s="96">
        <v>42</v>
      </c>
      <c r="AI10" s="95">
        <v>57</v>
      </c>
      <c r="AJ10" s="96">
        <v>42</v>
      </c>
      <c r="AK10" s="82">
        <f t="shared" si="8"/>
        <v>13.518518518518519</v>
      </c>
      <c r="AL10" s="28" t="s">
        <v>75</v>
      </c>
      <c r="AM10" s="140">
        <f t="shared" si="9"/>
        <v>118</v>
      </c>
      <c r="AN10" s="95">
        <v>2</v>
      </c>
      <c r="AO10" s="96">
        <v>2</v>
      </c>
      <c r="AP10" s="95">
        <v>5</v>
      </c>
      <c r="AQ10" s="96">
        <v>3</v>
      </c>
      <c r="AR10" s="95">
        <v>14</v>
      </c>
      <c r="AS10" s="96">
        <v>10</v>
      </c>
      <c r="AT10" s="95">
        <v>12</v>
      </c>
      <c r="AU10" s="96">
        <v>4</v>
      </c>
      <c r="AV10" s="95">
        <v>18</v>
      </c>
      <c r="AW10" s="96">
        <v>9</v>
      </c>
      <c r="AX10" s="95">
        <v>10</v>
      </c>
      <c r="AY10" s="96">
        <v>10</v>
      </c>
      <c r="AZ10" s="95">
        <v>10</v>
      </c>
      <c r="BA10" s="96">
        <v>9</v>
      </c>
      <c r="BB10" s="82">
        <f t="shared" si="10"/>
        <v>3.6419753086419751</v>
      </c>
      <c r="BC10" s="80">
        <f t="shared" si="11"/>
        <v>556</v>
      </c>
      <c r="BD10" s="100">
        <f t="shared" si="12"/>
        <v>17.160493827160494</v>
      </c>
      <c r="BE10" s="28" t="s">
        <v>75</v>
      </c>
      <c r="BF10" s="140">
        <f t="shared" si="13"/>
        <v>34</v>
      </c>
      <c r="BG10" s="95">
        <v>9</v>
      </c>
      <c r="BH10" s="96">
        <v>8</v>
      </c>
      <c r="BI10" s="95">
        <v>3</v>
      </c>
      <c r="BJ10" s="96">
        <v>2</v>
      </c>
      <c r="BK10" s="95">
        <v>1</v>
      </c>
      <c r="BL10" s="96">
        <v>2</v>
      </c>
      <c r="BM10" s="95">
        <v>1</v>
      </c>
      <c r="BN10" s="96">
        <v>1</v>
      </c>
      <c r="BO10" s="95">
        <v>2</v>
      </c>
      <c r="BP10" s="96">
        <v>1</v>
      </c>
      <c r="BQ10" s="95">
        <v>0</v>
      </c>
      <c r="BR10" s="96">
        <v>1</v>
      </c>
      <c r="BS10" s="95">
        <v>3</v>
      </c>
      <c r="BT10" s="96">
        <v>0</v>
      </c>
      <c r="BU10" s="82">
        <f t="shared" si="14"/>
        <v>1.0493827160493827</v>
      </c>
    </row>
    <row r="11" spans="1:73" ht="15.6" x14ac:dyDescent="0.3">
      <c r="A11" s="28" t="s">
        <v>76</v>
      </c>
      <c r="B11" s="19">
        <v>2049.3000000000002</v>
      </c>
      <c r="C11" s="144">
        <f t="shared" si="15"/>
        <v>1596</v>
      </c>
      <c r="D11" s="82">
        <f t="shared" si="4"/>
        <v>77.880251793295258</v>
      </c>
      <c r="E11" s="140">
        <f t="shared" si="5"/>
        <v>1076</v>
      </c>
      <c r="F11" s="95">
        <v>61</v>
      </c>
      <c r="G11" s="96">
        <v>47</v>
      </c>
      <c r="H11" s="95">
        <v>37</v>
      </c>
      <c r="I11" s="96">
        <v>37</v>
      </c>
      <c r="J11" s="95">
        <v>83</v>
      </c>
      <c r="K11" s="96">
        <v>91</v>
      </c>
      <c r="L11" s="95">
        <v>87</v>
      </c>
      <c r="M11" s="96">
        <v>94</v>
      </c>
      <c r="N11" s="95">
        <v>99</v>
      </c>
      <c r="O11" s="96">
        <v>81</v>
      </c>
      <c r="P11" s="95">
        <v>100</v>
      </c>
      <c r="Q11" s="96">
        <v>96</v>
      </c>
      <c r="R11" s="95">
        <v>83</v>
      </c>
      <c r="S11" s="96">
        <v>80</v>
      </c>
      <c r="T11" s="82">
        <f t="shared" si="6"/>
        <v>67.418546365914793</v>
      </c>
      <c r="U11" s="28" t="s">
        <v>76</v>
      </c>
      <c r="V11" s="140">
        <f t="shared" si="7"/>
        <v>312</v>
      </c>
      <c r="W11" s="95">
        <v>4</v>
      </c>
      <c r="X11" s="96">
        <v>2</v>
      </c>
      <c r="Y11" s="95">
        <v>3</v>
      </c>
      <c r="Z11" s="96">
        <v>6</v>
      </c>
      <c r="AA11" s="95">
        <v>27</v>
      </c>
      <c r="AB11" s="96">
        <v>16</v>
      </c>
      <c r="AC11" s="95">
        <v>19</v>
      </c>
      <c r="AD11" s="96">
        <v>30</v>
      </c>
      <c r="AE11" s="95">
        <v>38</v>
      </c>
      <c r="AF11" s="96">
        <v>32</v>
      </c>
      <c r="AG11" s="95">
        <v>36</v>
      </c>
      <c r="AH11" s="96">
        <v>31</v>
      </c>
      <c r="AI11" s="95">
        <v>34</v>
      </c>
      <c r="AJ11" s="96">
        <v>34</v>
      </c>
      <c r="AK11" s="82">
        <f t="shared" si="8"/>
        <v>19.548872180451127</v>
      </c>
      <c r="AL11" s="28" t="s">
        <v>76</v>
      </c>
      <c r="AM11" s="140">
        <f t="shared" si="9"/>
        <v>164</v>
      </c>
      <c r="AN11" s="95">
        <v>9</v>
      </c>
      <c r="AO11" s="96">
        <v>0</v>
      </c>
      <c r="AP11" s="95">
        <v>5</v>
      </c>
      <c r="AQ11" s="96">
        <v>1</v>
      </c>
      <c r="AR11" s="95">
        <v>18</v>
      </c>
      <c r="AS11" s="96">
        <v>12</v>
      </c>
      <c r="AT11" s="95">
        <v>19</v>
      </c>
      <c r="AU11" s="96">
        <v>18</v>
      </c>
      <c r="AV11" s="95">
        <v>14</v>
      </c>
      <c r="AW11" s="96">
        <v>15</v>
      </c>
      <c r="AX11" s="95">
        <v>14</v>
      </c>
      <c r="AY11" s="96">
        <v>11</v>
      </c>
      <c r="AZ11" s="95">
        <v>18</v>
      </c>
      <c r="BA11" s="96">
        <v>10</v>
      </c>
      <c r="BB11" s="82">
        <f t="shared" si="10"/>
        <v>10.275689223057643</v>
      </c>
      <c r="BC11" s="80">
        <f t="shared" si="11"/>
        <v>476</v>
      </c>
      <c r="BD11" s="100">
        <f t="shared" si="12"/>
        <v>29.82456140350877</v>
      </c>
      <c r="BE11" s="28" t="s">
        <v>76</v>
      </c>
      <c r="BF11" s="140">
        <f t="shared" si="13"/>
        <v>44</v>
      </c>
      <c r="BG11" s="95">
        <v>9</v>
      </c>
      <c r="BH11" s="96">
        <v>10</v>
      </c>
      <c r="BI11" s="95">
        <v>6</v>
      </c>
      <c r="BJ11" s="96">
        <v>5</v>
      </c>
      <c r="BK11" s="95">
        <v>6</v>
      </c>
      <c r="BL11" s="96">
        <v>3</v>
      </c>
      <c r="BM11" s="95">
        <v>3</v>
      </c>
      <c r="BN11" s="96">
        <v>2</v>
      </c>
      <c r="BO11" s="95">
        <v>0</v>
      </c>
      <c r="BP11" s="96">
        <v>0</v>
      </c>
      <c r="BQ11" s="95">
        <v>0</v>
      </c>
      <c r="BR11" s="96">
        <v>0</v>
      </c>
      <c r="BS11" s="95">
        <v>0</v>
      </c>
      <c r="BT11" s="96">
        <v>0</v>
      </c>
      <c r="BU11" s="82">
        <f t="shared" si="14"/>
        <v>2.7568922305764412</v>
      </c>
    </row>
    <row r="12" spans="1:73" ht="15.6" x14ac:dyDescent="0.3">
      <c r="A12" s="28" t="s">
        <v>77</v>
      </c>
      <c r="B12" s="19">
        <v>3560.922</v>
      </c>
      <c r="C12" s="144">
        <f t="shared" si="15"/>
        <v>2581</v>
      </c>
      <c r="D12" s="82">
        <f t="shared" si="4"/>
        <v>72.48122817629816</v>
      </c>
      <c r="E12" s="140">
        <f t="shared" si="5"/>
        <v>2027</v>
      </c>
      <c r="F12" s="95">
        <v>80</v>
      </c>
      <c r="G12" s="96">
        <v>78</v>
      </c>
      <c r="H12" s="95">
        <v>94</v>
      </c>
      <c r="I12" s="96">
        <v>75</v>
      </c>
      <c r="J12" s="95">
        <v>175</v>
      </c>
      <c r="K12" s="96">
        <v>169</v>
      </c>
      <c r="L12" s="95">
        <v>175</v>
      </c>
      <c r="M12" s="96">
        <v>167</v>
      </c>
      <c r="N12" s="95">
        <v>178</v>
      </c>
      <c r="O12" s="96">
        <v>154</v>
      </c>
      <c r="P12" s="95">
        <v>187</v>
      </c>
      <c r="Q12" s="96">
        <v>188</v>
      </c>
      <c r="R12" s="95">
        <v>151</v>
      </c>
      <c r="S12" s="96">
        <v>156</v>
      </c>
      <c r="T12" s="82">
        <f t="shared" si="6"/>
        <v>78.535451375435883</v>
      </c>
      <c r="U12" s="28" t="s">
        <v>77</v>
      </c>
      <c r="V12" s="140">
        <f t="shared" si="7"/>
        <v>379</v>
      </c>
      <c r="W12" s="95">
        <v>7</v>
      </c>
      <c r="X12" s="96">
        <v>10</v>
      </c>
      <c r="Y12" s="95">
        <v>8</v>
      </c>
      <c r="Z12" s="96">
        <v>8</v>
      </c>
      <c r="AA12" s="95">
        <v>30</v>
      </c>
      <c r="AB12" s="96">
        <v>20</v>
      </c>
      <c r="AC12" s="95">
        <v>38</v>
      </c>
      <c r="AD12" s="96">
        <v>32</v>
      </c>
      <c r="AE12" s="95">
        <v>36</v>
      </c>
      <c r="AF12" s="96">
        <v>42</v>
      </c>
      <c r="AG12" s="95">
        <v>35</v>
      </c>
      <c r="AH12" s="96">
        <v>35</v>
      </c>
      <c r="AI12" s="95">
        <v>48</v>
      </c>
      <c r="AJ12" s="96">
        <v>30</v>
      </c>
      <c r="AK12" s="82">
        <f t="shared" si="8"/>
        <v>14.684230918248742</v>
      </c>
      <c r="AL12" s="28" t="s">
        <v>77</v>
      </c>
      <c r="AM12" s="140">
        <f t="shared" si="9"/>
        <v>130</v>
      </c>
      <c r="AN12" s="95">
        <v>6</v>
      </c>
      <c r="AO12" s="96">
        <v>5</v>
      </c>
      <c r="AP12" s="95">
        <v>2</v>
      </c>
      <c r="AQ12" s="96">
        <v>3</v>
      </c>
      <c r="AR12" s="95">
        <v>18</v>
      </c>
      <c r="AS12" s="96">
        <v>10</v>
      </c>
      <c r="AT12" s="95">
        <v>11</v>
      </c>
      <c r="AU12" s="96">
        <v>17</v>
      </c>
      <c r="AV12" s="95">
        <v>11</v>
      </c>
      <c r="AW12" s="96">
        <v>5</v>
      </c>
      <c r="AX12" s="95">
        <v>9</v>
      </c>
      <c r="AY12" s="96">
        <v>14</v>
      </c>
      <c r="AZ12" s="95">
        <v>13</v>
      </c>
      <c r="BA12" s="96">
        <v>6</v>
      </c>
      <c r="BB12" s="82">
        <f t="shared" si="10"/>
        <v>5.0368074389771404</v>
      </c>
      <c r="BC12" s="80">
        <f t="shared" si="11"/>
        <v>509</v>
      </c>
      <c r="BD12" s="100">
        <f t="shared" si="12"/>
        <v>19.721038357225883</v>
      </c>
      <c r="BE12" s="28" t="s">
        <v>77</v>
      </c>
      <c r="BF12" s="140">
        <f t="shared" si="13"/>
        <v>45</v>
      </c>
      <c r="BG12" s="95">
        <v>5</v>
      </c>
      <c r="BH12" s="96">
        <v>5</v>
      </c>
      <c r="BI12" s="95">
        <v>5</v>
      </c>
      <c r="BJ12" s="96">
        <v>1</v>
      </c>
      <c r="BK12" s="95">
        <v>10</v>
      </c>
      <c r="BL12" s="96">
        <v>7</v>
      </c>
      <c r="BM12" s="95">
        <v>7</v>
      </c>
      <c r="BN12" s="96">
        <v>3</v>
      </c>
      <c r="BO12" s="95">
        <v>1</v>
      </c>
      <c r="BP12" s="96">
        <v>0</v>
      </c>
      <c r="BQ12" s="95">
        <v>0</v>
      </c>
      <c r="BR12" s="96">
        <v>0</v>
      </c>
      <c r="BS12" s="95">
        <v>0</v>
      </c>
      <c r="BT12" s="96">
        <v>1</v>
      </c>
      <c r="BU12" s="82">
        <f t="shared" si="14"/>
        <v>1.743510267338241</v>
      </c>
    </row>
    <row r="13" spans="1:73" ht="15.6" x14ac:dyDescent="0.3">
      <c r="A13" s="28" t="s">
        <v>233</v>
      </c>
      <c r="B13" s="26">
        <v>943.00200000000007</v>
      </c>
      <c r="C13" s="144">
        <f t="shared" si="15"/>
        <v>721</v>
      </c>
      <c r="D13" s="82">
        <f t="shared" si="4"/>
        <v>76.45795024824973</v>
      </c>
      <c r="E13" s="140">
        <f t="shared" si="5"/>
        <v>596</v>
      </c>
      <c r="F13" s="95">
        <v>24</v>
      </c>
      <c r="G13" s="96">
        <v>20</v>
      </c>
      <c r="H13" s="95">
        <v>16</v>
      </c>
      <c r="I13" s="96">
        <v>24</v>
      </c>
      <c r="J13" s="95">
        <v>46</v>
      </c>
      <c r="K13" s="96">
        <v>35</v>
      </c>
      <c r="L13" s="95">
        <v>55</v>
      </c>
      <c r="M13" s="96">
        <v>49</v>
      </c>
      <c r="N13" s="95">
        <v>49</v>
      </c>
      <c r="O13" s="96">
        <v>51</v>
      </c>
      <c r="P13" s="95">
        <v>50</v>
      </c>
      <c r="Q13" s="96">
        <v>41</v>
      </c>
      <c r="R13" s="95">
        <v>70</v>
      </c>
      <c r="S13" s="96">
        <v>66</v>
      </c>
      <c r="T13" s="82">
        <f t="shared" si="6"/>
        <v>82.662968099861303</v>
      </c>
      <c r="U13" s="28" t="s">
        <v>78</v>
      </c>
      <c r="V13" s="140">
        <f t="shared" si="7"/>
        <v>90</v>
      </c>
      <c r="W13" s="95">
        <v>4</v>
      </c>
      <c r="X13" s="96">
        <v>0</v>
      </c>
      <c r="Y13" s="95">
        <v>5</v>
      </c>
      <c r="Z13" s="96">
        <v>0</v>
      </c>
      <c r="AA13" s="95">
        <v>7</v>
      </c>
      <c r="AB13" s="96">
        <v>6</v>
      </c>
      <c r="AC13" s="95">
        <v>9</v>
      </c>
      <c r="AD13" s="96">
        <v>6</v>
      </c>
      <c r="AE13" s="95">
        <v>4</v>
      </c>
      <c r="AF13" s="96">
        <v>10</v>
      </c>
      <c r="AG13" s="95">
        <v>12</v>
      </c>
      <c r="AH13" s="96">
        <v>11</v>
      </c>
      <c r="AI13" s="95">
        <v>9</v>
      </c>
      <c r="AJ13" s="96">
        <v>7</v>
      </c>
      <c r="AK13" s="82">
        <f t="shared" si="8"/>
        <v>12.482662968099861</v>
      </c>
      <c r="AL13" s="28" t="s">
        <v>78</v>
      </c>
      <c r="AM13" s="140">
        <f t="shared" si="9"/>
        <v>32</v>
      </c>
      <c r="AN13" s="95">
        <v>0</v>
      </c>
      <c r="AO13" s="96">
        <v>1</v>
      </c>
      <c r="AP13" s="95">
        <v>1</v>
      </c>
      <c r="AQ13" s="96">
        <v>3</v>
      </c>
      <c r="AR13" s="95">
        <v>3</v>
      </c>
      <c r="AS13" s="96">
        <v>7</v>
      </c>
      <c r="AT13" s="95">
        <v>4</v>
      </c>
      <c r="AU13" s="96">
        <v>3</v>
      </c>
      <c r="AV13" s="95">
        <v>3</v>
      </c>
      <c r="AW13" s="96">
        <v>4</v>
      </c>
      <c r="AX13" s="95">
        <v>2</v>
      </c>
      <c r="AY13" s="96">
        <v>0</v>
      </c>
      <c r="AZ13" s="95">
        <v>1</v>
      </c>
      <c r="BA13" s="96">
        <v>0</v>
      </c>
      <c r="BB13" s="82">
        <f t="shared" si="10"/>
        <v>4.438280166435506</v>
      </c>
      <c r="BC13" s="80">
        <f t="shared" si="11"/>
        <v>122</v>
      </c>
      <c r="BD13" s="100">
        <f t="shared" si="12"/>
        <v>16.920943134535367</v>
      </c>
      <c r="BE13" s="28" t="s">
        <v>78</v>
      </c>
      <c r="BF13" s="140">
        <f t="shared" si="13"/>
        <v>3</v>
      </c>
      <c r="BG13" s="95">
        <v>0</v>
      </c>
      <c r="BH13" s="96">
        <v>0</v>
      </c>
      <c r="BI13" s="95">
        <v>0</v>
      </c>
      <c r="BJ13" s="96">
        <v>0</v>
      </c>
      <c r="BK13" s="95">
        <v>0</v>
      </c>
      <c r="BL13" s="96">
        <v>0</v>
      </c>
      <c r="BM13" s="95">
        <v>0</v>
      </c>
      <c r="BN13" s="96">
        <v>0</v>
      </c>
      <c r="BO13" s="95">
        <v>1</v>
      </c>
      <c r="BP13" s="96">
        <v>1</v>
      </c>
      <c r="BQ13" s="95">
        <v>0</v>
      </c>
      <c r="BR13" s="96">
        <v>0</v>
      </c>
      <c r="BS13" s="95">
        <v>0</v>
      </c>
      <c r="BT13" s="96">
        <v>1</v>
      </c>
      <c r="BU13" s="82">
        <f t="shared" si="14"/>
        <v>0.41608876560332869</v>
      </c>
    </row>
    <row r="14" spans="1:73" ht="15.6" x14ac:dyDescent="0.3">
      <c r="A14" s="28" t="s">
        <v>79</v>
      </c>
      <c r="B14" s="27">
        <v>9165.7980000000007</v>
      </c>
      <c r="C14" s="144">
        <f t="shared" si="15"/>
        <v>8740</v>
      </c>
      <c r="D14" s="82">
        <f t="shared" si="4"/>
        <v>95.354490683735321</v>
      </c>
      <c r="E14" s="140">
        <f t="shared" si="5"/>
        <v>6279</v>
      </c>
      <c r="F14" s="95">
        <v>356</v>
      </c>
      <c r="G14" s="96">
        <v>326</v>
      </c>
      <c r="H14" s="95">
        <v>243</v>
      </c>
      <c r="I14" s="96">
        <v>267</v>
      </c>
      <c r="J14" s="95">
        <v>473</v>
      </c>
      <c r="K14" s="96">
        <v>517</v>
      </c>
      <c r="L14" s="95">
        <v>549</v>
      </c>
      <c r="M14" s="96">
        <v>497</v>
      </c>
      <c r="N14" s="95">
        <v>555</v>
      </c>
      <c r="O14" s="96">
        <v>444</v>
      </c>
      <c r="P14" s="95">
        <v>539</v>
      </c>
      <c r="Q14" s="96">
        <v>508</v>
      </c>
      <c r="R14" s="95">
        <v>505</v>
      </c>
      <c r="S14" s="96">
        <v>500</v>
      </c>
      <c r="T14" s="82">
        <f t="shared" si="6"/>
        <v>71.84210526315789</v>
      </c>
      <c r="U14" s="28" t="s">
        <v>79</v>
      </c>
      <c r="V14" s="140">
        <f t="shared" si="7"/>
        <v>1344</v>
      </c>
      <c r="W14" s="95">
        <v>36</v>
      </c>
      <c r="X14" s="96">
        <v>29</v>
      </c>
      <c r="Y14" s="95">
        <v>38</v>
      </c>
      <c r="Z14" s="96">
        <v>25</v>
      </c>
      <c r="AA14" s="95">
        <v>120</v>
      </c>
      <c r="AB14" s="96">
        <v>94</v>
      </c>
      <c r="AC14" s="95">
        <v>126</v>
      </c>
      <c r="AD14" s="96">
        <v>86</v>
      </c>
      <c r="AE14" s="95">
        <v>137</v>
      </c>
      <c r="AF14" s="96">
        <v>127</v>
      </c>
      <c r="AG14" s="95">
        <v>134</v>
      </c>
      <c r="AH14" s="96">
        <v>132</v>
      </c>
      <c r="AI14" s="95">
        <v>163</v>
      </c>
      <c r="AJ14" s="96">
        <v>97</v>
      </c>
      <c r="AK14" s="82">
        <f t="shared" si="8"/>
        <v>15.377574370709382</v>
      </c>
      <c r="AL14" s="28" t="s">
        <v>79</v>
      </c>
      <c r="AM14" s="140">
        <f t="shared" si="9"/>
        <v>787</v>
      </c>
      <c r="AN14" s="95">
        <v>18</v>
      </c>
      <c r="AO14" s="96">
        <v>13</v>
      </c>
      <c r="AP14" s="95">
        <v>14</v>
      </c>
      <c r="AQ14" s="96">
        <v>28</v>
      </c>
      <c r="AR14" s="95">
        <v>101</v>
      </c>
      <c r="AS14" s="96">
        <v>76</v>
      </c>
      <c r="AT14" s="95">
        <v>100</v>
      </c>
      <c r="AU14" s="96">
        <v>59</v>
      </c>
      <c r="AV14" s="95">
        <v>69</v>
      </c>
      <c r="AW14" s="96">
        <v>72</v>
      </c>
      <c r="AX14" s="95">
        <v>78</v>
      </c>
      <c r="AY14" s="96">
        <v>53</v>
      </c>
      <c r="AZ14" s="95">
        <v>60</v>
      </c>
      <c r="BA14" s="96">
        <v>46</v>
      </c>
      <c r="BB14" s="82">
        <f t="shared" si="10"/>
        <v>9.0045766590389018</v>
      </c>
      <c r="BC14" s="80">
        <f t="shared" si="11"/>
        <v>2131</v>
      </c>
      <c r="BD14" s="100">
        <f t="shared" si="12"/>
        <v>24.382151029748286</v>
      </c>
      <c r="BE14" s="28" t="s">
        <v>79</v>
      </c>
      <c r="BF14" s="140">
        <f t="shared" si="13"/>
        <v>330</v>
      </c>
      <c r="BG14" s="95">
        <v>47</v>
      </c>
      <c r="BH14" s="96">
        <v>62</v>
      </c>
      <c r="BI14" s="95">
        <v>25</v>
      </c>
      <c r="BJ14" s="96">
        <v>32</v>
      </c>
      <c r="BK14" s="95">
        <v>47</v>
      </c>
      <c r="BL14" s="96">
        <v>38</v>
      </c>
      <c r="BM14" s="95">
        <v>27</v>
      </c>
      <c r="BN14" s="96">
        <v>31</v>
      </c>
      <c r="BO14" s="122">
        <v>10</v>
      </c>
      <c r="BP14" s="96">
        <v>6</v>
      </c>
      <c r="BQ14" s="95">
        <v>1</v>
      </c>
      <c r="BR14" s="96">
        <v>3</v>
      </c>
      <c r="BS14" s="95">
        <v>0</v>
      </c>
      <c r="BT14" s="96">
        <v>1</v>
      </c>
      <c r="BU14" s="82">
        <f t="shared" si="14"/>
        <v>3.775743707093822</v>
      </c>
    </row>
    <row r="15" spans="1:73" s="99" customFormat="1" x14ac:dyDescent="0.25"/>
    <row r="16" spans="1:73" ht="15.6" x14ac:dyDescent="0.3">
      <c r="A16" s="1" t="s">
        <v>80</v>
      </c>
      <c r="B16" s="161">
        <f>SUM(B17:B38)</f>
        <v>63785.556000000011</v>
      </c>
      <c r="C16" s="92">
        <f>E16+V16+AM16+BF16</f>
        <v>39709</v>
      </c>
      <c r="D16" s="82"/>
      <c r="E16" s="140">
        <f>SUM(E17:E38)</f>
        <v>28441</v>
      </c>
      <c r="F16" s="157">
        <f t="shared" ref="F16:S16" si="16">SUM(F17:F38)</f>
        <v>1088</v>
      </c>
      <c r="G16" s="157">
        <f t="shared" si="16"/>
        <v>1084</v>
      </c>
      <c r="H16" s="157">
        <f t="shared" si="16"/>
        <v>1262</v>
      </c>
      <c r="I16" s="157">
        <f t="shared" si="16"/>
        <v>1228</v>
      </c>
      <c r="J16" s="157">
        <f t="shared" si="16"/>
        <v>2424</v>
      </c>
      <c r="K16" s="157">
        <f t="shared" si="16"/>
        <v>2349</v>
      </c>
      <c r="L16" s="157">
        <f t="shared" si="16"/>
        <v>2450</v>
      </c>
      <c r="M16" s="157">
        <f t="shared" si="16"/>
        <v>2460</v>
      </c>
      <c r="N16" s="157">
        <f t="shared" si="16"/>
        <v>2585</v>
      </c>
      <c r="O16" s="157">
        <f t="shared" si="16"/>
        <v>2403</v>
      </c>
      <c r="P16" s="157">
        <f t="shared" si="16"/>
        <v>2694</v>
      </c>
      <c r="Q16" s="157">
        <f t="shared" si="16"/>
        <v>2499</v>
      </c>
      <c r="R16" s="157">
        <f t="shared" si="16"/>
        <v>1974</v>
      </c>
      <c r="S16" s="157">
        <f t="shared" si="16"/>
        <v>1941</v>
      </c>
      <c r="T16" s="102">
        <f>E16/C16*100</f>
        <v>71.623561409252318</v>
      </c>
      <c r="U16" s="99"/>
      <c r="V16" s="140">
        <f>SUM(V17:V38)</f>
        <v>6761</v>
      </c>
      <c r="W16" s="157">
        <f t="shared" ref="W16:AJ16" si="17">SUM(W17:W38)</f>
        <v>90</v>
      </c>
      <c r="X16" s="157">
        <f t="shared" si="17"/>
        <v>64</v>
      </c>
      <c r="Y16" s="157">
        <f t="shared" si="17"/>
        <v>179</v>
      </c>
      <c r="Z16" s="157">
        <f t="shared" si="17"/>
        <v>124</v>
      </c>
      <c r="AA16" s="157">
        <f t="shared" si="17"/>
        <v>599</v>
      </c>
      <c r="AB16" s="157">
        <f t="shared" si="17"/>
        <v>466</v>
      </c>
      <c r="AC16" s="157">
        <f t="shared" si="17"/>
        <v>690</v>
      </c>
      <c r="AD16" s="157">
        <f t="shared" si="17"/>
        <v>550</v>
      </c>
      <c r="AE16" s="157">
        <f t="shared" si="17"/>
        <v>802</v>
      </c>
      <c r="AF16" s="157">
        <f t="shared" si="17"/>
        <v>692</v>
      </c>
      <c r="AG16" s="157">
        <f t="shared" si="17"/>
        <v>776</v>
      </c>
      <c r="AH16" s="157">
        <f t="shared" si="17"/>
        <v>657</v>
      </c>
      <c r="AI16" s="157">
        <f t="shared" si="17"/>
        <v>592</v>
      </c>
      <c r="AJ16" s="157">
        <f t="shared" si="17"/>
        <v>480</v>
      </c>
      <c r="AK16" s="102">
        <f>V16/C16*100</f>
        <v>17.026366818605354</v>
      </c>
      <c r="AL16" s="99"/>
      <c r="AM16" s="140">
        <f>SUM(AM17:AM38)</f>
        <v>3495</v>
      </c>
      <c r="AN16" s="157">
        <f>SUM(AN17:AN38)</f>
        <v>76</v>
      </c>
      <c r="AO16" s="157">
        <f t="shared" ref="AO16:BA16" si="18">SUM(AO17:AO38)</f>
        <v>61</v>
      </c>
      <c r="AP16" s="157">
        <f t="shared" si="18"/>
        <v>145</v>
      </c>
      <c r="AQ16" s="157">
        <f t="shared" si="18"/>
        <v>82</v>
      </c>
      <c r="AR16" s="157">
        <f t="shared" si="18"/>
        <v>425</v>
      </c>
      <c r="AS16" s="157">
        <f t="shared" si="18"/>
        <v>305</v>
      </c>
      <c r="AT16" s="157">
        <f t="shared" si="18"/>
        <v>402</v>
      </c>
      <c r="AU16" s="157">
        <f t="shared" si="18"/>
        <v>276</v>
      </c>
      <c r="AV16" s="157">
        <f t="shared" si="18"/>
        <v>322</v>
      </c>
      <c r="AW16" s="157">
        <f t="shared" si="18"/>
        <v>294</v>
      </c>
      <c r="AX16" s="157">
        <f t="shared" si="18"/>
        <v>351</v>
      </c>
      <c r="AY16" s="157">
        <f t="shared" si="18"/>
        <v>307</v>
      </c>
      <c r="AZ16" s="157">
        <f t="shared" si="18"/>
        <v>238</v>
      </c>
      <c r="BA16" s="157">
        <f t="shared" si="18"/>
        <v>211</v>
      </c>
      <c r="BB16" s="102">
        <f>AM16/C16*100</f>
        <v>8.8015311390364914</v>
      </c>
      <c r="BC16" s="92">
        <f>V16+AM16</f>
        <v>10256</v>
      </c>
      <c r="BD16" s="100">
        <f>AK16+BB16</f>
        <v>25.827897957641845</v>
      </c>
      <c r="BE16" s="99"/>
      <c r="BF16" s="140">
        <f>SUM(BF17:BF38)</f>
        <v>1012</v>
      </c>
      <c r="BG16" s="157">
        <f t="shared" ref="BG16:BT16" si="19">SUM(BG17:BG38)</f>
        <v>157</v>
      </c>
      <c r="BH16" s="157">
        <f t="shared" si="19"/>
        <v>159</v>
      </c>
      <c r="BI16" s="157">
        <f t="shared" si="19"/>
        <v>80</v>
      </c>
      <c r="BJ16" s="157">
        <f t="shared" si="19"/>
        <v>82</v>
      </c>
      <c r="BK16" s="157">
        <f t="shared" si="19"/>
        <v>128</v>
      </c>
      <c r="BL16" s="157">
        <f t="shared" si="19"/>
        <v>149</v>
      </c>
      <c r="BM16" s="157">
        <f t="shared" si="19"/>
        <v>70</v>
      </c>
      <c r="BN16" s="157">
        <f t="shared" si="19"/>
        <v>71</v>
      </c>
      <c r="BO16" s="157">
        <f t="shared" si="19"/>
        <v>35</v>
      </c>
      <c r="BP16" s="157">
        <f t="shared" si="19"/>
        <v>31</v>
      </c>
      <c r="BQ16" s="157">
        <f t="shared" si="19"/>
        <v>21</v>
      </c>
      <c r="BR16" s="157">
        <f t="shared" si="19"/>
        <v>11</v>
      </c>
      <c r="BS16" s="157">
        <f t="shared" si="19"/>
        <v>14</v>
      </c>
      <c r="BT16" s="157">
        <f t="shared" si="19"/>
        <v>4</v>
      </c>
      <c r="BU16" s="102">
        <f>BF16/C16*100</f>
        <v>2.5485406331058451</v>
      </c>
    </row>
    <row r="17" spans="1:73" ht="15.6" x14ac:dyDescent="0.3">
      <c r="A17" s="56" t="s">
        <v>81</v>
      </c>
      <c r="B17" s="19">
        <v>2690.4960000000001</v>
      </c>
      <c r="C17" s="80">
        <f>E17+BC17+BF17</f>
        <v>2141</v>
      </c>
      <c r="D17" s="82">
        <f t="shared" si="4"/>
        <v>79.576405242750781</v>
      </c>
      <c r="E17" s="140">
        <f t="shared" si="5"/>
        <v>1754</v>
      </c>
      <c r="F17" s="122">
        <v>48</v>
      </c>
      <c r="G17" s="96">
        <v>40</v>
      </c>
      <c r="H17" s="122">
        <v>62</v>
      </c>
      <c r="I17" s="96">
        <v>77</v>
      </c>
      <c r="J17" s="122">
        <v>162</v>
      </c>
      <c r="K17" s="96">
        <v>132</v>
      </c>
      <c r="L17" s="122">
        <v>156</v>
      </c>
      <c r="M17" s="96">
        <v>142</v>
      </c>
      <c r="N17" s="122">
        <v>177</v>
      </c>
      <c r="O17" s="96">
        <v>158</v>
      </c>
      <c r="P17" s="122">
        <v>177</v>
      </c>
      <c r="Q17" s="96">
        <v>179</v>
      </c>
      <c r="R17" s="122">
        <v>130</v>
      </c>
      <c r="S17" s="96">
        <v>114</v>
      </c>
      <c r="T17" s="82">
        <f t="shared" ref="T17:T38" si="20">E17/C17*100</f>
        <v>81.924334423166741</v>
      </c>
      <c r="U17" s="56" t="s">
        <v>81</v>
      </c>
      <c r="V17" s="140">
        <f t="shared" si="7"/>
        <v>336</v>
      </c>
      <c r="W17" s="122">
        <v>1</v>
      </c>
      <c r="X17" s="96">
        <v>3</v>
      </c>
      <c r="Y17" s="122">
        <v>13</v>
      </c>
      <c r="Z17" s="96">
        <v>7</v>
      </c>
      <c r="AA17" s="122">
        <v>38</v>
      </c>
      <c r="AB17" s="96">
        <v>24</v>
      </c>
      <c r="AC17" s="122">
        <v>22</v>
      </c>
      <c r="AD17" s="96">
        <v>24</v>
      </c>
      <c r="AE17" s="122">
        <v>59</v>
      </c>
      <c r="AF17" s="96">
        <v>39</v>
      </c>
      <c r="AG17" s="122">
        <v>38</v>
      </c>
      <c r="AH17" s="96">
        <v>23</v>
      </c>
      <c r="AI17" s="122">
        <v>31</v>
      </c>
      <c r="AJ17" s="96">
        <v>14</v>
      </c>
      <c r="AK17" s="82">
        <f t="shared" ref="AK17:AK37" si="21">V17/C17*100</f>
        <v>15.693601120971509</v>
      </c>
      <c r="AL17" s="56" t="s">
        <v>81</v>
      </c>
      <c r="AM17" s="140">
        <f t="shared" si="9"/>
        <v>14</v>
      </c>
      <c r="AN17" s="122">
        <v>0</v>
      </c>
      <c r="AO17" s="96">
        <v>0</v>
      </c>
      <c r="AP17" s="122">
        <v>1</v>
      </c>
      <c r="AQ17" s="96">
        <v>2</v>
      </c>
      <c r="AR17" s="122">
        <v>0</v>
      </c>
      <c r="AS17" s="96">
        <v>1</v>
      </c>
      <c r="AT17" s="122">
        <v>4</v>
      </c>
      <c r="AU17" s="96">
        <v>0</v>
      </c>
      <c r="AV17" s="122">
        <v>0</v>
      </c>
      <c r="AW17" s="96">
        <v>5</v>
      </c>
      <c r="AX17" s="122">
        <v>0</v>
      </c>
      <c r="AY17" s="96">
        <v>1</v>
      </c>
      <c r="AZ17" s="122">
        <v>0</v>
      </c>
      <c r="BA17" s="96">
        <v>0</v>
      </c>
      <c r="BB17" s="82">
        <f t="shared" si="10"/>
        <v>0.65390004670714619</v>
      </c>
      <c r="BC17" s="80">
        <f t="shared" si="11"/>
        <v>350</v>
      </c>
      <c r="BD17" s="100">
        <f t="shared" si="12"/>
        <v>16.347501167678654</v>
      </c>
      <c r="BE17" s="56" t="s">
        <v>81</v>
      </c>
      <c r="BF17" s="140">
        <f t="shared" si="13"/>
        <v>37</v>
      </c>
      <c r="BG17" s="122">
        <v>0</v>
      </c>
      <c r="BH17" s="96">
        <v>0</v>
      </c>
      <c r="BI17" s="122">
        <v>3</v>
      </c>
      <c r="BJ17" s="96">
        <v>4</v>
      </c>
      <c r="BK17" s="122">
        <v>7</v>
      </c>
      <c r="BL17" s="96">
        <v>9</v>
      </c>
      <c r="BM17" s="122">
        <v>3</v>
      </c>
      <c r="BN17" s="96">
        <v>7</v>
      </c>
      <c r="BO17" s="122">
        <v>2</v>
      </c>
      <c r="BP17" s="96">
        <v>0</v>
      </c>
      <c r="BQ17" s="122">
        <v>1</v>
      </c>
      <c r="BR17" s="96">
        <v>0</v>
      </c>
      <c r="BS17" s="122">
        <v>0</v>
      </c>
      <c r="BT17" s="96">
        <v>1</v>
      </c>
      <c r="BU17" s="82">
        <f t="shared" si="14"/>
        <v>1.7281644091546005</v>
      </c>
    </row>
    <row r="18" spans="1:73" ht="15.6" x14ac:dyDescent="0.3">
      <c r="A18" s="56" t="s">
        <v>82</v>
      </c>
      <c r="B18" s="19">
        <v>2301.5340000000001</v>
      </c>
      <c r="C18" s="142">
        <f t="shared" ref="C18:C38" si="22">E18+BC18+BF18</f>
        <v>2019</v>
      </c>
      <c r="D18" s="82">
        <f>C18/B18*100</f>
        <v>87.724100534686869</v>
      </c>
      <c r="E18" s="140">
        <f t="shared" si="5"/>
        <v>1915</v>
      </c>
      <c r="F18" s="122">
        <v>43</v>
      </c>
      <c r="G18" s="96">
        <v>47</v>
      </c>
      <c r="H18" s="122">
        <v>99</v>
      </c>
      <c r="I18" s="96">
        <v>91</v>
      </c>
      <c r="J18" s="122">
        <v>177</v>
      </c>
      <c r="K18" s="96">
        <v>180</v>
      </c>
      <c r="L18" s="122">
        <v>165</v>
      </c>
      <c r="M18" s="96">
        <v>178</v>
      </c>
      <c r="N18" s="122">
        <v>166</v>
      </c>
      <c r="O18" s="96">
        <v>176</v>
      </c>
      <c r="P18" s="122">
        <v>169</v>
      </c>
      <c r="Q18" s="96">
        <v>167</v>
      </c>
      <c r="R18" s="122">
        <v>134</v>
      </c>
      <c r="S18" s="96">
        <v>123</v>
      </c>
      <c r="T18" s="82">
        <f t="shared" si="20"/>
        <v>94.848935116394244</v>
      </c>
      <c r="U18" s="56" t="s">
        <v>82</v>
      </c>
      <c r="V18" s="140">
        <f t="shared" si="7"/>
        <v>81</v>
      </c>
      <c r="W18" s="122">
        <v>0</v>
      </c>
      <c r="X18" s="96">
        <v>0</v>
      </c>
      <c r="Y18" s="122">
        <v>0</v>
      </c>
      <c r="Z18" s="96">
        <v>0</v>
      </c>
      <c r="AA18" s="122">
        <v>6</v>
      </c>
      <c r="AB18" s="96">
        <v>7</v>
      </c>
      <c r="AC18" s="122">
        <v>5</v>
      </c>
      <c r="AD18" s="96">
        <v>8</v>
      </c>
      <c r="AE18" s="122">
        <v>10</v>
      </c>
      <c r="AF18" s="96">
        <v>9</v>
      </c>
      <c r="AG18" s="122">
        <v>11</v>
      </c>
      <c r="AH18" s="96">
        <v>10</v>
      </c>
      <c r="AI18" s="122">
        <v>8</v>
      </c>
      <c r="AJ18" s="96">
        <v>7</v>
      </c>
      <c r="AK18" s="82">
        <f t="shared" si="21"/>
        <v>4.0118870728083209</v>
      </c>
      <c r="AL18" s="56" t="s">
        <v>82</v>
      </c>
      <c r="AM18" s="140">
        <f t="shared" si="9"/>
        <v>23</v>
      </c>
      <c r="AN18" s="122">
        <v>0</v>
      </c>
      <c r="AO18" s="96">
        <v>0</v>
      </c>
      <c r="AP18" s="122">
        <v>0</v>
      </c>
      <c r="AQ18" s="96">
        <v>0</v>
      </c>
      <c r="AR18" s="122">
        <v>1</v>
      </c>
      <c r="AS18" s="96">
        <v>0</v>
      </c>
      <c r="AT18" s="122">
        <v>1</v>
      </c>
      <c r="AU18" s="96">
        <v>3</v>
      </c>
      <c r="AV18" s="122">
        <v>4</v>
      </c>
      <c r="AW18" s="96">
        <v>2</v>
      </c>
      <c r="AX18" s="122">
        <v>2</v>
      </c>
      <c r="AY18" s="96">
        <v>3</v>
      </c>
      <c r="AZ18" s="122">
        <v>3</v>
      </c>
      <c r="BA18" s="96">
        <v>4</v>
      </c>
      <c r="BB18" s="82">
        <f t="shared" si="10"/>
        <v>1.1391778107974244</v>
      </c>
      <c r="BC18" s="80">
        <f t="shared" si="11"/>
        <v>104</v>
      </c>
      <c r="BD18" s="100">
        <f t="shared" si="12"/>
        <v>5.1510648836057449</v>
      </c>
      <c r="BE18" s="56" t="s">
        <v>82</v>
      </c>
      <c r="BF18" s="140">
        <f t="shared" si="13"/>
        <v>0</v>
      </c>
      <c r="BG18" s="122">
        <v>0</v>
      </c>
      <c r="BH18" s="96">
        <v>0</v>
      </c>
      <c r="BI18" s="122">
        <v>0</v>
      </c>
      <c r="BJ18" s="96">
        <v>0</v>
      </c>
      <c r="BK18" s="122">
        <v>0</v>
      </c>
      <c r="BL18" s="96">
        <v>0</v>
      </c>
      <c r="BM18" s="122">
        <v>0</v>
      </c>
      <c r="BN18" s="96">
        <v>0</v>
      </c>
      <c r="BO18" s="122">
        <v>0</v>
      </c>
      <c r="BP18" s="96">
        <v>0</v>
      </c>
      <c r="BQ18" s="122">
        <v>0</v>
      </c>
      <c r="BR18" s="96">
        <v>0</v>
      </c>
      <c r="BS18" s="122">
        <v>0</v>
      </c>
      <c r="BT18" s="96">
        <v>0</v>
      </c>
      <c r="BU18" s="82">
        <f t="shared" si="14"/>
        <v>0</v>
      </c>
    </row>
    <row r="19" spans="1:73" ht="15.6" x14ac:dyDescent="0.3">
      <c r="A19" s="56" t="s">
        <v>83</v>
      </c>
      <c r="B19" s="19">
        <v>1560.222</v>
      </c>
      <c r="C19" s="142">
        <f t="shared" si="22"/>
        <v>979</v>
      </c>
      <c r="D19" s="82">
        <f t="shared" si="4"/>
        <v>62.747480807218459</v>
      </c>
      <c r="E19" s="140">
        <f t="shared" si="5"/>
        <v>685</v>
      </c>
      <c r="F19" s="122">
        <v>36</v>
      </c>
      <c r="G19" s="96">
        <v>32</v>
      </c>
      <c r="H19" s="122">
        <v>27</v>
      </c>
      <c r="I19" s="96">
        <v>24</v>
      </c>
      <c r="J19" s="122">
        <v>67</v>
      </c>
      <c r="K19" s="96">
        <v>59</v>
      </c>
      <c r="L19" s="122">
        <v>56</v>
      </c>
      <c r="M19" s="96">
        <v>41</v>
      </c>
      <c r="N19" s="122">
        <v>64</v>
      </c>
      <c r="O19" s="96">
        <v>57</v>
      </c>
      <c r="P19" s="122">
        <v>50</v>
      </c>
      <c r="Q19" s="96">
        <v>62</v>
      </c>
      <c r="R19" s="122">
        <v>65</v>
      </c>
      <c r="S19" s="96">
        <v>45</v>
      </c>
      <c r="T19" s="82">
        <f t="shared" si="20"/>
        <v>69.969356486210415</v>
      </c>
      <c r="U19" s="56" t="s">
        <v>83</v>
      </c>
      <c r="V19" s="140">
        <f t="shared" si="7"/>
        <v>178</v>
      </c>
      <c r="W19" s="122">
        <v>2</v>
      </c>
      <c r="X19" s="96">
        <v>1</v>
      </c>
      <c r="Y19" s="122">
        <v>6</v>
      </c>
      <c r="Z19" s="96">
        <v>3</v>
      </c>
      <c r="AA19" s="122">
        <v>14</v>
      </c>
      <c r="AB19" s="96">
        <v>18</v>
      </c>
      <c r="AC19" s="122">
        <v>16</v>
      </c>
      <c r="AD19" s="96">
        <v>19</v>
      </c>
      <c r="AE19" s="122">
        <v>21</v>
      </c>
      <c r="AF19" s="96">
        <v>16</v>
      </c>
      <c r="AG19" s="122">
        <v>12</v>
      </c>
      <c r="AH19" s="96">
        <v>14</v>
      </c>
      <c r="AI19" s="122">
        <v>23</v>
      </c>
      <c r="AJ19" s="96">
        <v>13</v>
      </c>
      <c r="AK19" s="82">
        <f t="shared" si="21"/>
        <v>18.181818181818183</v>
      </c>
      <c r="AL19" s="56" t="s">
        <v>83</v>
      </c>
      <c r="AM19" s="140">
        <f t="shared" si="9"/>
        <v>99</v>
      </c>
      <c r="AN19" s="122">
        <v>2</v>
      </c>
      <c r="AO19" s="96">
        <v>4</v>
      </c>
      <c r="AP19" s="122">
        <v>4</v>
      </c>
      <c r="AQ19" s="96">
        <v>4</v>
      </c>
      <c r="AR19" s="122">
        <v>10</v>
      </c>
      <c r="AS19" s="96">
        <v>9</v>
      </c>
      <c r="AT19" s="122">
        <v>15</v>
      </c>
      <c r="AU19" s="96">
        <v>4</v>
      </c>
      <c r="AV19" s="122">
        <v>7</v>
      </c>
      <c r="AW19" s="96">
        <v>7</v>
      </c>
      <c r="AX19" s="122">
        <v>7</v>
      </c>
      <c r="AY19" s="96">
        <v>8</v>
      </c>
      <c r="AZ19" s="122">
        <v>9</v>
      </c>
      <c r="BA19" s="96">
        <v>9</v>
      </c>
      <c r="BB19" s="82">
        <f t="shared" si="10"/>
        <v>10.112359550561797</v>
      </c>
      <c r="BC19" s="80">
        <f t="shared" si="11"/>
        <v>277</v>
      </c>
      <c r="BD19" s="100">
        <f t="shared" si="12"/>
        <v>28.294177732379978</v>
      </c>
      <c r="BE19" s="56" t="s">
        <v>83</v>
      </c>
      <c r="BF19" s="140">
        <f t="shared" si="13"/>
        <v>17</v>
      </c>
      <c r="BG19" s="122">
        <v>7</v>
      </c>
      <c r="BH19" s="96">
        <v>4</v>
      </c>
      <c r="BI19" s="122">
        <v>1</v>
      </c>
      <c r="BJ19" s="96">
        <v>1</v>
      </c>
      <c r="BK19" s="122">
        <v>2</v>
      </c>
      <c r="BL19" s="96">
        <v>1</v>
      </c>
      <c r="BM19" s="122">
        <v>0</v>
      </c>
      <c r="BN19" s="96">
        <v>0</v>
      </c>
      <c r="BO19" s="122">
        <v>0</v>
      </c>
      <c r="BP19" s="96">
        <v>0</v>
      </c>
      <c r="BQ19" s="122">
        <v>1</v>
      </c>
      <c r="BR19" s="96">
        <v>0</v>
      </c>
      <c r="BS19" s="122">
        <v>0</v>
      </c>
      <c r="BT19" s="96">
        <v>0</v>
      </c>
      <c r="BU19" s="82">
        <f t="shared" si="14"/>
        <v>1.7364657814096014</v>
      </c>
    </row>
    <row r="20" spans="1:73" ht="15.6" x14ac:dyDescent="0.3">
      <c r="A20" s="56" t="s">
        <v>84</v>
      </c>
      <c r="B20" s="26">
        <v>3480.732</v>
      </c>
      <c r="C20" s="142">
        <f t="shared" si="22"/>
        <v>1869</v>
      </c>
      <c r="D20" s="82">
        <f t="shared" si="4"/>
        <v>53.695601959587812</v>
      </c>
      <c r="E20" s="140">
        <f t="shared" si="5"/>
        <v>1124</v>
      </c>
      <c r="F20" s="122">
        <v>52</v>
      </c>
      <c r="G20" s="96">
        <v>62</v>
      </c>
      <c r="H20" s="122">
        <v>54</v>
      </c>
      <c r="I20" s="96">
        <v>51</v>
      </c>
      <c r="J20" s="122">
        <v>94</v>
      </c>
      <c r="K20" s="96">
        <v>107</v>
      </c>
      <c r="L20" s="122">
        <v>89</v>
      </c>
      <c r="M20" s="96">
        <v>115</v>
      </c>
      <c r="N20" s="122">
        <v>92</v>
      </c>
      <c r="O20" s="96">
        <v>118</v>
      </c>
      <c r="P20" s="122">
        <v>93</v>
      </c>
      <c r="Q20" s="96">
        <v>111</v>
      </c>
      <c r="R20" s="122">
        <v>50</v>
      </c>
      <c r="S20" s="96">
        <v>36</v>
      </c>
      <c r="T20" s="82">
        <f t="shared" si="20"/>
        <v>60.139111824505086</v>
      </c>
      <c r="U20" s="56" t="s">
        <v>84</v>
      </c>
      <c r="V20" s="140">
        <f t="shared" si="7"/>
        <v>415</v>
      </c>
      <c r="W20" s="122">
        <v>11</v>
      </c>
      <c r="X20" s="96">
        <v>2</v>
      </c>
      <c r="Y20" s="122">
        <v>11</v>
      </c>
      <c r="Z20" s="96">
        <v>9</v>
      </c>
      <c r="AA20" s="122">
        <v>32</v>
      </c>
      <c r="AB20" s="96">
        <v>26</v>
      </c>
      <c r="AC20" s="122">
        <v>44</v>
      </c>
      <c r="AD20" s="96">
        <v>45</v>
      </c>
      <c r="AE20" s="122">
        <v>41</v>
      </c>
      <c r="AF20" s="96">
        <v>63</v>
      </c>
      <c r="AG20" s="122">
        <v>50</v>
      </c>
      <c r="AH20" s="96">
        <v>45</v>
      </c>
      <c r="AI20" s="122">
        <v>18</v>
      </c>
      <c r="AJ20" s="96">
        <v>18</v>
      </c>
      <c r="AK20" s="82">
        <f t="shared" si="21"/>
        <v>22.2043873729267</v>
      </c>
      <c r="AL20" s="56" t="s">
        <v>84</v>
      </c>
      <c r="AM20" s="140">
        <f t="shared" si="9"/>
        <v>226</v>
      </c>
      <c r="AN20" s="122">
        <v>17</v>
      </c>
      <c r="AO20" s="96">
        <v>8</v>
      </c>
      <c r="AP20" s="122">
        <v>12</v>
      </c>
      <c r="AQ20" s="96">
        <v>7</v>
      </c>
      <c r="AR20" s="122">
        <v>35</v>
      </c>
      <c r="AS20" s="96">
        <v>17</v>
      </c>
      <c r="AT20" s="122">
        <v>32</v>
      </c>
      <c r="AU20" s="96">
        <v>14</v>
      </c>
      <c r="AV20" s="122">
        <v>12</v>
      </c>
      <c r="AW20" s="96">
        <v>14</v>
      </c>
      <c r="AX20" s="122">
        <v>24</v>
      </c>
      <c r="AY20" s="96">
        <v>20</v>
      </c>
      <c r="AZ20" s="122">
        <v>5</v>
      </c>
      <c r="BA20" s="96">
        <v>9</v>
      </c>
      <c r="BB20" s="82">
        <f t="shared" si="10"/>
        <v>12.092027822364901</v>
      </c>
      <c r="BC20" s="80">
        <f t="shared" si="11"/>
        <v>641</v>
      </c>
      <c r="BD20" s="100">
        <f t="shared" si="12"/>
        <v>34.296415195291601</v>
      </c>
      <c r="BE20" s="56" t="s">
        <v>84</v>
      </c>
      <c r="BF20" s="140">
        <f t="shared" si="13"/>
        <v>104</v>
      </c>
      <c r="BG20" s="122">
        <v>21</v>
      </c>
      <c r="BH20" s="96">
        <v>11</v>
      </c>
      <c r="BI20" s="122">
        <v>12</v>
      </c>
      <c r="BJ20" s="96">
        <v>8</v>
      </c>
      <c r="BK20" s="122">
        <v>13</v>
      </c>
      <c r="BL20" s="96">
        <v>22</v>
      </c>
      <c r="BM20" s="122">
        <v>5</v>
      </c>
      <c r="BN20" s="96">
        <v>4</v>
      </c>
      <c r="BO20" s="122">
        <v>2</v>
      </c>
      <c r="BP20" s="96">
        <v>2</v>
      </c>
      <c r="BQ20" s="122">
        <v>0</v>
      </c>
      <c r="BR20" s="96">
        <v>2</v>
      </c>
      <c r="BS20" s="122">
        <v>2</v>
      </c>
      <c r="BT20" s="96">
        <v>0</v>
      </c>
      <c r="BU20" s="82">
        <f t="shared" si="14"/>
        <v>5.564472980203317</v>
      </c>
    </row>
    <row r="21" spans="1:73" ht="15.6" x14ac:dyDescent="0.3">
      <c r="A21" s="56" t="s">
        <v>85</v>
      </c>
      <c r="B21" s="26">
        <v>6694.9740000000002</v>
      </c>
      <c r="C21" s="142">
        <f t="shared" si="22"/>
        <v>3628</v>
      </c>
      <c r="D21" s="82">
        <f t="shared" si="4"/>
        <v>54.189904247574376</v>
      </c>
      <c r="E21" s="140">
        <f t="shared" si="5"/>
        <v>2348</v>
      </c>
      <c r="F21" s="122">
        <v>76</v>
      </c>
      <c r="G21" s="96">
        <v>90</v>
      </c>
      <c r="H21" s="122">
        <v>90</v>
      </c>
      <c r="I21" s="96">
        <v>105</v>
      </c>
      <c r="J21" s="122">
        <v>191</v>
      </c>
      <c r="K21" s="96">
        <v>194</v>
      </c>
      <c r="L21" s="122">
        <v>218</v>
      </c>
      <c r="M21" s="96">
        <v>190</v>
      </c>
      <c r="N21" s="122">
        <v>252</v>
      </c>
      <c r="O21" s="96">
        <v>218</v>
      </c>
      <c r="P21" s="122">
        <v>224</v>
      </c>
      <c r="Q21" s="96">
        <v>197</v>
      </c>
      <c r="R21" s="122">
        <v>145</v>
      </c>
      <c r="S21" s="96">
        <v>158</v>
      </c>
      <c r="T21" s="82">
        <f t="shared" si="20"/>
        <v>64.718853362734279</v>
      </c>
      <c r="U21" s="56" t="s">
        <v>85</v>
      </c>
      <c r="V21" s="140">
        <f t="shared" si="7"/>
        <v>677</v>
      </c>
      <c r="W21" s="122">
        <v>11</v>
      </c>
      <c r="X21" s="96">
        <v>4</v>
      </c>
      <c r="Y21" s="122">
        <v>22</v>
      </c>
      <c r="Z21" s="96">
        <v>9</v>
      </c>
      <c r="AA21" s="122">
        <v>60</v>
      </c>
      <c r="AB21" s="96">
        <v>44</v>
      </c>
      <c r="AC21" s="122">
        <v>45</v>
      </c>
      <c r="AD21" s="96">
        <v>54</v>
      </c>
      <c r="AE21" s="122">
        <v>85</v>
      </c>
      <c r="AF21" s="96">
        <v>68</v>
      </c>
      <c r="AG21" s="122">
        <v>74</v>
      </c>
      <c r="AH21" s="96">
        <v>65</v>
      </c>
      <c r="AI21" s="122">
        <v>75</v>
      </c>
      <c r="AJ21" s="96">
        <v>61</v>
      </c>
      <c r="AK21" s="82">
        <f t="shared" si="21"/>
        <v>18.660418963616319</v>
      </c>
      <c r="AL21" s="56" t="s">
        <v>85</v>
      </c>
      <c r="AM21" s="140">
        <f t="shared" si="9"/>
        <v>457</v>
      </c>
      <c r="AN21" s="122">
        <v>14</v>
      </c>
      <c r="AO21" s="96">
        <v>7</v>
      </c>
      <c r="AP21" s="122">
        <v>23</v>
      </c>
      <c r="AQ21" s="96">
        <v>10</v>
      </c>
      <c r="AR21" s="122">
        <v>52</v>
      </c>
      <c r="AS21" s="96">
        <v>44</v>
      </c>
      <c r="AT21" s="122">
        <v>40</v>
      </c>
      <c r="AU21" s="96">
        <v>43</v>
      </c>
      <c r="AV21" s="122">
        <v>37</v>
      </c>
      <c r="AW21" s="96">
        <v>47</v>
      </c>
      <c r="AX21" s="122">
        <v>53</v>
      </c>
      <c r="AY21" s="96">
        <v>32</v>
      </c>
      <c r="AZ21" s="122">
        <v>27</v>
      </c>
      <c r="BA21" s="96">
        <v>28</v>
      </c>
      <c r="BB21" s="82">
        <f t="shared" si="10"/>
        <v>12.596471885336275</v>
      </c>
      <c r="BC21" s="80">
        <f t="shared" si="11"/>
        <v>1134</v>
      </c>
      <c r="BD21" s="100">
        <f t="shared" si="12"/>
        <v>31.256890848952594</v>
      </c>
      <c r="BE21" s="56" t="s">
        <v>85</v>
      </c>
      <c r="BF21" s="140">
        <f t="shared" si="13"/>
        <v>146</v>
      </c>
      <c r="BG21" s="122">
        <v>15</v>
      </c>
      <c r="BH21" s="96">
        <v>26</v>
      </c>
      <c r="BI21" s="122">
        <v>5</v>
      </c>
      <c r="BJ21" s="96">
        <v>17</v>
      </c>
      <c r="BK21" s="122">
        <v>18</v>
      </c>
      <c r="BL21" s="96">
        <v>16</v>
      </c>
      <c r="BM21" s="122">
        <v>10</v>
      </c>
      <c r="BN21" s="96">
        <v>8</v>
      </c>
      <c r="BO21" s="122">
        <v>10</v>
      </c>
      <c r="BP21" s="96">
        <v>8</v>
      </c>
      <c r="BQ21" s="122">
        <v>5</v>
      </c>
      <c r="BR21" s="96">
        <v>3</v>
      </c>
      <c r="BS21" s="122">
        <v>3</v>
      </c>
      <c r="BT21" s="96">
        <v>2</v>
      </c>
      <c r="BU21" s="82">
        <f t="shared" si="14"/>
        <v>4.0242557883131198</v>
      </c>
    </row>
    <row r="22" spans="1:73" ht="15.6" x14ac:dyDescent="0.3">
      <c r="A22" s="56" t="s">
        <v>234</v>
      </c>
      <c r="B22" s="26">
        <v>2171.9340000000002</v>
      </c>
      <c r="C22" s="142">
        <f t="shared" si="22"/>
        <v>1489</v>
      </c>
      <c r="D22" s="82">
        <f t="shared" si="4"/>
        <v>68.556411014331005</v>
      </c>
      <c r="E22" s="140">
        <f t="shared" si="5"/>
        <v>895</v>
      </c>
      <c r="F22" s="122">
        <v>31</v>
      </c>
      <c r="G22" s="96">
        <v>33</v>
      </c>
      <c r="H22" s="122">
        <v>25</v>
      </c>
      <c r="I22" s="96">
        <v>33</v>
      </c>
      <c r="J22" s="122">
        <v>71</v>
      </c>
      <c r="K22" s="96">
        <v>66</v>
      </c>
      <c r="L22" s="122">
        <v>88</v>
      </c>
      <c r="M22" s="96">
        <v>80</v>
      </c>
      <c r="N22" s="122">
        <v>82</v>
      </c>
      <c r="O22" s="96">
        <v>76</v>
      </c>
      <c r="P22" s="122">
        <v>90</v>
      </c>
      <c r="Q22" s="96">
        <v>84</v>
      </c>
      <c r="R22" s="122">
        <v>78</v>
      </c>
      <c r="S22" s="96">
        <v>58</v>
      </c>
      <c r="T22" s="82">
        <f t="shared" si="20"/>
        <v>60.107454667562124</v>
      </c>
      <c r="U22" s="56" t="s">
        <v>234</v>
      </c>
      <c r="V22" s="140">
        <f t="shared" si="7"/>
        <v>278</v>
      </c>
      <c r="W22" s="122">
        <v>5</v>
      </c>
      <c r="X22" s="96">
        <v>3</v>
      </c>
      <c r="Y22" s="122">
        <v>8</v>
      </c>
      <c r="Z22" s="96">
        <v>4</v>
      </c>
      <c r="AA22" s="122">
        <v>21</v>
      </c>
      <c r="AB22" s="96">
        <v>17</v>
      </c>
      <c r="AC22" s="122">
        <v>47</v>
      </c>
      <c r="AD22" s="96">
        <v>13</v>
      </c>
      <c r="AE22" s="122">
        <v>36</v>
      </c>
      <c r="AF22" s="96">
        <v>27</v>
      </c>
      <c r="AG22" s="122">
        <v>37</v>
      </c>
      <c r="AH22" s="96">
        <v>20</v>
      </c>
      <c r="AI22" s="122">
        <v>20</v>
      </c>
      <c r="AJ22" s="96">
        <v>20</v>
      </c>
      <c r="AK22" s="82">
        <f t="shared" si="21"/>
        <v>18.670248488918737</v>
      </c>
      <c r="AL22" s="56" t="s">
        <v>234</v>
      </c>
      <c r="AM22" s="140">
        <f t="shared" si="9"/>
        <v>253</v>
      </c>
      <c r="AN22" s="122">
        <v>7</v>
      </c>
      <c r="AO22" s="96">
        <v>9</v>
      </c>
      <c r="AP22" s="122">
        <v>7</v>
      </c>
      <c r="AQ22" s="96">
        <v>11</v>
      </c>
      <c r="AR22" s="122">
        <v>21</v>
      </c>
      <c r="AS22" s="96">
        <v>22</v>
      </c>
      <c r="AT22" s="122">
        <v>28</v>
      </c>
      <c r="AU22" s="96">
        <v>15</v>
      </c>
      <c r="AV22" s="122">
        <v>30</v>
      </c>
      <c r="AW22" s="96">
        <v>17</v>
      </c>
      <c r="AX22" s="122">
        <v>34</v>
      </c>
      <c r="AY22" s="96">
        <v>19</v>
      </c>
      <c r="AZ22" s="122">
        <v>17</v>
      </c>
      <c r="BA22" s="96">
        <v>16</v>
      </c>
      <c r="BB22" s="82">
        <f t="shared" si="10"/>
        <v>16.991269308260577</v>
      </c>
      <c r="BC22" s="80">
        <f t="shared" si="11"/>
        <v>531</v>
      </c>
      <c r="BD22" s="100">
        <f t="shared" si="12"/>
        <v>35.661517797179314</v>
      </c>
      <c r="BE22" s="56" t="s">
        <v>234</v>
      </c>
      <c r="BF22" s="140">
        <f t="shared" si="13"/>
        <v>63</v>
      </c>
      <c r="BG22" s="122">
        <v>4</v>
      </c>
      <c r="BH22" s="96">
        <v>6</v>
      </c>
      <c r="BI22" s="122">
        <v>2</v>
      </c>
      <c r="BJ22" s="96">
        <v>5</v>
      </c>
      <c r="BK22" s="122">
        <v>12</v>
      </c>
      <c r="BL22" s="96">
        <v>10</v>
      </c>
      <c r="BM22" s="122">
        <v>6</v>
      </c>
      <c r="BN22" s="96">
        <v>7</v>
      </c>
      <c r="BO22" s="122">
        <v>2</v>
      </c>
      <c r="BP22" s="96">
        <v>4</v>
      </c>
      <c r="BQ22" s="122">
        <v>2</v>
      </c>
      <c r="BR22" s="96">
        <v>1</v>
      </c>
      <c r="BS22" s="122">
        <v>2</v>
      </c>
      <c r="BT22" s="96">
        <v>0</v>
      </c>
      <c r="BU22" s="82">
        <f t="shared" si="14"/>
        <v>4.2310275352585629</v>
      </c>
    </row>
    <row r="23" spans="1:73" ht="15.6" x14ac:dyDescent="0.3">
      <c r="A23" s="56" t="s">
        <v>87</v>
      </c>
      <c r="B23" s="26">
        <v>2152.0080000000003</v>
      </c>
      <c r="C23" s="142">
        <f t="shared" si="22"/>
        <v>1902</v>
      </c>
      <c r="D23" s="82">
        <f t="shared" si="4"/>
        <v>88.382571068509037</v>
      </c>
      <c r="E23" s="140">
        <f t="shared" si="5"/>
        <v>1303</v>
      </c>
      <c r="F23" s="122">
        <v>51</v>
      </c>
      <c r="G23" s="96">
        <v>63</v>
      </c>
      <c r="H23" s="122">
        <v>54</v>
      </c>
      <c r="I23" s="96">
        <v>55</v>
      </c>
      <c r="J23" s="122">
        <v>115</v>
      </c>
      <c r="K23" s="96">
        <v>127</v>
      </c>
      <c r="L23" s="122">
        <v>112</v>
      </c>
      <c r="M23" s="96">
        <v>122</v>
      </c>
      <c r="N23" s="122">
        <v>117</v>
      </c>
      <c r="O23" s="96">
        <v>113</v>
      </c>
      <c r="P23" s="122">
        <v>94</v>
      </c>
      <c r="Q23" s="96">
        <v>99</v>
      </c>
      <c r="R23" s="122">
        <v>85</v>
      </c>
      <c r="S23" s="96">
        <v>96</v>
      </c>
      <c r="T23" s="82">
        <f t="shared" si="20"/>
        <v>68.506834910620398</v>
      </c>
      <c r="U23" s="56" t="s">
        <v>87</v>
      </c>
      <c r="V23" s="140">
        <f t="shared" si="7"/>
        <v>418</v>
      </c>
      <c r="W23" s="122">
        <v>4</v>
      </c>
      <c r="X23" s="96">
        <v>4</v>
      </c>
      <c r="Y23" s="122">
        <v>8</v>
      </c>
      <c r="Z23" s="96">
        <v>6</v>
      </c>
      <c r="AA23" s="122">
        <v>32</v>
      </c>
      <c r="AB23" s="96">
        <v>35</v>
      </c>
      <c r="AC23" s="122">
        <v>31</v>
      </c>
      <c r="AD23" s="96">
        <v>29</v>
      </c>
      <c r="AE23" s="122">
        <v>46</v>
      </c>
      <c r="AF23" s="96">
        <v>35</v>
      </c>
      <c r="AG23" s="122">
        <v>77</v>
      </c>
      <c r="AH23" s="96">
        <v>41</v>
      </c>
      <c r="AI23" s="122">
        <v>42</v>
      </c>
      <c r="AJ23" s="96">
        <v>28</v>
      </c>
      <c r="AK23" s="82">
        <f t="shared" si="21"/>
        <v>21.976866456361723</v>
      </c>
      <c r="AL23" s="56" t="s">
        <v>87</v>
      </c>
      <c r="AM23" s="140">
        <f t="shared" si="9"/>
        <v>139</v>
      </c>
      <c r="AN23" s="122">
        <v>0</v>
      </c>
      <c r="AO23" s="96">
        <v>1</v>
      </c>
      <c r="AP23" s="122">
        <v>11</v>
      </c>
      <c r="AQ23" s="96">
        <v>3</v>
      </c>
      <c r="AR23" s="122">
        <v>23</v>
      </c>
      <c r="AS23" s="96">
        <v>12</v>
      </c>
      <c r="AT23" s="122">
        <v>10</v>
      </c>
      <c r="AU23" s="96">
        <v>13</v>
      </c>
      <c r="AV23" s="122">
        <v>15</v>
      </c>
      <c r="AW23" s="96">
        <v>6</v>
      </c>
      <c r="AX23" s="122">
        <v>7</v>
      </c>
      <c r="AY23" s="96">
        <v>13</v>
      </c>
      <c r="AZ23" s="122">
        <v>13</v>
      </c>
      <c r="BA23" s="96">
        <v>12</v>
      </c>
      <c r="BB23" s="82">
        <f t="shared" si="10"/>
        <v>7.3080967402733972</v>
      </c>
      <c r="BC23" s="80">
        <f t="shared" si="11"/>
        <v>557</v>
      </c>
      <c r="BD23" s="100">
        <f t="shared" si="12"/>
        <v>29.284963196635118</v>
      </c>
      <c r="BE23" s="56" t="s">
        <v>87</v>
      </c>
      <c r="BF23" s="140">
        <f t="shared" si="13"/>
        <v>42</v>
      </c>
      <c r="BG23" s="122">
        <v>11</v>
      </c>
      <c r="BH23" s="96">
        <v>7</v>
      </c>
      <c r="BI23" s="122">
        <v>4</v>
      </c>
      <c r="BJ23" s="96">
        <v>3</v>
      </c>
      <c r="BK23" s="122">
        <v>4</v>
      </c>
      <c r="BL23" s="96">
        <v>8</v>
      </c>
      <c r="BM23" s="122">
        <v>4</v>
      </c>
      <c r="BN23" s="96">
        <v>0</v>
      </c>
      <c r="BO23" s="122">
        <v>1</v>
      </c>
      <c r="BP23" s="96">
        <v>0</v>
      </c>
      <c r="BQ23" s="122">
        <v>0</v>
      </c>
      <c r="BR23" s="96">
        <v>0</v>
      </c>
      <c r="BS23" s="122">
        <v>0</v>
      </c>
      <c r="BT23" s="96">
        <v>0</v>
      </c>
      <c r="BU23" s="82">
        <f t="shared" si="14"/>
        <v>2.2082018927444795</v>
      </c>
    </row>
    <row r="24" spans="1:73" ht="15.6" x14ac:dyDescent="0.3">
      <c r="A24" s="56" t="s">
        <v>88</v>
      </c>
      <c r="B24" s="26">
        <v>8570.61</v>
      </c>
      <c r="C24" s="142">
        <f t="shared" si="22"/>
        <v>5639</v>
      </c>
      <c r="D24" s="82">
        <f t="shared" si="4"/>
        <v>65.794616719230021</v>
      </c>
      <c r="E24" s="140">
        <f t="shared" si="5"/>
        <v>4845</v>
      </c>
      <c r="F24" s="122">
        <v>199</v>
      </c>
      <c r="G24" s="96">
        <v>176</v>
      </c>
      <c r="H24" s="122">
        <v>265</v>
      </c>
      <c r="I24" s="96">
        <v>211</v>
      </c>
      <c r="J24" s="122">
        <v>419</v>
      </c>
      <c r="K24" s="96">
        <v>392</v>
      </c>
      <c r="L24" s="122">
        <v>412</v>
      </c>
      <c r="M24" s="96">
        <v>402</v>
      </c>
      <c r="N24" s="122">
        <v>424</v>
      </c>
      <c r="O24" s="96">
        <v>355</v>
      </c>
      <c r="P24" s="122">
        <v>462</v>
      </c>
      <c r="Q24" s="96">
        <v>411</v>
      </c>
      <c r="R24" s="122">
        <v>357</v>
      </c>
      <c r="S24" s="96">
        <v>360</v>
      </c>
      <c r="T24" s="82">
        <f t="shared" si="20"/>
        <v>85.91948927114737</v>
      </c>
      <c r="U24" s="56" t="s">
        <v>88</v>
      </c>
      <c r="V24" s="140">
        <f t="shared" si="7"/>
        <v>586</v>
      </c>
      <c r="W24" s="122">
        <v>7</v>
      </c>
      <c r="X24" s="96">
        <v>5</v>
      </c>
      <c r="Y24" s="122">
        <v>20</v>
      </c>
      <c r="Z24" s="96">
        <v>17</v>
      </c>
      <c r="AA24" s="122">
        <v>45</v>
      </c>
      <c r="AB24" s="96">
        <v>26</v>
      </c>
      <c r="AC24" s="122">
        <v>63</v>
      </c>
      <c r="AD24" s="96">
        <v>64</v>
      </c>
      <c r="AE24" s="122">
        <v>65</v>
      </c>
      <c r="AF24" s="96">
        <v>57</v>
      </c>
      <c r="AG24" s="122">
        <v>61</v>
      </c>
      <c r="AH24" s="96">
        <v>58</v>
      </c>
      <c r="AI24" s="122">
        <v>55</v>
      </c>
      <c r="AJ24" s="96">
        <v>43</v>
      </c>
      <c r="AK24" s="82">
        <f t="shared" si="21"/>
        <v>10.391913459833303</v>
      </c>
      <c r="AL24" s="56" t="s">
        <v>88</v>
      </c>
      <c r="AM24" s="140">
        <f t="shared" si="9"/>
        <v>179</v>
      </c>
      <c r="AN24" s="122">
        <v>5</v>
      </c>
      <c r="AO24" s="96">
        <v>7</v>
      </c>
      <c r="AP24" s="122">
        <v>3</v>
      </c>
      <c r="AQ24" s="96">
        <v>8</v>
      </c>
      <c r="AR24" s="122">
        <v>14</v>
      </c>
      <c r="AS24" s="96">
        <v>14</v>
      </c>
      <c r="AT24" s="122">
        <v>21</v>
      </c>
      <c r="AU24" s="96">
        <v>14</v>
      </c>
      <c r="AV24" s="122">
        <v>17</v>
      </c>
      <c r="AW24" s="96">
        <v>15</v>
      </c>
      <c r="AX24" s="122">
        <v>21</v>
      </c>
      <c r="AY24" s="96">
        <v>17</v>
      </c>
      <c r="AZ24" s="122">
        <v>8</v>
      </c>
      <c r="BA24" s="96">
        <v>15</v>
      </c>
      <c r="BB24" s="82">
        <f t="shared" si="10"/>
        <v>3.1743216882425962</v>
      </c>
      <c r="BC24" s="80">
        <f t="shared" si="11"/>
        <v>765</v>
      </c>
      <c r="BD24" s="100">
        <f t="shared" si="12"/>
        <v>13.566235148075899</v>
      </c>
      <c r="BE24" s="56" t="s">
        <v>88</v>
      </c>
      <c r="BF24" s="140">
        <f t="shared" si="13"/>
        <v>29</v>
      </c>
      <c r="BG24" s="122">
        <v>3</v>
      </c>
      <c r="BH24" s="96">
        <v>1</v>
      </c>
      <c r="BI24" s="122">
        <v>3</v>
      </c>
      <c r="BJ24" s="96">
        <v>0</v>
      </c>
      <c r="BK24" s="122">
        <v>3</v>
      </c>
      <c r="BL24" s="96">
        <v>3</v>
      </c>
      <c r="BM24" s="122">
        <v>1</v>
      </c>
      <c r="BN24" s="96">
        <v>3</v>
      </c>
      <c r="BO24" s="122">
        <v>2</v>
      </c>
      <c r="BP24" s="96">
        <v>1</v>
      </c>
      <c r="BQ24" s="122">
        <v>6</v>
      </c>
      <c r="BR24" s="96">
        <v>0</v>
      </c>
      <c r="BS24" s="122">
        <v>3</v>
      </c>
      <c r="BT24" s="96">
        <v>0</v>
      </c>
      <c r="BU24" s="82">
        <f t="shared" si="14"/>
        <v>0.51427558077673341</v>
      </c>
    </row>
    <row r="25" spans="1:73" ht="15.6" x14ac:dyDescent="0.3">
      <c r="A25" s="56" t="s">
        <v>89</v>
      </c>
      <c r="B25" s="26">
        <v>1348.164</v>
      </c>
      <c r="C25" s="142">
        <f t="shared" si="22"/>
        <v>972</v>
      </c>
      <c r="D25" s="82">
        <f t="shared" si="4"/>
        <v>72.098053352559475</v>
      </c>
      <c r="E25" s="140">
        <f t="shared" si="5"/>
        <v>645</v>
      </c>
      <c r="F25" s="122">
        <v>36</v>
      </c>
      <c r="G25" s="96">
        <v>39</v>
      </c>
      <c r="H25" s="122">
        <v>22</v>
      </c>
      <c r="I25" s="96">
        <v>23</v>
      </c>
      <c r="J25" s="122">
        <v>46</v>
      </c>
      <c r="K25" s="96">
        <v>57</v>
      </c>
      <c r="L25" s="122">
        <v>57</v>
      </c>
      <c r="M25" s="96">
        <v>46</v>
      </c>
      <c r="N25" s="122">
        <v>70</v>
      </c>
      <c r="O25" s="96">
        <v>42</v>
      </c>
      <c r="P25" s="122">
        <v>43</v>
      </c>
      <c r="Q25" s="96">
        <v>53</v>
      </c>
      <c r="R25" s="122">
        <v>54</v>
      </c>
      <c r="S25" s="96">
        <v>57</v>
      </c>
      <c r="T25" s="82">
        <f t="shared" si="20"/>
        <v>66.358024691358025</v>
      </c>
      <c r="U25" s="56" t="s">
        <v>89</v>
      </c>
      <c r="V25" s="140">
        <f t="shared" si="7"/>
        <v>169</v>
      </c>
      <c r="W25" s="122">
        <v>0</v>
      </c>
      <c r="X25" s="96">
        <v>3</v>
      </c>
      <c r="Y25" s="122">
        <v>3</v>
      </c>
      <c r="Z25" s="96">
        <v>1</v>
      </c>
      <c r="AA25" s="122">
        <v>19</v>
      </c>
      <c r="AB25" s="96">
        <v>11</v>
      </c>
      <c r="AC25" s="122">
        <v>25</v>
      </c>
      <c r="AD25" s="96">
        <v>10</v>
      </c>
      <c r="AE25" s="122">
        <v>19</v>
      </c>
      <c r="AF25" s="96">
        <v>11</v>
      </c>
      <c r="AG25" s="122">
        <v>25</v>
      </c>
      <c r="AH25" s="96">
        <v>14</v>
      </c>
      <c r="AI25" s="122">
        <v>14</v>
      </c>
      <c r="AJ25" s="96">
        <v>14</v>
      </c>
      <c r="AK25" s="82">
        <f t="shared" si="21"/>
        <v>17.386831275720166</v>
      </c>
      <c r="AL25" s="56" t="s">
        <v>89</v>
      </c>
      <c r="AM25" s="140">
        <f t="shared" si="9"/>
        <v>119</v>
      </c>
      <c r="AN25" s="122">
        <v>1</v>
      </c>
      <c r="AO25" s="96">
        <v>0</v>
      </c>
      <c r="AP25" s="122">
        <v>5</v>
      </c>
      <c r="AQ25" s="96">
        <v>5</v>
      </c>
      <c r="AR25" s="122">
        <v>16</v>
      </c>
      <c r="AS25" s="96">
        <v>9</v>
      </c>
      <c r="AT25" s="122">
        <v>7</v>
      </c>
      <c r="AU25" s="96">
        <v>10</v>
      </c>
      <c r="AV25" s="122">
        <v>15</v>
      </c>
      <c r="AW25" s="96">
        <v>6</v>
      </c>
      <c r="AX25" s="122">
        <v>7</v>
      </c>
      <c r="AY25" s="96">
        <v>13</v>
      </c>
      <c r="AZ25" s="122">
        <v>13</v>
      </c>
      <c r="BA25" s="96">
        <v>12</v>
      </c>
      <c r="BB25" s="82">
        <f t="shared" si="10"/>
        <v>12.242798353909464</v>
      </c>
      <c r="BC25" s="80">
        <f t="shared" si="11"/>
        <v>288</v>
      </c>
      <c r="BD25" s="100">
        <f t="shared" si="12"/>
        <v>29.62962962962963</v>
      </c>
      <c r="BE25" s="56" t="s">
        <v>89</v>
      </c>
      <c r="BF25" s="140">
        <f>SUM(BG25:BT25)</f>
        <v>39</v>
      </c>
      <c r="BG25" s="122">
        <v>3</v>
      </c>
      <c r="BH25" s="96">
        <v>9</v>
      </c>
      <c r="BI25" s="122">
        <v>3</v>
      </c>
      <c r="BJ25" s="96">
        <v>4</v>
      </c>
      <c r="BK25" s="122">
        <v>5</v>
      </c>
      <c r="BL25" s="96">
        <v>3</v>
      </c>
      <c r="BM25" s="122">
        <v>5</v>
      </c>
      <c r="BN25" s="96">
        <v>1</v>
      </c>
      <c r="BO25" s="122">
        <v>1</v>
      </c>
      <c r="BP25" s="96">
        <v>0</v>
      </c>
      <c r="BQ25" s="122">
        <v>1</v>
      </c>
      <c r="BR25" s="96">
        <v>1</v>
      </c>
      <c r="BS25" s="122">
        <v>2</v>
      </c>
      <c r="BT25" s="96">
        <v>1</v>
      </c>
      <c r="BU25" s="82">
        <f t="shared" si="14"/>
        <v>4.0123456790123457</v>
      </c>
    </row>
    <row r="26" spans="1:73" ht="15.6" x14ac:dyDescent="0.3">
      <c r="A26" s="56" t="s">
        <v>90</v>
      </c>
      <c r="B26" s="26">
        <v>1282.3920000000001</v>
      </c>
      <c r="C26" s="142">
        <f t="shared" si="22"/>
        <v>898</v>
      </c>
      <c r="D26" s="82">
        <f t="shared" si="4"/>
        <v>70.025390052339688</v>
      </c>
      <c r="E26" s="140">
        <f t="shared" si="5"/>
        <v>509</v>
      </c>
      <c r="F26" s="122">
        <v>34</v>
      </c>
      <c r="G26" s="96">
        <v>30</v>
      </c>
      <c r="H26" s="122">
        <v>26</v>
      </c>
      <c r="I26" s="96">
        <v>17</v>
      </c>
      <c r="J26" s="122">
        <v>54</v>
      </c>
      <c r="K26" s="96">
        <v>44</v>
      </c>
      <c r="L26" s="122">
        <v>37</v>
      </c>
      <c r="M26" s="96">
        <v>38</v>
      </c>
      <c r="N26" s="122">
        <v>38</v>
      </c>
      <c r="O26" s="96">
        <v>46</v>
      </c>
      <c r="P26" s="122">
        <v>60</v>
      </c>
      <c r="Q26" s="96">
        <v>35</v>
      </c>
      <c r="R26" s="122">
        <v>23</v>
      </c>
      <c r="S26" s="96">
        <v>27</v>
      </c>
      <c r="T26" s="82">
        <f t="shared" si="20"/>
        <v>56.681514476614701</v>
      </c>
      <c r="U26" s="56" t="s">
        <v>90</v>
      </c>
      <c r="V26" s="140">
        <f t="shared" si="7"/>
        <v>210</v>
      </c>
      <c r="W26" s="122">
        <v>3</v>
      </c>
      <c r="X26" s="96">
        <v>2</v>
      </c>
      <c r="Y26" s="122">
        <v>7</v>
      </c>
      <c r="Z26" s="96">
        <v>4</v>
      </c>
      <c r="AA26" s="122">
        <v>22</v>
      </c>
      <c r="AB26" s="96">
        <v>17</v>
      </c>
      <c r="AC26" s="122">
        <v>29</v>
      </c>
      <c r="AD26" s="96">
        <v>15</v>
      </c>
      <c r="AE26" s="122">
        <v>19</v>
      </c>
      <c r="AF26" s="96">
        <v>20</v>
      </c>
      <c r="AG26" s="122">
        <v>25</v>
      </c>
      <c r="AH26" s="96">
        <v>16</v>
      </c>
      <c r="AI26" s="122">
        <v>16</v>
      </c>
      <c r="AJ26" s="96">
        <v>15</v>
      </c>
      <c r="AK26" s="82">
        <f t="shared" si="21"/>
        <v>23.385300668151448</v>
      </c>
      <c r="AL26" s="56" t="s">
        <v>90</v>
      </c>
      <c r="AM26" s="140">
        <f t="shared" si="9"/>
        <v>137</v>
      </c>
      <c r="AN26" s="122">
        <v>2</v>
      </c>
      <c r="AO26" s="96">
        <v>0</v>
      </c>
      <c r="AP26" s="122">
        <v>1</v>
      </c>
      <c r="AQ26" s="96">
        <v>0</v>
      </c>
      <c r="AR26" s="122">
        <v>20</v>
      </c>
      <c r="AS26" s="96">
        <v>15</v>
      </c>
      <c r="AT26" s="122">
        <v>16</v>
      </c>
      <c r="AU26" s="96">
        <v>8</v>
      </c>
      <c r="AV26" s="122">
        <v>11</v>
      </c>
      <c r="AW26" s="96">
        <v>17</v>
      </c>
      <c r="AX26" s="122">
        <v>14</v>
      </c>
      <c r="AY26" s="96">
        <v>9</v>
      </c>
      <c r="AZ26" s="122">
        <v>9</v>
      </c>
      <c r="BA26" s="96">
        <v>15</v>
      </c>
      <c r="BB26" s="82">
        <f t="shared" ref="BB26:BB38" si="23">AM26/C26*100</f>
        <v>15.256124721603564</v>
      </c>
      <c r="BC26" s="80">
        <f t="shared" ref="BC26:BC38" si="24">V26+AM26</f>
        <v>347</v>
      </c>
      <c r="BD26" s="100">
        <f t="shared" si="12"/>
        <v>38.641425389755014</v>
      </c>
      <c r="BE26" s="56" t="s">
        <v>90</v>
      </c>
      <c r="BF26" s="140">
        <f t="shared" si="13"/>
        <v>42</v>
      </c>
      <c r="BG26" s="122">
        <v>11</v>
      </c>
      <c r="BH26" s="96">
        <v>9</v>
      </c>
      <c r="BI26" s="122">
        <v>6</v>
      </c>
      <c r="BJ26" s="96">
        <v>1</v>
      </c>
      <c r="BK26" s="122">
        <v>7</v>
      </c>
      <c r="BL26" s="96">
        <v>3</v>
      </c>
      <c r="BM26" s="122">
        <v>1</v>
      </c>
      <c r="BN26" s="96">
        <v>3</v>
      </c>
      <c r="BO26" s="122">
        <v>0</v>
      </c>
      <c r="BP26" s="96">
        <v>0</v>
      </c>
      <c r="BQ26" s="122">
        <v>0</v>
      </c>
      <c r="BR26" s="96">
        <v>1</v>
      </c>
      <c r="BS26" s="122">
        <v>0</v>
      </c>
      <c r="BT26" s="96">
        <v>0</v>
      </c>
      <c r="BU26" s="82">
        <f t="shared" si="14"/>
        <v>4.6770601336302899</v>
      </c>
    </row>
    <row r="27" spans="1:73" ht="15.6" x14ac:dyDescent="0.3">
      <c r="A27" s="56" t="s">
        <v>235</v>
      </c>
      <c r="B27" s="26">
        <v>2075.5439999999999</v>
      </c>
      <c r="C27" s="142">
        <f t="shared" si="22"/>
        <v>1469</v>
      </c>
      <c r="D27" s="82">
        <f t="shared" si="4"/>
        <v>70.776625308834696</v>
      </c>
      <c r="E27" s="140">
        <f t="shared" si="5"/>
        <v>1095</v>
      </c>
      <c r="F27" s="122">
        <v>42</v>
      </c>
      <c r="G27" s="96">
        <v>47</v>
      </c>
      <c r="H27" s="122">
        <v>47</v>
      </c>
      <c r="I27" s="96">
        <v>48</v>
      </c>
      <c r="J27" s="122">
        <v>106</v>
      </c>
      <c r="K27" s="96">
        <v>78</v>
      </c>
      <c r="L27" s="122">
        <v>97</v>
      </c>
      <c r="M27" s="96">
        <v>75</v>
      </c>
      <c r="N27" s="122">
        <v>95</v>
      </c>
      <c r="O27" s="96">
        <v>96</v>
      </c>
      <c r="P27" s="122">
        <v>103</v>
      </c>
      <c r="Q27" s="96">
        <v>106</v>
      </c>
      <c r="R27" s="122">
        <v>78</v>
      </c>
      <c r="S27" s="96">
        <v>77</v>
      </c>
      <c r="T27" s="82">
        <f t="shared" si="20"/>
        <v>74.540503744043562</v>
      </c>
      <c r="U27" s="56" t="s">
        <v>235</v>
      </c>
      <c r="V27" s="140">
        <f t="shared" si="7"/>
        <v>269</v>
      </c>
      <c r="W27" s="122">
        <v>4</v>
      </c>
      <c r="X27" s="96">
        <v>1</v>
      </c>
      <c r="Y27" s="122">
        <v>4</v>
      </c>
      <c r="Z27" s="96">
        <v>5</v>
      </c>
      <c r="AA27" s="122">
        <v>29</v>
      </c>
      <c r="AB27" s="96">
        <v>28</v>
      </c>
      <c r="AC27" s="122">
        <v>26</v>
      </c>
      <c r="AD27" s="96">
        <v>22</v>
      </c>
      <c r="AE27" s="122">
        <v>24</v>
      </c>
      <c r="AF27" s="96">
        <v>36</v>
      </c>
      <c r="AG27" s="122">
        <v>26</v>
      </c>
      <c r="AH27" s="96">
        <v>30</v>
      </c>
      <c r="AI27" s="122">
        <v>20</v>
      </c>
      <c r="AJ27" s="96">
        <v>14</v>
      </c>
      <c r="AK27" s="82">
        <f t="shared" si="21"/>
        <v>18.311776718856365</v>
      </c>
      <c r="AL27" s="56" t="s">
        <v>235</v>
      </c>
      <c r="AM27" s="140">
        <f t="shared" si="9"/>
        <v>83</v>
      </c>
      <c r="AN27" s="122">
        <v>1</v>
      </c>
      <c r="AO27" s="96">
        <v>1</v>
      </c>
      <c r="AP27" s="122">
        <v>4</v>
      </c>
      <c r="AQ27" s="96">
        <v>1</v>
      </c>
      <c r="AR27" s="122">
        <v>15</v>
      </c>
      <c r="AS27" s="96">
        <v>8</v>
      </c>
      <c r="AT27" s="122">
        <v>6</v>
      </c>
      <c r="AU27" s="96">
        <v>7</v>
      </c>
      <c r="AV27" s="122">
        <v>8</v>
      </c>
      <c r="AW27" s="96">
        <v>3</v>
      </c>
      <c r="AX27" s="122">
        <v>6</v>
      </c>
      <c r="AY27" s="96">
        <v>5</v>
      </c>
      <c r="AZ27" s="122">
        <v>10</v>
      </c>
      <c r="BA27" s="96">
        <v>8</v>
      </c>
      <c r="BB27" s="82">
        <f t="shared" si="23"/>
        <v>5.6501021102791018</v>
      </c>
      <c r="BC27" s="80">
        <f t="shared" si="24"/>
        <v>352</v>
      </c>
      <c r="BD27" s="100">
        <f t="shared" si="12"/>
        <v>23.961878829135465</v>
      </c>
      <c r="BE27" s="56" t="s">
        <v>235</v>
      </c>
      <c r="BF27" s="140">
        <f t="shared" si="13"/>
        <v>22</v>
      </c>
      <c r="BG27" s="122">
        <v>4</v>
      </c>
      <c r="BH27" s="96">
        <v>1</v>
      </c>
      <c r="BI27" s="122">
        <v>2</v>
      </c>
      <c r="BJ27" s="96">
        <v>3</v>
      </c>
      <c r="BK27" s="122">
        <v>1</v>
      </c>
      <c r="BL27" s="96">
        <v>6</v>
      </c>
      <c r="BM27" s="122">
        <v>2</v>
      </c>
      <c r="BN27" s="96">
        <v>2</v>
      </c>
      <c r="BO27" s="122">
        <v>1</v>
      </c>
      <c r="BP27" s="96">
        <v>0</v>
      </c>
      <c r="BQ27" s="122">
        <v>0</v>
      </c>
      <c r="BR27" s="96">
        <v>0</v>
      </c>
      <c r="BS27" s="122">
        <v>0</v>
      </c>
      <c r="BT27" s="96">
        <v>0</v>
      </c>
      <c r="BU27" s="82">
        <f t="shared" si="14"/>
        <v>1.4976174268209665</v>
      </c>
    </row>
    <row r="28" spans="1:73" ht="15.6" x14ac:dyDescent="0.3">
      <c r="A28" s="56" t="s">
        <v>92</v>
      </c>
      <c r="B28" s="26">
        <v>3062.2860000000001</v>
      </c>
      <c r="C28" s="142">
        <f t="shared" si="22"/>
        <v>699</v>
      </c>
      <c r="D28" s="82">
        <f t="shared" si="4"/>
        <v>22.826084826825451</v>
      </c>
      <c r="E28" s="140">
        <f t="shared" si="5"/>
        <v>483</v>
      </c>
      <c r="F28" s="122">
        <v>17</v>
      </c>
      <c r="G28" s="96">
        <v>14</v>
      </c>
      <c r="H28" s="122">
        <v>15</v>
      </c>
      <c r="I28" s="96">
        <v>21</v>
      </c>
      <c r="J28" s="122">
        <v>44</v>
      </c>
      <c r="K28" s="96">
        <v>48</v>
      </c>
      <c r="L28" s="122">
        <v>47</v>
      </c>
      <c r="M28" s="96">
        <v>45</v>
      </c>
      <c r="N28" s="122">
        <v>39</v>
      </c>
      <c r="O28" s="96">
        <v>50</v>
      </c>
      <c r="P28" s="122">
        <v>51</v>
      </c>
      <c r="Q28" s="96">
        <v>29</v>
      </c>
      <c r="R28" s="122">
        <v>26</v>
      </c>
      <c r="S28" s="96">
        <v>37</v>
      </c>
      <c r="T28" s="82">
        <f t="shared" si="20"/>
        <v>69.098712446351925</v>
      </c>
      <c r="U28" s="56" t="s">
        <v>92</v>
      </c>
      <c r="V28" s="140">
        <f t="shared" si="7"/>
        <v>116</v>
      </c>
      <c r="W28" s="122">
        <v>3</v>
      </c>
      <c r="X28" s="96">
        <v>2</v>
      </c>
      <c r="Y28" s="122">
        <v>5</v>
      </c>
      <c r="Z28" s="96">
        <v>2</v>
      </c>
      <c r="AA28" s="122">
        <v>2</v>
      </c>
      <c r="AB28" s="96">
        <v>8</v>
      </c>
      <c r="AC28" s="122">
        <v>7</v>
      </c>
      <c r="AD28" s="96">
        <v>11</v>
      </c>
      <c r="AE28" s="122">
        <v>18</v>
      </c>
      <c r="AF28" s="96">
        <v>14</v>
      </c>
      <c r="AG28" s="122">
        <v>9</v>
      </c>
      <c r="AH28" s="96">
        <v>14</v>
      </c>
      <c r="AI28" s="122">
        <v>11</v>
      </c>
      <c r="AJ28" s="96">
        <v>10</v>
      </c>
      <c r="AK28" s="82">
        <f t="shared" si="21"/>
        <v>16.595135908440632</v>
      </c>
      <c r="AL28" s="56" t="s">
        <v>92</v>
      </c>
      <c r="AM28" s="140">
        <f t="shared" si="9"/>
        <v>78</v>
      </c>
      <c r="AN28" s="122">
        <v>3</v>
      </c>
      <c r="AO28" s="96">
        <v>0</v>
      </c>
      <c r="AP28" s="122">
        <v>5</v>
      </c>
      <c r="AQ28" s="96">
        <v>3</v>
      </c>
      <c r="AR28" s="122">
        <v>7</v>
      </c>
      <c r="AS28" s="96">
        <v>9</v>
      </c>
      <c r="AT28" s="122">
        <v>7</v>
      </c>
      <c r="AU28" s="96">
        <v>5</v>
      </c>
      <c r="AV28" s="122">
        <v>7</v>
      </c>
      <c r="AW28" s="96">
        <v>3</v>
      </c>
      <c r="AX28" s="122">
        <v>5</v>
      </c>
      <c r="AY28" s="96">
        <v>4</v>
      </c>
      <c r="AZ28" s="122">
        <v>10</v>
      </c>
      <c r="BA28" s="96">
        <v>10</v>
      </c>
      <c r="BB28" s="82">
        <f t="shared" si="23"/>
        <v>11.158798283261802</v>
      </c>
      <c r="BC28" s="80">
        <f t="shared" si="24"/>
        <v>194</v>
      </c>
      <c r="BD28" s="100">
        <f t="shared" si="12"/>
        <v>27.753934191702434</v>
      </c>
      <c r="BE28" s="56" t="s">
        <v>92</v>
      </c>
      <c r="BF28" s="140">
        <f t="shared" si="13"/>
        <v>22</v>
      </c>
      <c r="BG28" s="122">
        <v>1</v>
      </c>
      <c r="BH28" s="96">
        <v>2</v>
      </c>
      <c r="BI28" s="122">
        <v>0</v>
      </c>
      <c r="BJ28" s="96">
        <v>1</v>
      </c>
      <c r="BK28" s="122">
        <v>3</v>
      </c>
      <c r="BL28" s="96">
        <v>4</v>
      </c>
      <c r="BM28" s="122">
        <v>2</v>
      </c>
      <c r="BN28" s="96">
        <v>2</v>
      </c>
      <c r="BO28" s="122">
        <v>3</v>
      </c>
      <c r="BP28" s="96">
        <v>4</v>
      </c>
      <c r="BQ28" s="122">
        <v>0</v>
      </c>
      <c r="BR28" s="96">
        <v>0</v>
      </c>
      <c r="BS28" s="122">
        <v>0</v>
      </c>
      <c r="BT28" s="96">
        <v>0</v>
      </c>
      <c r="BU28" s="82">
        <f t="shared" si="14"/>
        <v>3.1473533619456364</v>
      </c>
    </row>
    <row r="29" spans="1:73" ht="15.6" x14ac:dyDescent="0.3">
      <c r="A29" s="56" t="s">
        <v>93</v>
      </c>
      <c r="B29" s="26">
        <v>860.86800000000005</v>
      </c>
      <c r="C29" s="142">
        <f t="shared" si="22"/>
        <v>600</v>
      </c>
      <c r="D29" s="82">
        <f t="shared" si="4"/>
        <v>69.697096418963184</v>
      </c>
      <c r="E29" s="140">
        <f t="shared" si="5"/>
        <v>381</v>
      </c>
      <c r="F29" s="122">
        <v>19</v>
      </c>
      <c r="G29" s="96">
        <v>30</v>
      </c>
      <c r="H29" s="122">
        <v>23</v>
      </c>
      <c r="I29" s="96">
        <v>25</v>
      </c>
      <c r="J29" s="122">
        <v>47</v>
      </c>
      <c r="K29" s="96">
        <v>27</v>
      </c>
      <c r="L29" s="122">
        <v>30</v>
      </c>
      <c r="M29" s="96">
        <v>40</v>
      </c>
      <c r="N29" s="122">
        <v>34</v>
      </c>
      <c r="O29" s="96">
        <v>31</v>
      </c>
      <c r="P29" s="122">
        <v>36</v>
      </c>
      <c r="Q29" s="96">
        <v>39</v>
      </c>
      <c r="R29" s="122">
        <v>0</v>
      </c>
      <c r="S29" s="96">
        <v>0</v>
      </c>
      <c r="T29" s="82">
        <f t="shared" si="20"/>
        <v>63.5</v>
      </c>
      <c r="U29" s="56" t="s">
        <v>93</v>
      </c>
      <c r="V29" s="140">
        <f t="shared" si="7"/>
        <v>130</v>
      </c>
      <c r="W29" s="122">
        <v>2</v>
      </c>
      <c r="X29" s="96">
        <v>1</v>
      </c>
      <c r="Y29" s="122">
        <v>2</v>
      </c>
      <c r="Z29" s="96">
        <v>7</v>
      </c>
      <c r="AA29" s="122">
        <v>19</v>
      </c>
      <c r="AB29" s="96">
        <v>9</v>
      </c>
      <c r="AC29" s="122">
        <v>15</v>
      </c>
      <c r="AD29" s="96">
        <v>9</v>
      </c>
      <c r="AE29" s="122">
        <v>16</v>
      </c>
      <c r="AF29" s="96">
        <v>11</v>
      </c>
      <c r="AG29" s="122">
        <v>20</v>
      </c>
      <c r="AH29" s="96">
        <v>19</v>
      </c>
      <c r="AI29" s="122">
        <v>0</v>
      </c>
      <c r="AJ29" s="96">
        <v>0</v>
      </c>
      <c r="AK29" s="82">
        <f t="shared" si="21"/>
        <v>21.666666666666668</v>
      </c>
      <c r="AL29" s="56" t="s">
        <v>93</v>
      </c>
      <c r="AM29" s="140">
        <f t="shared" si="9"/>
        <v>71</v>
      </c>
      <c r="AN29" s="122">
        <v>3</v>
      </c>
      <c r="AO29" s="96">
        <v>2</v>
      </c>
      <c r="AP29" s="122">
        <v>3</v>
      </c>
      <c r="AQ29" s="96">
        <v>2</v>
      </c>
      <c r="AR29" s="122">
        <v>14</v>
      </c>
      <c r="AS29" s="96">
        <v>4</v>
      </c>
      <c r="AT29" s="122">
        <v>6</v>
      </c>
      <c r="AU29" s="96">
        <v>8</v>
      </c>
      <c r="AV29" s="122">
        <v>7</v>
      </c>
      <c r="AW29" s="96">
        <v>4</v>
      </c>
      <c r="AX29" s="122">
        <v>8</v>
      </c>
      <c r="AY29" s="96">
        <v>10</v>
      </c>
      <c r="AZ29" s="122">
        <v>0</v>
      </c>
      <c r="BA29" s="96">
        <v>0</v>
      </c>
      <c r="BB29" s="82">
        <f t="shared" si="23"/>
        <v>11.833333333333334</v>
      </c>
      <c r="BC29" s="80">
        <f t="shared" si="24"/>
        <v>201</v>
      </c>
      <c r="BD29" s="100">
        <f t="shared" si="12"/>
        <v>33.5</v>
      </c>
      <c r="BE29" s="56" t="s">
        <v>93</v>
      </c>
      <c r="BF29" s="140">
        <f t="shared" si="13"/>
        <v>18</v>
      </c>
      <c r="BG29" s="122">
        <v>4</v>
      </c>
      <c r="BH29" s="96">
        <v>5</v>
      </c>
      <c r="BI29" s="122">
        <v>1</v>
      </c>
      <c r="BJ29" s="96">
        <v>1</v>
      </c>
      <c r="BK29" s="122">
        <v>1</v>
      </c>
      <c r="BL29" s="96">
        <v>2</v>
      </c>
      <c r="BM29" s="122">
        <v>3</v>
      </c>
      <c r="BN29" s="96">
        <v>1</v>
      </c>
      <c r="BO29" s="122">
        <v>0</v>
      </c>
      <c r="BP29" s="96">
        <v>0</v>
      </c>
      <c r="BQ29" s="122">
        <v>0</v>
      </c>
      <c r="BR29" s="96">
        <v>0</v>
      </c>
      <c r="BS29" s="122">
        <v>0</v>
      </c>
      <c r="BT29" s="96">
        <v>0</v>
      </c>
      <c r="BU29" s="82">
        <f t="shared" si="14"/>
        <v>3</v>
      </c>
    </row>
    <row r="30" spans="1:73" ht="15.6" x14ac:dyDescent="0.3">
      <c r="A30" s="56" t="s">
        <v>94</v>
      </c>
      <c r="B30" s="26">
        <v>2409.4259999999999</v>
      </c>
      <c r="C30" s="142">
        <f t="shared" si="22"/>
        <v>1010</v>
      </c>
      <c r="D30" s="82">
        <f t="shared" si="4"/>
        <v>41.918697648319558</v>
      </c>
      <c r="E30" s="140">
        <f t="shared" si="5"/>
        <v>684</v>
      </c>
      <c r="F30" s="122">
        <v>42</v>
      </c>
      <c r="G30" s="96">
        <v>37</v>
      </c>
      <c r="H30" s="122">
        <v>33</v>
      </c>
      <c r="I30" s="96">
        <v>32</v>
      </c>
      <c r="J30" s="122">
        <v>49</v>
      </c>
      <c r="K30" s="96">
        <v>48</v>
      </c>
      <c r="L30" s="122">
        <v>60</v>
      </c>
      <c r="M30" s="96">
        <v>58</v>
      </c>
      <c r="N30" s="122">
        <v>52</v>
      </c>
      <c r="O30" s="96">
        <v>49</v>
      </c>
      <c r="P30" s="122">
        <v>70</v>
      </c>
      <c r="Q30" s="96">
        <v>56</v>
      </c>
      <c r="R30" s="122">
        <v>43</v>
      </c>
      <c r="S30" s="96">
        <v>55</v>
      </c>
      <c r="T30" s="82">
        <f t="shared" si="20"/>
        <v>67.722772277227733</v>
      </c>
      <c r="U30" s="56" t="s">
        <v>94</v>
      </c>
      <c r="V30" s="140">
        <f t="shared" si="7"/>
        <v>177</v>
      </c>
      <c r="W30" s="122">
        <v>2</v>
      </c>
      <c r="X30" s="96">
        <v>0</v>
      </c>
      <c r="Y30" s="122">
        <v>2</v>
      </c>
      <c r="Z30" s="96">
        <v>5</v>
      </c>
      <c r="AA30" s="122">
        <v>18</v>
      </c>
      <c r="AB30" s="96">
        <v>12</v>
      </c>
      <c r="AC30" s="122">
        <v>28</v>
      </c>
      <c r="AD30" s="96">
        <v>9</v>
      </c>
      <c r="AE30" s="122">
        <v>13</v>
      </c>
      <c r="AF30" s="96">
        <v>10</v>
      </c>
      <c r="AG30" s="122">
        <v>28</v>
      </c>
      <c r="AH30" s="96">
        <v>21</v>
      </c>
      <c r="AI30" s="122">
        <v>11</v>
      </c>
      <c r="AJ30" s="96">
        <v>18</v>
      </c>
      <c r="AK30" s="82">
        <f t="shared" si="21"/>
        <v>17.524752475247524</v>
      </c>
      <c r="AL30" s="56" t="s">
        <v>94</v>
      </c>
      <c r="AM30" s="140">
        <f>SUM(AN30:BA30)</f>
        <v>127</v>
      </c>
      <c r="AN30" s="122">
        <v>1</v>
      </c>
      <c r="AO30" s="96">
        <v>2</v>
      </c>
      <c r="AP30" s="122">
        <v>3</v>
      </c>
      <c r="AQ30" s="96">
        <v>4</v>
      </c>
      <c r="AR30" s="122">
        <v>12</v>
      </c>
      <c r="AS30" s="96">
        <v>6</v>
      </c>
      <c r="AT30" s="122">
        <v>20</v>
      </c>
      <c r="AU30" s="96">
        <v>11</v>
      </c>
      <c r="AV30" s="122">
        <v>16</v>
      </c>
      <c r="AW30" s="96">
        <v>10</v>
      </c>
      <c r="AX30" s="122">
        <v>15</v>
      </c>
      <c r="AY30" s="96">
        <v>11</v>
      </c>
      <c r="AZ30" s="122">
        <v>10</v>
      </c>
      <c r="BA30" s="96">
        <v>6</v>
      </c>
      <c r="BB30" s="82">
        <f t="shared" si="23"/>
        <v>12.574257425742575</v>
      </c>
      <c r="BC30" s="80">
        <f t="shared" si="24"/>
        <v>304</v>
      </c>
      <c r="BD30" s="100">
        <f t="shared" si="12"/>
        <v>30.099009900990097</v>
      </c>
      <c r="BE30" s="56" t="s">
        <v>94</v>
      </c>
      <c r="BF30" s="140">
        <f t="shared" si="13"/>
        <v>22</v>
      </c>
      <c r="BG30" s="122">
        <v>6</v>
      </c>
      <c r="BH30" s="96">
        <v>7</v>
      </c>
      <c r="BI30" s="122">
        <v>0</v>
      </c>
      <c r="BJ30" s="96">
        <v>0</v>
      </c>
      <c r="BK30" s="122">
        <v>4</v>
      </c>
      <c r="BL30" s="96">
        <v>1</v>
      </c>
      <c r="BM30" s="122">
        <v>1</v>
      </c>
      <c r="BN30" s="96">
        <v>1</v>
      </c>
      <c r="BO30" s="122">
        <v>1</v>
      </c>
      <c r="BP30" s="96">
        <v>0</v>
      </c>
      <c r="BQ30" s="122">
        <v>0</v>
      </c>
      <c r="BR30" s="96">
        <v>1</v>
      </c>
      <c r="BS30" s="122">
        <v>0</v>
      </c>
      <c r="BT30" s="96">
        <v>0</v>
      </c>
      <c r="BU30" s="82">
        <f t="shared" si="14"/>
        <v>2.1782178217821779</v>
      </c>
    </row>
    <row r="31" spans="1:73" ht="15.6" x14ac:dyDescent="0.3">
      <c r="A31" s="56" t="s">
        <v>95</v>
      </c>
      <c r="B31" s="26">
        <v>922.59</v>
      </c>
      <c r="C31" s="142">
        <f t="shared" si="22"/>
        <v>821</v>
      </c>
      <c r="D31" s="82">
        <f t="shared" si="4"/>
        <v>88.988608157469727</v>
      </c>
      <c r="E31" s="140">
        <f t="shared" si="5"/>
        <v>695</v>
      </c>
      <c r="F31" s="122">
        <v>12</v>
      </c>
      <c r="G31" s="96">
        <v>17</v>
      </c>
      <c r="H31" s="122">
        <v>33</v>
      </c>
      <c r="I31" s="96">
        <v>30</v>
      </c>
      <c r="J31" s="122">
        <v>42</v>
      </c>
      <c r="K31" s="96">
        <v>43</v>
      </c>
      <c r="L31" s="122">
        <v>53</v>
      </c>
      <c r="M31" s="96">
        <v>63</v>
      </c>
      <c r="N31" s="122">
        <v>66</v>
      </c>
      <c r="O31" s="96">
        <v>64</v>
      </c>
      <c r="P31" s="122">
        <v>81</v>
      </c>
      <c r="Q31" s="96">
        <v>65</v>
      </c>
      <c r="R31" s="122">
        <v>65</v>
      </c>
      <c r="S31" s="96">
        <v>61</v>
      </c>
      <c r="T31" s="82">
        <f t="shared" si="20"/>
        <v>84.652862362971987</v>
      </c>
      <c r="U31" s="56" t="s">
        <v>95</v>
      </c>
      <c r="V31" s="140">
        <f t="shared" si="7"/>
        <v>91</v>
      </c>
      <c r="W31" s="122">
        <v>1</v>
      </c>
      <c r="X31" s="96">
        <v>0</v>
      </c>
      <c r="Y31" s="122">
        <v>4</v>
      </c>
      <c r="Z31" s="96">
        <v>1</v>
      </c>
      <c r="AA31" s="122">
        <v>14</v>
      </c>
      <c r="AB31" s="96">
        <v>5</v>
      </c>
      <c r="AC31" s="122">
        <v>9</v>
      </c>
      <c r="AD31" s="96">
        <v>3</v>
      </c>
      <c r="AE31" s="122">
        <v>10</v>
      </c>
      <c r="AF31" s="96">
        <v>10</v>
      </c>
      <c r="AG31" s="122">
        <v>9</v>
      </c>
      <c r="AH31" s="96">
        <v>9</v>
      </c>
      <c r="AI31" s="122">
        <v>10</v>
      </c>
      <c r="AJ31" s="96">
        <v>6</v>
      </c>
      <c r="AK31" s="82">
        <f t="shared" si="21"/>
        <v>11.084043848964678</v>
      </c>
      <c r="AL31" s="56" t="s">
        <v>95</v>
      </c>
      <c r="AM31" s="140">
        <f>SUM(AN31:BA31)</f>
        <v>31</v>
      </c>
      <c r="AN31" s="122">
        <v>0</v>
      </c>
      <c r="AO31" s="96">
        <v>0</v>
      </c>
      <c r="AP31" s="122">
        <v>1</v>
      </c>
      <c r="AQ31" s="96">
        <v>0</v>
      </c>
      <c r="AR31" s="122">
        <v>4</v>
      </c>
      <c r="AS31" s="96">
        <v>1</v>
      </c>
      <c r="AT31" s="122">
        <v>1</v>
      </c>
      <c r="AU31" s="96">
        <v>4</v>
      </c>
      <c r="AV31" s="122">
        <v>4</v>
      </c>
      <c r="AW31" s="96">
        <v>8</v>
      </c>
      <c r="AX31" s="122">
        <v>0</v>
      </c>
      <c r="AY31" s="96">
        <v>3</v>
      </c>
      <c r="AZ31" s="122">
        <v>1</v>
      </c>
      <c r="BA31" s="96">
        <v>4</v>
      </c>
      <c r="BB31" s="82">
        <f t="shared" si="23"/>
        <v>3.7758830694275276</v>
      </c>
      <c r="BC31" s="80">
        <f t="shared" si="24"/>
        <v>122</v>
      </c>
      <c r="BD31" s="100">
        <f t="shared" si="12"/>
        <v>14.859926918392205</v>
      </c>
      <c r="BE31" s="56" t="s">
        <v>95</v>
      </c>
      <c r="BF31" s="140">
        <f t="shared" si="13"/>
        <v>4</v>
      </c>
      <c r="BG31" s="122">
        <v>0</v>
      </c>
      <c r="BH31" s="96">
        <v>0</v>
      </c>
      <c r="BI31" s="122">
        <v>0</v>
      </c>
      <c r="BJ31" s="96">
        <v>0</v>
      </c>
      <c r="BK31" s="122">
        <v>1</v>
      </c>
      <c r="BL31" s="96">
        <v>1</v>
      </c>
      <c r="BM31" s="122">
        <v>1</v>
      </c>
      <c r="BN31" s="96">
        <v>0</v>
      </c>
      <c r="BO31" s="122">
        <v>1</v>
      </c>
      <c r="BP31" s="96">
        <v>0</v>
      </c>
      <c r="BQ31" s="122">
        <v>0</v>
      </c>
      <c r="BR31" s="96">
        <v>0</v>
      </c>
      <c r="BS31" s="122">
        <v>0</v>
      </c>
      <c r="BT31" s="96">
        <v>0</v>
      </c>
      <c r="BU31" s="82">
        <f t="shared" si="14"/>
        <v>0.48721071863580995</v>
      </c>
    </row>
    <row r="32" spans="1:73" ht="15.6" x14ac:dyDescent="0.3">
      <c r="A32" s="56" t="s">
        <v>96</v>
      </c>
      <c r="B32" s="26">
        <v>5988.33</v>
      </c>
      <c r="C32" s="142">
        <f t="shared" si="22"/>
        <v>3002</v>
      </c>
      <c r="D32" s="82">
        <f t="shared" si="4"/>
        <v>50.130837812879378</v>
      </c>
      <c r="E32" s="140">
        <f t="shared" si="5"/>
        <v>1636</v>
      </c>
      <c r="F32" s="122">
        <v>52</v>
      </c>
      <c r="G32" s="96">
        <v>59</v>
      </c>
      <c r="H32" s="122">
        <v>66</v>
      </c>
      <c r="I32" s="96">
        <v>62</v>
      </c>
      <c r="J32" s="122">
        <v>127</v>
      </c>
      <c r="K32" s="96">
        <v>138</v>
      </c>
      <c r="L32" s="122">
        <v>165</v>
      </c>
      <c r="M32" s="96">
        <v>180</v>
      </c>
      <c r="N32" s="122">
        <v>151</v>
      </c>
      <c r="O32" s="96">
        <v>139</v>
      </c>
      <c r="P32" s="122">
        <v>176</v>
      </c>
      <c r="Q32" s="96">
        <v>163</v>
      </c>
      <c r="R32" s="122">
        <v>66</v>
      </c>
      <c r="S32" s="96">
        <v>92</v>
      </c>
      <c r="T32" s="82">
        <f t="shared" si="20"/>
        <v>54.497001998667557</v>
      </c>
      <c r="U32" s="56" t="s">
        <v>96</v>
      </c>
      <c r="V32" s="140">
        <f t="shared" si="7"/>
        <v>669</v>
      </c>
      <c r="W32" s="122">
        <v>9</v>
      </c>
      <c r="X32" s="96">
        <v>18</v>
      </c>
      <c r="Y32" s="122">
        <v>16</v>
      </c>
      <c r="Z32" s="96">
        <v>15</v>
      </c>
      <c r="AA32" s="122">
        <v>54</v>
      </c>
      <c r="AB32" s="96">
        <v>50</v>
      </c>
      <c r="AC32" s="122">
        <v>65</v>
      </c>
      <c r="AD32" s="96">
        <v>39</v>
      </c>
      <c r="AE32" s="122">
        <v>93</v>
      </c>
      <c r="AF32" s="96">
        <v>84</v>
      </c>
      <c r="AG32" s="122">
        <v>65</v>
      </c>
      <c r="AH32" s="96">
        <v>75</v>
      </c>
      <c r="AI32" s="122">
        <v>52</v>
      </c>
      <c r="AJ32" s="96">
        <v>34</v>
      </c>
      <c r="AK32" s="82">
        <f t="shared" si="21"/>
        <v>22.285143237841439</v>
      </c>
      <c r="AL32" s="56" t="s">
        <v>96</v>
      </c>
      <c r="AM32" s="140">
        <f t="shared" si="9"/>
        <v>582</v>
      </c>
      <c r="AN32" s="122">
        <v>9</v>
      </c>
      <c r="AO32" s="96">
        <v>10</v>
      </c>
      <c r="AP32" s="122">
        <v>25</v>
      </c>
      <c r="AQ32" s="96">
        <v>10</v>
      </c>
      <c r="AR32" s="122">
        <v>75</v>
      </c>
      <c r="AS32" s="96">
        <v>45</v>
      </c>
      <c r="AT32" s="122">
        <v>85</v>
      </c>
      <c r="AU32" s="96">
        <v>53</v>
      </c>
      <c r="AV32" s="122">
        <v>44</v>
      </c>
      <c r="AW32" s="96">
        <v>48</v>
      </c>
      <c r="AX32" s="122">
        <v>80</v>
      </c>
      <c r="AY32" s="96">
        <v>47</v>
      </c>
      <c r="AZ32" s="122">
        <v>25</v>
      </c>
      <c r="BA32" s="96">
        <v>26</v>
      </c>
      <c r="BB32" s="82">
        <f t="shared" si="23"/>
        <v>19.387075283144569</v>
      </c>
      <c r="BC32" s="80">
        <f t="shared" si="24"/>
        <v>1251</v>
      </c>
      <c r="BD32" s="100">
        <f t="shared" si="12"/>
        <v>41.672218520986007</v>
      </c>
      <c r="BE32" s="56" t="s">
        <v>96</v>
      </c>
      <c r="BF32" s="140">
        <f t="shared" si="13"/>
        <v>115</v>
      </c>
      <c r="BG32" s="122">
        <v>15</v>
      </c>
      <c r="BH32" s="96">
        <v>19</v>
      </c>
      <c r="BI32" s="122">
        <v>11</v>
      </c>
      <c r="BJ32" s="96">
        <v>11</v>
      </c>
      <c r="BK32" s="122">
        <v>19</v>
      </c>
      <c r="BL32" s="96">
        <v>17</v>
      </c>
      <c r="BM32" s="122">
        <v>5</v>
      </c>
      <c r="BN32" s="96">
        <v>10</v>
      </c>
      <c r="BO32" s="122">
        <v>3</v>
      </c>
      <c r="BP32" s="96">
        <v>4</v>
      </c>
      <c r="BQ32" s="122">
        <v>0</v>
      </c>
      <c r="BR32" s="96">
        <v>1</v>
      </c>
      <c r="BS32" s="122">
        <v>0</v>
      </c>
      <c r="BT32" s="96">
        <v>0</v>
      </c>
      <c r="BU32" s="82">
        <f t="shared" si="14"/>
        <v>3.8307794803464357</v>
      </c>
    </row>
    <row r="33" spans="1:73" ht="15.6" x14ac:dyDescent="0.3">
      <c r="A33" s="56" t="s">
        <v>236</v>
      </c>
      <c r="B33" s="26">
        <v>2477.3040000000001</v>
      </c>
      <c r="C33" s="142">
        <f t="shared" si="22"/>
        <v>1729</v>
      </c>
      <c r="D33" s="82">
        <f t="shared" si="4"/>
        <v>69.793614348501436</v>
      </c>
      <c r="E33" s="140">
        <f t="shared" si="5"/>
        <v>1299</v>
      </c>
      <c r="F33" s="122">
        <v>62</v>
      </c>
      <c r="G33" s="96">
        <v>49</v>
      </c>
      <c r="H33" s="122">
        <v>51</v>
      </c>
      <c r="I33" s="96">
        <v>49</v>
      </c>
      <c r="J33" s="122">
        <v>104</v>
      </c>
      <c r="K33" s="96">
        <v>100</v>
      </c>
      <c r="L33" s="122">
        <v>94</v>
      </c>
      <c r="M33" s="96">
        <v>102</v>
      </c>
      <c r="N33" s="122">
        <v>116</v>
      </c>
      <c r="O33" s="96">
        <v>101</v>
      </c>
      <c r="P33" s="122">
        <v>119</v>
      </c>
      <c r="Q33" s="96">
        <v>121</v>
      </c>
      <c r="R33" s="122">
        <v>114</v>
      </c>
      <c r="S33" s="96">
        <v>117</v>
      </c>
      <c r="T33" s="82">
        <f t="shared" si="20"/>
        <v>75.130133024869878</v>
      </c>
      <c r="U33" s="56" t="s">
        <v>236</v>
      </c>
      <c r="V33" s="140">
        <f t="shared" si="7"/>
        <v>319</v>
      </c>
      <c r="W33" s="122">
        <v>4</v>
      </c>
      <c r="X33" s="96">
        <v>1</v>
      </c>
      <c r="Y33" s="122">
        <v>11</v>
      </c>
      <c r="Z33" s="96">
        <v>5</v>
      </c>
      <c r="AA33" s="122">
        <v>31</v>
      </c>
      <c r="AB33" s="96">
        <v>21</v>
      </c>
      <c r="AC33" s="122">
        <v>32</v>
      </c>
      <c r="AD33" s="96">
        <v>31</v>
      </c>
      <c r="AE33" s="122">
        <v>29</v>
      </c>
      <c r="AF33" s="96">
        <v>38</v>
      </c>
      <c r="AG33" s="122">
        <v>36</v>
      </c>
      <c r="AH33" s="96">
        <v>26</v>
      </c>
      <c r="AI33" s="122">
        <v>28</v>
      </c>
      <c r="AJ33" s="96">
        <v>26</v>
      </c>
      <c r="AK33" s="82">
        <f t="shared" si="21"/>
        <v>18.449971081550029</v>
      </c>
      <c r="AL33" s="56" t="s">
        <v>236</v>
      </c>
      <c r="AM33" s="140">
        <f t="shared" si="9"/>
        <v>81</v>
      </c>
      <c r="AN33" s="122">
        <v>4</v>
      </c>
      <c r="AO33" s="96">
        <v>1</v>
      </c>
      <c r="AP33" s="122">
        <v>3</v>
      </c>
      <c r="AQ33" s="96">
        <v>0</v>
      </c>
      <c r="AR33" s="122">
        <v>6</v>
      </c>
      <c r="AS33" s="96">
        <v>7</v>
      </c>
      <c r="AT33" s="122">
        <v>7</v>
      </c>
      <c r="AU33" s="96">
        <v>6</v>
      </c>
      <c r="AV33" s="122">
        <v>7</v>
      </c>
      <c r="AW33" s="96">
        <v>9</v>
      </c>
      <c r="AX33" s="122">
        <v>6</v>
      </c>
      <c r="AY33" s="96">
        <v>13</v>
      </c>
      <c r="AZ33" s="122">
        <v>7</v>
      </c>
      <c r="BA33" s="96">
        <v>5</v>
      </c>
      <c r="BB33" s="82">
        <f t="shared" si="23"/>
        <v>4.6847888953152106</v>
      </c>
      <c r="BC33" s="80">
        <f t="shared" si="24"/>
        <v>400</v>
      </c>
      <c r="BD33" s="100">
        <f t="shared" si="12"/>
        <v>23.13475997686524</v>
      </c>
      <c r="BE33" s="56" t="s">
        <v>236</v>
      </c>
      <c r="BF33" s="140">
        <f t="shared" si="13"/>
        <v>30</v>
      </c>
      <c r="BG33" s="122">
        <v>5</v>
      </c>
      <c r="BH33" s="96">
        <v>12</v>
      </c>
      <c r="BI33" s="122">
        <v>2</v>
      </c>
      <c r="BJ33" s="96">
        <v>0</v>
      </c>
      <c r="BK33" s="122">
        <v>2</v>
      </c>
      <c r="BL33" s="96">
        <v>3</v>
      </c>
      <c r="BM33" s="122">
        <v>0</v>
      </c>
      <c r="BN33" s="96">
        <v>4</v>
      </c>
      <c r="BO33" s="122">
        <v>1</v>
      </c>
      <c r="BP33" s="96">
        <v>1</v>
      </c>
      <c r="BQ33" s="122">
        <v>0</v>
      </c>
      <c r="BR33" s="96">
        <v>0</v>
      </c>
      <c r="BS33" s="122">
        <v>0</v>
      </c>
      <c r="BT33" s="96">
        <v>0</v>
      </c>
      <c r="BU33" s="82">
        <f t="shared" si="14"/>
        <v>1.735106998264893</v>
      </c>
    </row>
    <row r="34" spans="1:73" ht="15.6" x14ac:dyDescent="0.3">
      <c r="A34" s="56" t="s">
        <v>98</v>
      </c>
      <c r="B34" s="26">
        <v>3566.4300000000003</v>
      </c>
      <c r="C34" s="142">
        <f t="shared" si="22"/>
        <v>2514</v>
      </c>
      <c r="D34" s="82">
        <f t="shared" si="4"/>
        <v>70.490658725952841</v>
      </c>
      <c r="E34" s="140">
        <f t="shared" si="5"/>
        <v>1845</v>
      </c>
      <c r="F34" s="122">
        <v>77</v>
      </c>
      <c r="G34" s="96">
        <v>82</v>
      </c>
      <c r="H34" s="122">
        <v>78</v>
      </c>
      <c r="I34" s="96">
        <v>78</v>
      </c>
      <c r="J34" s="122">
        <v>153</v>
      </c>
      <c r="K34" s="96">
        <v>163</v>
      </c>
      <c r="L34" s="122">
        <v>128</v>
      </c>
      <c r="M34" s="96">
        <v>148</v>
      </c>
      <c r="N34" s="122">
        <v>150</v>
      </c>
      <c r="O34" s="96">
        <v>150</v>
      </c>
      <c r="P34" s="122">
        <v>180</v>
      </c>
      <c r="Q34" s="96">
        <v>156</v>
      </c>
      <c r="R34" s="122">
        <v>142</v>
      </c>
      <c r="S34" s="96">
        <v>160</v>
      </c>
      <c r="T34" s="82">
        <f t="shared" si="20"/>
        <v>73.389021479713605</v>
      </c>
      <c r="U34" s="56" t="s">
        <v>98</v>
      </c>
      <c r="V34" s="140">
        <f t="shared" si="7"/>
        <v>422</v>
      </c>
      <c r="W34" s="122">
        <v>6</v>
      </c>
      <c r="X34" s="96">
        <v>4</v>
      </c>
      <c r="Y34" s="122">
        <v>11</v>
      </c>
      <c r="Z34" s="96">
        <v>5</v>
      </c>
      <c r="AA34" s="122">
        <v>40</v>
      </c>
      <c r="AB34" s="96">
        <v>40</v>
      </c>
      <c r="AC34" s="122">
        <v>45</v>
      </c>
      <c r="AD34" s="96">
        <v>27</v>
      </c>
      <c r="AE34" s="122">
        <v>39</v>
      </c>
      <c r="AF34" s="96">
        <v>48</v>
      </c>
      <c r="AG34" s="122">
        <v>35</v>
      </c>
      <c r="AH34" s="96">
        <v>41</v>
      </c>
      <c r="AI34" s="122">
        <v>42</v>
      </c>
      <c r="AJ34" s="96">
        <v>39</v>
      </c>
      <c r="AK34" s="82">
        <f t="shared" si="21"/>
        <v>16.785998408910103</v>
      </c>
      <c r="AL34" s="56" t="s">
        <v>98</v>
      </c>
      <c r="AM34" s="140">
        <f t="shared" si="9"/>
        <v>172</v>
      </c>
      <c r="AN34" s="122">
        <v>0</v>
      </c>
      <c r="AO34" s="96">
        <v>1</v>
      </c>
      <c r="AP34" s="122">
        <v>5</v>
      </c>
      <c r="AQ34" s="96">
        <v>1</v>
      </c>
      <c r="AR34" s="122">
        <v>19</v>
      </c>
      <c r="AS34" s="96">
        <v>13</v>
      </c>
      <c r="AT34" s="122">
        <v>22</v>
      </c>
      <c r="AU34" s="96">
        <v>17</v>
      </c>
      <c r="AV34" s="122">
        <v>19</v>
      </c>
      <c r="AW34" s="96">
        <v>11</v>
      </c>
      <c r="AX34" s="122">
        <v>13</v>
      </c>
      <c r="AY34" s="96">
        <v>22</v>
      </c>
      <c r="AZ34" s="122">
        <v>18</v>
      </c>
      <c r="BA34" s="96">
        <v>11</v>
      </c>
      <c r="BB34" s="82">
        <f t="shared" si="23"/>
        <v>6.8416865552903747</v>
      </c>
      <c r="BC34" s="80">
        <f t="shared" si="24"/>
        <v>594</v>
      </c>
      <c r="BD34" s="100">
        <f t="shared" si="12"/>
        <v>23.627684964200476</v>
      </c>
      <c r="BE34" s="56" t="s">
        <v>98</v>
      </c>
      <c r="BF34" s="140">
        <f t="shared" si="13"/>
        <v>75</v>
      </c>
      <c r="BG34" s="122">
        <v>15</v>
      </c>
      <c r="BH34" s="96">
        <v>11</v>
      </c>
      <c r="BI34" s="122">
        <v>8</v>
      </c>
      <c r="BJ34" s="96">
        <v>5</v>
      </c>
      <c r="BK34" s="122">
        <v>7</v>
      </c>
      <c r="BL34" s="96">
        <v>15</v>
      </c>
      <c r="BM34" s="122">
        <v>6</v>
      </c>
      <c r="BN34" s="96">
        <v>3</v>
      </c>
      <c r="BO34" s="122">
        <v>1</v>
      </c>
      <c r="BP34" s="96">
        <v>1</v>
      </c>
      <c r="BQ34" s="122">
        <v>2</v>
      </c>
      <c r="BR34" s="96">
        <v>1</v>
      </c>
      <c r="BS34" s="122">
        <v>0</v>
      </c>
      <c r="BT34" s="96">
        <v>0</v>
      </c>
      <c r="BU34" s="82">
        <f t="shared" si="14"/>
        <v>2.9832935560859188</v>
      </c>
    </row>
    <row r="35" spans="1:73" ht="15.6" x14ac:dyDescent="0.3">
      <c r="A35" s="56" t="s">
        <v>99</v>
      </c>
      <c r="B35" s="26">
        <v>2368.7640000000001</v>
      </c>
      <c r="C35" s="142">
        <f t="shared" si="22"/>
        <v>1408</v>
      </c>
      <c r="D35" s="82">
        <f t="shared" si="4"/>
        <v>59.440281936064544</v>
      </c>
      <c r="E35" s="140">
        <f t="shared" si="5"/>
        <v>915</v>
      </c>
      <c r="F35" s="122">
        <v>36</v>
      </c>
      <c r="G35" s="96">
        <v>35</v>
      </c>
      <c r="H35" s="122">
        <v>40</v>
      </c>
      <c r="I35" s="96">
        <v>47</v>
      </c>
      <c r="J35" s="122">
        <v>71</v>
      </c>
      <c r="K35" s="96">
        <v>85</v>
      </c>
      <c r="L35" s="122">
        <v>65</v>
      </c>
      <c r="M35" s="96">
        <v>90</v>
      </c>
      <c r="N35" s="122">
        <v>73</v>
      </c>
      <c r="O35" s="96">
        <v>65</v>
      </c>
      <c r="P35" s="122">
        <v>84</v>
      </c>
      <c r="Q35" s="96">
        <v>76</v>
      </c>
      <c r="R35" s="122">
        <v>82</v>
      </c>
      <c r="S35" s="96">
        <v>66</v>
      </c>
      <c r="T35" s="82">
        <f t="shared" si="20"/>
        <v>64.985795454545453</v>
      </c>
      <c r="U35" s="56" t="s">
        <v>99</v>
      </c>
      <c r="V35" s="140">
        <f t="shared" ref="V35:V43" si="25">SUM(W35:AJ35)</f>
        <v>317</v>
      </c>
      <c r="W35" s="122">
        <v>3</v>
      </c>
      <c r="X35" s="96">
        <v>0</v>
      </c>
      <c r="Y35" s="122">
        <v>6</v>
      </c>
      <c r="Z35" s="96">
        <v>6</v>
      </c>
      <c r="AA35" s="122">
        <v>29</v>
      </c>
      <c r="AB35" s="96">
        <v>19</v>
      </c>
      <c r="AC35" s="122">
        <v>29</v>
      </c>
      <c r="AD35" s="96">
        <v>31</v>
      </c>
      <c r="AE35" s="122">
        <v>35</v>
      </c>
      <c r="AF35" s="96">
        <v>28</v>
      </c>
      <c r="AG35" s="122">
        <v>43</v>
      </c>
      <c r="AH35" s="96">
        <v>28</v>
      </c>
      <c r="AI35" s="122">
        <v>32</v>
      </c>
      <c r="AJ35" s="96">
        <v>28</v>
      </c>
      <c r="AK35" s="82">
        <f t="shared" si="21"/>
        <v>22.514204545454543</v>
      </c>
      <c r="AL35" s="56" t="s">
        <v>99</v>
      </c>
      <c r="AM35" s="140">
        <f t="shared" si="9"/>
        <v>141</v>
      </c>
      <c r="AN35" s="122">
        <v>1</v>
      </c>
      <c r="AO35" s="96">
        <v>2</v>
      </c>
      <c r="AP35" s="122">
        <v>7</v>
      </c>
      <c r="AQ35" s="96">
        <v>6</v>
      </c>
      <c r="AR35" s="122">
        <v>14</v>
      </c>
      <c r="AS35" s="96">
        <v>13</v>
      </c>
      <c r="AT35" s="122">
        <v>18</v>
      </c>
      <c r="AU35" s="96">
        <v>11</v>
      </c>
      <c r="AV35" s="122">
        <v>14</v>
      </c>
      <c r="AW35" s="96">
        <v>13</v>
      </c>
      <c r="AX35" s="122">
        <v>13</v>
      </c>
      <c r="AY35" s="96">
        <v>12</v>
      </c>
      <c r="AZ35" s="122">
        <v>12</v>
      </c>
      <c r="BA35" s="96">
        <v>5</v>
      </c>
      <c r="BB35" s="82">
        <f t="shared" si="23"/>
        <v>10.014204545454545</v>
      </c>
      <c r="BC35" s="80">
        <f t="shared" si="24"/>
        <v>458</v>
      </c>
      <c r="BD35" s="100">
        <f t="shared" si="12"/>
        <v>32.528409090909086</v>
      </c>
      <c r="BE35" s="56" t="s">
        <v>99</v>
      </c>
      <c r="BF35" s="140">
        <f t="shared" si="13"/>
        <v>35</v>
      </c>
      <c r="BG35" s="122">
        <v>7</v>
      </c>
      <c r="BH35" s="96">
        <v>10</v>
      </c>
      <c r="BI35" s="122">
        <v>6</v>
      </c>
      <c r="BJ35" s="96">
        <v>2</v>
      </c>
      <c r="BK35" s="122">
        <v>3</v>
      </c>
      <c r="BL35" s="96">
        <v>3</v>
      </c>
      <c r="BM35" s="122">
        <v>0</v>
      </c>
      <c r="BN35" s="96">
        <v>2</v>
      </c>
      <c r="BO35" s="122">
        <v>0</v>
      </c>
      <c r="BP35" s="96">
        <v>2</v>
      </c>
      <c r="BQ35" s="122">
        <v>0</v>
      </c>
      <c r="BR35" s="96">
        <v>0</v>
      </c>
      <c r="BS35" s="122">
        <v>0</v>
      </c>
      <c r="BT35" s="96">
        <v>0</v>
      </c>
      <c r="BU35" s="82">
        <f t="shared" si="14"/>
        <v>2.4857954545454546</v>
      </c>
    </row>
    <row r="36" spans="1:73" ht="15.6" x14ac:dyDescent="0.3">
      <c r="A36" s="56" t="s">
        <v>100</v>
      </c>
      <c r="B36" s="26">
        <v>2390.9580000000001</v>
      </c>
      <c r="C36" s="142">
        <f t="shared" si="22"/>
        <v>1451</v>
      </c>
      <c r="D36" s="82">
        <f t="shared" si="4"/>
        <v>60.686971498453758</v>
      </c>
      <c r="E36" s="140">
        <f t="shared" si="5"/>
        <v>983</v>
      </c>
      <c r="F36" s="122">
        <v>51</v>
      </c>
      <c r="G36" s="96">
        <v>36</v>
      </c>
      <c r="H36" s="122">
        <v>60</v>
      </c>
      <c r="I36" s="96">
        <v>47</v>
      </c>
      <c r="J36" s="122">
        <v>88</v>
      </c>
      <c r="K36" s="96">
        <v>69</v>
      </c>
      <c r="L36" s="122">
        <v>83</v>
      </c>
      <c r="M36" s="96">
        <v>91</v>
      </c>
      <c r="N36" s="122">
        <v>95</v>
      </c>
      <c r="O36" s="96">
        <v>76</v>
      </c>
      <c r="P36" s="122">
        <v>108</v>
      </c>
      <c r="Q36" s="96">
        <v>71</v>
      </c>
      <c r="R36" s="122">
        <v>72</v>
      </c>
      <c r="S36" s="96">
        <v>36</v>
      </c>
      <c r="T36" s="82">
        <f t="shared" si="20"/>
        <v>67.746381805651282</v>
      </c>
      <c r="U36" s="56" t="s">
        <v>100</v>
      </c>
      <c r="V36" s="140">
        <f t="shared" si="25"/>
        <v>316</v>
      </c>
      <c r="W36" s="122">
        <v>4</v>
      </c>
      <c r="X36" s="96">
        <v>0</v>
      </c>
      <c r="Y36" s="122">
        <v>5</v>
      </c>
      <c r="Z36" s="96">
        <v>5</v>
      </c>
      <c r="AA36" s="122">
        <v>28</v>
      </c>
      <c r="AB36" s="96">
        <v>19</v>
      </c>
      <c r="AC36" s="122">
        <v>49</v>
      </c>
      <c r="AD36" s="96">
        <v>34</v>
      </c>
      <c r="AE36" s="122">
        <v>39</v>
      </c>
      <c r="AF36" s="96">
        <v>19</v>
      </c>
      <c r="AG36" s="122">
        <v>35</v>
      </c>
      <c r="AH36" s="96">
        <v>35</v>
      </c>
      <c r="AI36" s="122">
        <v>20</v>
      </c>
      <c r="AJ36" s="96">
        <v>24</v>
      </c>
      <c r="AK36" s="82">
        <f t="shared" si="21"/>
        <v>21.778084079944865</v>
      </c>
      <c r="AL36" s="56" t="s">
        <v>256</v>
      </c>
      <c r="AM36" s="140">
        <f t="shared" si="9"/>
        <v>136</v>
      </c>
      <c r="AN36" s="122">
        <v>3</v>
      </c>
      <c r="AO36" s="96">
        <v>2</v>
      </c>
      <c r="AP36" s="122">
        <v>1</v>
      </c>
      <c r="AQ36" s="96">
        <v>1</v>
      </c>
      <c r="AR36" s="122">
        <v>9</v>
      </c>
      <c r="AS36" s="96">
        <v>4</v>
      </c>
      <c r="AT36" s="122">
        <v>24</v>
      </c>
      <c r="AU36" s="96">
        <v>9</v>
      </c>
      <c r="AV36" s="122">
        <v>18</v>
      </c>
      <c r="AW36" s="96">
        <v>18</v>
      </c>
      <c r="AX36" s="122">
        <v>10</v>
      </c>
      <c r="AY36" s="96">
        <v>18</v>
      </c>
      <c r="AZ36" s="122">
        <v>15</v>
      </c>
      <c r="BA36" s="96">
        <v>4</v>
      </c>
      <c r="BB36" s="82">
        <f t="shared" si="23"/>
        <v>9.3728463128876651</v>
      </c>
      <c r="BC36" s="80">
        <f t="shared" si="24"/>
        <v>452</v>
      </c>
      <c r="BD36" s="100">
        <f t="shared" si="12"/>
        <v>31.150930392832528</v>
      </c>
      <c r="BE36" s="56" t="s">
        <v>100</v>
      </c>
      <c r="BF36" s="140">
        <f t="shared" si="13"/>
        <v>16</v>
      </c>
      <c r="BG36" s="122">
        <v>2</v>
      </c>
      <c r="BH36" s="96">
        <v>1</v>
      </c>
      <c r="BI36" s="122">
        <v>3</v>
      </c>
      <c r="BJ36" s="96">
        <v>2</v>
      </c>
      <c r="BK36" s="122">
        <v>1</v>
      </c>
      <c r="BL36" s="96">
        <v>3</v>
      </c>
      <c r="BM36" s="122">
        <v>2</v>
      </c>
      <c r="BN36" s="96">
        <v>0</v>
      </c>
      <c r="BO36" s="122">
        <v>1</v>
      </c>
      <c r="BP36" s="96">
        <v>0</v>
      </c>
      <c r="BQ36" s="122">
        <v>1</v>
      </c>
      <c r="BR36" s="96">
        <v>0</v>
      </c>
      <c r="BS36" s="122">
        <v>0</v>
      </c>
      <c r="BT36" s="96">
        <v>0</v>
      </c>
      <c r="BU36" s="82">
        <f t="shared" si="14"/>
        <v>1.1026878015161956</v>
      </c>
    </row>
    <row r="37" spans="1:73" ht="15.6" x14ac:dyDescent="0.3">
      <c r="A37" s="56" t="s">
        <v>101</v>
      </c>
      <c r="B37" s="26">
        <v>2557.0080000000003</v>
      </c>
      <c r="C37" s="142">
        <f t="shared" si="22"/>
        <v>1475</v>
      </c>
      <c r="D37" s="82">
        <f t="shared" si="4"/>
        <v>57.684606383710957</v>
      </c>
      <c r="E37" s="140">
        <f t="shared" si="5"/>
        <v>1287</v>
      </c>
      <c r="F37" s="122">
        <v>50</v>
      </c>
      <c r="G37" s="96">
        <v>36</v>
      </c>
      <c r="H37" s="122">
        <v>49</v>
      </c>
      <c r="I37" s="96">
        <v>35</v>
      </c>
      <c r="J37" s="122">
        <v>120</v>
      </c>
      <c r="K37" s="96">
        <v>100</v>
      </c>
      <c r="L37" s="122">
        <v>133</v>
      </c>
      <c r="M37" s="96">
        <v>120</v>
      </c>
      <c r="N37" s="122">
        <v>117</v>
      </c>
      <c r="O37" s="96">
        <v>124</v>
      </c>
      <c r="P37" s="122">
        <v>113</v>
      </c>
      <c r="Q37" s="96">
        <v>109</v>
      </c>
      <c r="R37" s="122">
        <v>91</v>
      </c>
      <c r="S37" s="96">
        <v>90</v>
      </c>
      <c r="T37" s="82">
        <f t="shared" si="20"/>
        <v>87.254237288135599</v>
      </c>
      <c r="U37" s="56" t="s">
        <v>101</v>
      </c>
      <c r="V37" s="140">
        <f t="shared" si="25"/>
        <v>166</v>
      </c>
      <c r="W37" s="122">
        <v>3</v>
      </c>
      <c r="X37" s="96">
        <v>1</v>
      </c>
      <c r="Y37" s="122">
        <v>4</v>
      </c>
      <c r="Z37" s="96">
        <v>3</v>
      </c>
      <c r="AA37" s="122">
        <v>17</v>
      </c>
      <c r="AB37" s="96">
        <v>4</v>
      </c>
      <c r="AC37" s="122">
        <v>17</v>
      </c>
      <c r="AD37" s="96">
        <v>10</v>
      </c>
      <c r="AE37" s="122">
        <v>21</v>
      </c>
      <c r="AF37" s="96">
        <v>12</v>
      </c>
      <c r="AG37" s="122">
        <v>16</v>
      </c>
      <c r="AH37" s="96">
        <v>16</v>
      </c>
      <c r="AI37" s="122">
        <v>29</v>
      </c>
      <c r="AJ37" s="96">
        <v>13</v>
      </c>
      <c r="AK37" s="82">
        <f t="shared" si="21"/>
        <v>11.254237288135593</v>
      </c>
      <c r="AL37" s="56" t="s">
        <v>101</v>
      </c>
      <c r="AM37" s="140">
        <f t="shared" si="9"/>
        <v>4</v>
      </c>
      <c r="AN37" s="122">
        <v>0</v>
      </c>
      <c r="AO37" s="96">
        <v>0</v>
      </c>
      <c r="AP37" s="122">
        <v>0</v>
      </c>
      <c r="AQ37" s="96">
        <v>0</v>
      </c>
      <c r="AR37" s="122">
        <v>0</v>
      </c>
      <c r="AS37" s="96">
        <v>0</v>
      </c>
      <c r="AT37" s="122">
        <v>1</v>
      </c>
      <c r="AU37" s="96">
        <v>1</v>
      </c>
      <c r="AV37" s="122">
        <v>1</v>
      </c>
      <c r="AW37" s="96">
        <v>0</v>
      </c>
      <c r="AX37" s="122">
        <v>0</v>
      </c>
      <c r="AY37" s="96">
        <v>1</v>
      </c>
      <c r="AZ37" s="122">
        <v>0</v>
      </c>
      <c r="BA37" s="96">
        <v>0</v>
      </c>
      <c r="BB37" s="82">
        <f t="shared" si="23"/>
        <v>0.2711864406779661</v>
      </c>
      <c r="BC37" s="80">
        <f t="shared" si="24"/>
        <v>170</v>
      </c>
      <c r="BD37" s="100">
        <f t="shared" si="12"/>
        <v>11.525423728813559</v>
      </c>
      <c r="BE37" s="56" t="s">
        <v>101</v>
      </c>
      <c r="BF37" s="140">
        <f t="shared" si="13"/>
        <v>18</v>
      </c>
      <c r="BG37" s="122">
        <v>5</v>
      </c>
      <c r="BH37" s="96">
        <v>3</v>
      </c>
      <c r="BI37" s="122">
        <v>1</v>
      </c>
      <c r="BJ37" s="96">
        <v>0</v>
      </c>
      <c r="BK37" s="122">
        <v>1</v>
      </c>
      <c r="BL37" s="96">
        <v>2</v>
      </c>
      <c r="BM37" s="122">
        <v>1</v>
      </c>
      <c r="BN37" s="96">
        <v>3</v>
      </c>
      <c r="BO37" s="122">
        <v>1</v>
      </c>
      <c r="BP37" s="96">
        <v>1</v>
      </c>
      <c r="BQ37" s="122">
        <v>0</v>
      </c>
      <c r="BR37" s="96">
        <v>0</v>
      </c>
      <c r="BS37" s="122">
        <v>0</v>
      </c>
      <c r="BT37" s="96">
        <v>0</v>
      </c>
      <c r="BU37" s="82">
        <f t="shared" si="14"/>
        <v>1.2203389830508475</v>
      </c>
    </row>
    <row r="38" spans="1:73" ht="15.6" x14ac:dyDescent="0.3">
      <c r="A38" s="56" t="s">
        <v>102</v>
      </c>
      <c r="B38" s="26">
        <v>2852.982</v>
      </c>
      <c r="C38" s="142">
        <f t="shared" si="22"/>
        <v>1995</v>
      </c>
      <c r="D38" s="82">
        <f t="shared" si="4"/>
        <v>69.926834449008084</v>
      </c>
      <c r="E38" s="140">
        <f t="shared" ref="E38:E69" si="26">SUM(F38:S38)</f>
        <v>1115</v>
      </c>
      <c r="F38" s="122">
        <v>22</v>
      </c>
      <c r="G38" s="96">
        <v>30</v>
      </c>
      <c r="H38" s="122">
        <v>43</v>
      </c>
      <c r="I38" s="96">
        <v>67</v>
      </c>
      <c r="J38" s="122">
        <v>77</v>
      </c>
      <c r="K38" s="96">
        <v>92</v>
      </c>
      <c r="L38" s="122">
        <v>105</v>
      </c>
      <c r="M38" s="96">
        <v>94</v>
      </c>
      <c r="N38" s="122">
        <v>115</v>
      </c>
      <c r="O38" s="96">
        <v>99</v>
      </c>
      <c r="P38" s="122">
        <v>111</v>
      </c>
      <c r="Q38" s="96">
        <v>110</v>
      </c>
      <c r="R38" s="122">
        <v>74</v>
      </c>
      <c r="S38" s="96">
        <v>76</v>
      </c>
      <c r="T38" s="82">
        <f t="shared" si="20"/>
        <v>55.889724310776941</v>
      </c>
      <c r="U38" s="56" t="s">
        <v>102</v>
      </c>
      <c r="V38" s="140">
        <f t="shared" si="25"/>
        <v>421</v>
      </c>
      <c r="W38" s="122">
        <v>5</v>
      </c>
      <c r="X38" s="96">
        <v>9</v>
      </c>
      <c r="Y38" s="122">
        <v>11</v>
      </c>
      <c r="Z38" s="96">
        <v>5</v>
      </c>
      <c r="AA38" s="122">
        <v>29</v>
      </c>
      <c r="AB38" s="96">
        <v>26</v>
      </c>
      <c r="AC38" s="122">
        <v>41</v>
      </c>
      <c r="AD38" s="96">
        <v>43</v>
      </c>
      <c r="AE38" s="122">
        <v>64</v>
      </c>
      <c r="AF38" s="96">
        <v>37</v>
      </c>
      <c r="AG38" s="122">
        <v>44</v>
      </c>
      <c r="AH38" s="96">
        <v>37</v>
      </c>
      <c r="AI38" s="122">
        <v>35</v>
      </c>
      <c r="AJ38" s="96">
        <v>35</v>
      </c>
      <c r="AK38" s="82">
        <f>V38/C38*100</f>
        <v>21.102756892230577</v>
      </c>
      <c r="AL38" s="56" t="s">
        <v>102</v>
      </c>
      <c r="AM38" s="140">
        <f t="shared" si="9"/>
        <v>343</v>
      </c>
      <c r="AN38" s="122">
        <v>3</v>
      </c>
      <c r="AO38" s="96">
        <v>4</v>
      </c>
      <c r="AP38" s="122">
        <v>21</v>
      </c>
      <c r="AQ38" s="96">
        <v>4</v>
      </c>
      <c r="AR38" s="122">
        <v>58</v>
      </c>
      <c r="AS38" s="96">
        <v>52</v>
      </c>
      <c r="AT38" s="122">
        <v>31</v>
      </c>
      <c r="AU38" s="96">
        <v>20</v>
      </c>
      <c r="AV38" s="122">
        <v>29</v>
      </c>
      <c r="AW38" s="96">
        <v>31</v>
      </c>
      <c r="AX38" s="122">
        <v>26</v>
      </c>
      <c r="AY38" s="96">
        <v>26</v>
      </c>
      <c r="AZ38" s="122">
        <v>26</v>
      </c>
      <c r="BA38" s="96">
        <v>12</v>
      </c>
      <c r="BB38" s="82">
        <f t="shared" si="23"/>
        <v>17.192982456140353</v>
      </c>
      <c r="BC38" s="80">
        <f t="shared" si="24"/>
        <v>764</v>
      </c>
      <c r="BD38" s="100">
        <f t="shared" si="12"/>
        <v>38.29573934837093</v>
      </c>
      <c r="BE38" s="56" t="s">
        <v>102</v>
      </c>
      <c r="BF38" s="140">
        <f t="shared" si="13"/>
        <v>116</v>
      </c>
      <c r="BG38" s="122">
        <v>18</v>
      </c>
      <c r="BH38" s="96">
        <v>15</v>
      </c>
      <c r="BI38" s="122">
        <v>7</v>
      </c>
      <c r="BJ38" s="96">
        <v>14</v>
      </c>
      <c r="BK38" s="122">
        <v>14</v>
      </c>
      <c r="BL38" s="96">
        <v>17</v>
      </c>
      <c r="BM38" s="122">
        <v>12</v>
      </c>
      <c r="BN38" s="96">
        <v>10</v>
      </c>
      <c r="BO38" s="122">
        <v>2</v>
      </c>
      <c r="BP38" s="96">
        <v>3</v>
      </c>
      <c r="BQ38" s="122">
        <v>2</v>
      </c>
      <c r="BR38" s="96">
        <v>0</v>
      </c>
      <c r="BS38" s="122">
        <v>2</v>
      </c>
      <c r="BT38" s="96">
        <v>0</v>
      </c>
      <c r="BU38" s="82">
        <f t="shared" si="14"/>
        <v>5.8145363408521309</v>
      </c>
    </row>
    <row r="39" spans="1:73" s="99" customFormat="1" x14ac:dyDescent="0.25"/>
    <row r="40" spans="1:73" ht="15.6" x14ac:dyDescent="0.3">
      <c r="A40" s="1" t="s">
        <v>103</v>
      </c>
      <c r="B40" s="153">
        <f>SUM(B41:B80)</f>
        <v>217627.72200000001</v>
      </c>
      <c r="C40" s="92">
        <f>E40+V40+AM40+BF40</f>
        <v>89589</v>
      </c>
      <c r="D40" s="102"/>
      <c r="E40" s="140">
        <f>SUM(E41:E80)</f>
        <v>65515</v>
      </c>
      <c r="F40" s="157">
        <f t="shared" ref="F40:S40" si="27">SUM(F41:F80)</f>
        <v>2661</v>
      </c>
      <c r="G40" s="157">
        <f t="shared" si="27"/>
        <v>2764</v>
      </c>
      <c r="H40" s="157">
        <f t="shared" si="27"/>
        <v>3307</v>
      </c>
      <c r="I40" s="157">
        <f t="shared" si="27"/>
        <v>2796</v>
      </c>
      <c r="J40" s="157">
        <f t="shared" si="27"/>
        <v>5283</v>
      </c>
      <c r="K40" s="157">
        <f t="shared" si="27"/>
        <v>4872</v>
      </c>
      <c r="L40" s="157">
        <f t="shared" si="27"/>
        <v>5826</v>
      </c>
      <c r="M40" s="157">
        <f t="shared" si="27"/>
        <v>5296</v>
      </c>
      <c r="N40" s="157">
        <f t="shared" si="27"/>
        <v>5768</v>
      </c>
      <c r="O40" s="157">
        <f t="shared" si="27"/>
        <v>5487</v>
      </c>
      <c r="P40" s="157">
        <f t="shared" si="27"/>
        <v>5841</v>
      </c>
      <c r="Q40" s="157">
        <f t="shared" si="27"/>
        <v>5619</v>
      </c>
      <c r="R40" s="157">
        <f t="shared" si="27"/>
        <v>5136</v>
      </c>
      <c r="S40" s="157">
        <f t="shared" si="27"/>
        <v>4859</v>
      </c>
      <c r="T40" s="102">
        <f>E40/C40*100</f>
        <v>73.128397459509543</v>
      </c>
      <c r="U40" s="99"/>
      <c r="V40" s="140">
        <f>SUM(V41:V80)</f>
        <v>14493</v>
      </c>
      <c r="W40" s="157">
        <f t="shared" ref="W40:AJ40" si="28">SUM(W41:W80)</f>
        <v>258</v>
      </c>
      <c r="X40" s="157">
        <f t="shared" si="28"/>
        <v>180</v>
      </c>
      <c r="Y40" s="157">
        <f t="shared" si="28"/>
        <v>392</v>
      </c>
      <c r="Z40" s="157">
        <f t="shared" si="28"/>
        <v>270</v>
      </c>
      <c r="AA40" s="157">
        <f t="shared" si="28"/>
        <v>1170</v>
      </c>
      <c r="AB40" s="157">
        <f t="shared" si="28"/>
        <v>940</v>
      </c>
      <c r="AC40" s="157">
        <f t="shared" si="28"/>
        <v>1370</v>
      </c>
      <c r="AD40" s="157">
        <f t="shared" si="28"/>
        <v>1166</v>
      </c>
      <c r="AE40" s="157">
        <f t="shared" si="28"/>
        <v>1496</v>
      </c>
      <c r="AF40" s="157">
        <f t="shared" si="28"/>
        <v>1329</v>
      </c>
      <c r="AG40" s="157">
        <f t="shared" si="28"/>
        <v>1614</v>
      </c>
      <c r="AH40" s="157">
        <f t="shared" si="28"/>
        <v>1442</v>
      </c>
      <c r="AI40" s="157">
        <f t="shared" si="28"/>
        <v>1505</v>
      </c>
      <c r="AJ40" s="157">
        <f t="shared" si="28"/>
        <v>1361</v>
      </c>
      <c r="AK40" s="92">
        <f>V40/C40*100</f>
        <v>16.177209255600573</v>
      </c>
      <c r="AL40" s="99"/>
      <c r="AM40" s="140">
        <f>SUM(AM41:AM80)</f>
        <v>7552</v>
      </c>
      <c r="AN40" s="157">
        <f t="shared" ref="AN40:BA40" si="29">SUM(AN41:AN80)</f>
        <v>188</v>
      </c>
      <c r="AO40" s="157">
        <f t="shared" si="29"/>
        <v>126</v>
      </c>
      <c r="AP40" s="157">
        <f t="shared" si="29"/>
        <v>286</v>
      </c>
      <c r="AQ40" s="157">
        <f t="shared" si="29"/>
        <v>168</v>
      </c>
      <c r="AR40" s="157">
        <f t="shared" si="29"/>
        <v>907</v>
      </c>
      <c r="AS40" s="157">
        <f t="shared" si="29"/>
        <v>629</v>
      </c>
      <c r="AT40" s="157">
        <f t="shared" si="29"/>
        <v>849</v>
      </c>
      <c r="AU40" s="157">
        <f t="shared" si="29"/>
        <v>612</v>
      </c>
      <c r="AV40" s="157">
        <f t="shared" si="29"/>
        <v>718</v>
      </c>
      <c r="AW40" s="157">
        <f t="shared" si="29"/>
        <v>672</v>
      </c>
      <c r="AX40" s="157">
        <f t="shared" si="29"/>
        <v>706</v>
      </c>
      <c r="AY40" s="157">
        <f t="shared" si="29"/>
        <v>604</v>
      </c>
      <c r="AZ40" s="157">
        <f t="shared" si="29"/>
        <v>594</v>
      </c>
      <c r="BA40" s="157">
        <f t="shared" si="29"/>
        <v>493</v>
      </c>
      <c r="BB40" s="102">
        <f>AM40/C40*100</f>
        <v>8.4296063132750678</v>
      </c>
      <c r="BC40" s="92">
        <f>V40+AM40</f>
        <v>22045</v>
      </c>
      <c r="BD40" s="100">
        <f>AK40+BB40</f>
        <v>24.606815568875639</v>
      </c>
      <c r="BE40" s="99"/>
      <c r="BF40" s="140">
        <f>SUM(BF41:BF80)</f>
        <v>2029</v>
      </c>
      <c r="BG40" s="157">
        <f t="shared" ref="BG40:BT40" si="30">SUM(BG41:BG80)</f>
        <v>238</v>
      </c>
      <c r="BH40" s="157">
        <f t="shared" si="30"/>
        <v>244</v>
      </c>
      <c r="BI40" s="157">
        <f t="shared" si="30"/>
        <v>140</v>
      </c>
      <c r="BJ40" s="157">
        <f t="shared" si="30"/>
        <v>117</v>
      </c>
      <c r="BK40" s="157">
        <f t="shared" si="30"/>
        <v>313</v>
      </c>
      <c r="BL40" s="157">
        <f t="shared" si="30"/>
        <v>217</v>
      </c>
      <c r="BM40" s="157">
        <f t="shared" si="30"/>
        <v>145</v>
      </c>
      <c r="BN40" s="157">
        <f t="shared" si="30"/>
        <v>155</v>
      </c>
      <c r="BO40" s="157">
        <f t="shared" si="30"/>
        <v>103</v>
      </c>
      <c r="BP40" s="157">
        <f t="shared" si="30"/>
        <v>91</v>
      </c>
      <c r="BQ40" s="157">
        <f t="shared" si="30"/>
        <v>76</v>
      </c>
      <c r="BR40" s="157">
        <f t="shared" si="30"/>
        <v>71</v>
      </c>
      <c r="BS40" s="157">
        <f t="shared" si="30"/>
        <v>64</v>
      </c>
      <c r="BT40" s="157">
        <f t="shared" si="30"/>
        <v>55</v>
      </c>
      <c r="BU40" s="102">
        <f>BF40/C40*100</f>
        <v>2.2647869716148188</v>
      </c>
    </row>
    <row r="41" spans="1:73" ht="15.6" x14ac:dyDescent="0.3">
      <c r="A41" s="56" t="s">
        <v>104</v>
      </c>
      <c r="B41" s="26">
        <v>9559.6200000000008</v>
      </c>
      <c r="C41" s="80">
        <f>E41+V41+AM41+BF41</f>
        <v>4974</v>
      </c>
      <c r="D41" s="82">
        <f t="shared" si="4"/>
        <v>52.031356894939329</v>
      </c>
      <c r="E41" s="140">
        <f t="shared" si="26"/>
        <v>3060</v>
      </c>
      <c r="F41" s="124">
        <v>99</v>
      </c>
      <c r="G41" s="22">
        <v>105</v>
      </c>
      <c r="H41" s="124">
        <v>125</v>
      </c>
      <c r="I41" s="22">
        <v>145</v>
      </c>
      <c r="J41" s="124">
        <v>231</v>
      </c>
      <c r="K41" s="22">
        <v>225</v>
      </c>
      <c r="L41" s="124">
        <v>257</v>
      </c>
      <c r="M41" s="22">
        <v>255</v>
      </c>
      <c r="N41" s="124">
        <v>297</v>
      </c>
      <c r="O41" s="22">
        <v>257</v>
      </c>
      <c r="P41" s="124">
        <v>299</v>
      </c>
      <c r="Q41" s="22">
        <v>277</v>
      </c>
      <c r="R41" s="124">
        <v>251</v>
      </c>
      <c r="S41" s="22">
        <v>237</v>
      </c>
      <c r="T41" s="82">
        <f t="shared" ref="T41:T80" si="31">E41/C41*100</f>
        <v>61.519903498190587</v>
      </c>
      <c r="U41" s="56" t="s">
        <v>104</v>
      </c>
      <c r="V41" s="140">
        <f t="shared" si="25"/>
        <v>1032</v>
      </c>
      <c r="W41" s="124">
        <v>19</v>
      </c>
      <c r="X41" s="22">
        <v>14</v>
      </c>
      <c r="Y41" s="124">
        <v>29</v>
      </c>
      <c r="Z41" s="22">
        <v>27</v>
      </c>
      <c r="AA41" s="124">
        <v>90</v>
      </c>
      <c r="AB41" s="22">
        <v>89</v>
      </c>
      <c r="AC41" s="124">
        <v>84</v>
      </c>
      <c r="AD41" s="22">
        <v>82</v>
      </c>
      <c r="AE41" s="124">
        <v>104</v>
      </c>
      <c r="AF41" s="22">
        <v>91</v>
      </c>
      <c r="AG41" s="124">
        <v>110</v>
      </c>
      <c r="AH41" s="22">
        <v>114</v>
      </c>
      <c r="AI41" s="124">
        <v>90</v>
      </c>
      <c r="AJ41" s="22">
        <v>89</v>
      </c>
      <c r="AK41" s="82">
        <f t="shared" ref="AK41:AK80" si="32">V41/C41*100</f>
        <v>20.747889022919182</v>
      </c>
      <c r="AL41" s="56" t="s">
        <v>104</v>
      </c>
      <c r="AM41" s="140">
        <f t="shared" si="9"/>
        <v>691</v>
      </c>
      <c r="AN41" s="124">
        <v>18</v>
      </c>
      <c r="AO41" s="22">
        <v>7</v>
      </c>
      <c r="AP41" s="124">
        <v>29</v>
      </c>
      <c r="AQ41" s="22">
        <v>14</v>
      </c>
      <c r="AR41" s="124">
        <v>92</v>
      </c>
      <c r="AS41" s="22">
        <v>58</v>
      </c>
      <c r="AT41" s="124">
        <v>76</v>
      </c>
      <c r="AU41" s="22">
        <v>60</v>
      </c>
      <c r="AV41" s="124">
        <v>62</v>
      </c>
      <c r="AW41" s="22">
        <v>68</v>
      </c>
      <c r="AX41" s="124">
        <v>63</v>
      </c>
      <c r="AY41" s="22">
        <v>57</v>
      </c>
      <c r="AZ41" s="124">
        <v>54</v>
      </c>
      <c r="BA41" s="22">
        <v>33</v>
      </c>
      <c r="BB41" s="82">
        <f t="shared" ref="BB41:BB61" si="33">AM41/C41*100</f>
        <v>13.892239646160032</v>
      </c>
      <c r="BC41" s="80">
        <f t="shared" ref="BC41:BC61" si="34">V41+AM41</f>
        <v>1723</v>
      </c>
      <c r="BD41" s="100">
        <f t="shared" si="12"/>
        <v>34.640128669079218</v>
      </c>
      <c r="BE41" s="56" t="s">
        <v>104</v>
      </c>
      <c r="BF41" s="140">
        <f t="shared" si="13"/>
        <v>191</v>
      </c>
      <c r="BG41" s="124">
        <v>40</v>
      </c>
      <c r="BH41" s="22">
        <v>37</v>
      </c>
      <c r="BI41" s="124">
        <v>12</v>
      </c>
      <c r="BJ41" s="22">
        <v>9</v>
      </c>
      <c r="BK41" s="124">
        <v>19</v>
      </c>
      <c r="BL41" s="22">
        <v>22</v>
      </c>
      <c r="BM41" s="124">
        <v>19</v>
      </c>
      <c r="BN41" s="22">
        <v>14</v>
      </c>
      <c r="BO41" s="124">
        <v>8</v>
      </c>
      <c r="BP41" s="22">
        <v>3</v>
      </c>
      <c r="BQ41" s="124">
        <v>4</v>
      </c>
      <c r="BR41" s="22">
        <v>1</v>
      </c>
      <c r="BS41" s="124">
        <v>2</v>
      </c>
      <c r="BT41" s="22">
        <v>1</v>
      </c>
      <c r="BU41" s="82">
        <f t="shared" si="14"/>
        <v>3.8399678327301969</v>
      </c>
    </row>
    <row r="42" spans="1:73" ht="15.6" x14ac:dyDescent="0.3">
      <c r="A42" s="56" t="s">
        <v>105</v>
      </c>
      <c r="B42" s="26">
        <v>8048.4840000000004</v>
      </c>
      <c r="C42" s="152">
        <f t="shared" ref="C42:C80" si="35">E42+V42+AM42+BF42</f>
        <v>7426</v>
      </c>
      <c r="D42" s="82">
        <f t="shared" si="4"/>
        <v>92.26582297983073</v>
      </c>
      <c r="E42" s="140">
        <f t="shared" si="26"/>
        <v>6537</v>
      </c>
      <c r="F42" s="124">
        <v>376</v>
      </c>
      <c r="G42" s="22">
        <v>381</v>
      </c>
      <c r="H42" s="124">
        <v>868</v>
      </c>
      <c r="I42" s="22">
        <v>572</v>
      </c>
      <c r="J42" s="124">
        <v>520</v>
      </c>
      <c r="K42" s="22">
        <v>494</v>
      </c>
      <c r="L42" s="124">
        <v>487</v>
      </c>
      <c r="M42" s="22">
        <v>451</v>
      </c>
      <c r="N42" s="124">
        <v>476</v>
      </c>
      <c r="O42" s="22">
        <v>525</v>
      </c>
      <c r="P42" s="124">
        <v>318</v>
      </c>
      <c r="Q42" s="22">
        <v>507</v>
      </c>
      <c r="R42" s="124">
        <v>307</v>
      </c>
      <c r="S42" s="22">
        <v>255</v>
      </c>
      <c r="T42" s="82">
        <f t="shared" si="31"/>
        <v>88.02854834365742</v>
      </c>
      <c r="U42" s="56" t="s">
        <v>105</v>
      </c>
      <c r="V42" s="140">
        <f t="shared" si="25"/>
        <v>687</v>
      </c>
      <c r="W42" s="124">
        <v>13</v>
      </c>
      <c r="X42" s="22">
        <v>11</v>
      </c>
      <c r="Y42" s="124">
        <v>25</v>
      </c>
      <c r="Z42" s="22">
        <v>29</v>
      </c>
      <c r="AA42" s="124">
        <v>53</v>
      </c>
      <c r="AB42" s="22">
        <v>44</v>
      </c>
      <c r="AC42" s="124">
        <v>81</v>
      </c>
      <c r="AD42" s="22">
        <v>65</v>
      </c>
      <c r="AE42" s="124">
        <v>67</v>
      </c>
      <c r="AF42" s="22">
        <v>45</v>
      </c>
      <c r="AG42" s="124">
        <v>53</v>
      </c>
      <c r="AH42" s="22">
        <v>66</v>
      </c>
      <c r="AI42" s="124">
        <v>74</v>
      </c>
      <c r="AJ42" s="22">
        <v>61</v>
      </c>
      <c r="AK42" s="82">
        <f t="shared" si="32"/>
        <v>9.251279288984648</v>
      </c>
      <c r="AL42" s="56" t="s">
        <v>105</v>
      </c>
      <c r="AM42" s="140">
        <f t="shared" si="9"/>
        <v>168</v>
      </c>
      <c r="AN42" s="124">
        <v>1</v>
      </c>
      <c r="AO42" s="22">
        <v>1</v>
      </c>
      <c r="AP42" s="124">
        <v>4</v>
      </c>
      <c r="AQ42" s="22">
        <v>7</v>
      </c>
      <c r="AR42" s="124">
        <v>11</v>
      </c>
      <c r="AS42" s="22">
        <v>9</v>
      </c>
      <c r="AT42" s="124">
        <v>21</v>
      </c>
      <c r="AU42" s="22">
        <v>19</v>
      </c>
      <c r="AV42" s="124">
        <v>25</v>
      </c>
      <c r="AW42" s="22">
        <v>17</v>
      </c>
      <c r="AX42" s="124">
        <v>11</v>
      </c>
      <c r="AY42" s="22">
        <v>9</v>
      </c>
      <c r="AZ42" s="124">
        <v>18</v>
      </c>
      <c r="BA42" s="22">
        <v>15</v>
      </c>
      <c r="BB42" s="82">
        <f t="shared" si="33"/>
        <v>2.2623215728521413</v>
      </c>
      <c r="BC42" s="80">
        <f t="shared" si="34"/>
        <v>855</v>
      </c>
      <c r="BD42" s="100">
        <f t="shared" si="12"/>
        <v>11.513600861836789</v>
      </c>
      <c r="BE42" s="56" t="s">
        <v>105</v>
      </c>
      <c r="BF42" s="140">
        <f t="shared" si="13"/>
        <v>34</v>
      </c>
      <c r="BG42" s="124">
        <v>0</v>
      </c>
      <c r="BH42" s="22">
        <v>0</v>
      </c>
      <c r="BI42" s="124">
        <v>1</v>
      </c>
      <c r="BJ42" s="22">
        <v>0</v>
      </c>
      <c r="BK42" s="124">
        <v>2</v>
      </c>
      <c r="BL42" s="22">
        <v>1</v>
      </c>
      <c r="BM42" s="124">
        <v>2</v>
      </c>
      <c r="BN42" s="22">
        <v>2</v>
      </c>
      <c r="BO42" s="124">
        <v>3</v>
      </c>
      <c r="BP42" s="22">
        <v>2</v>
      </c>
      <c r="BQ42" s="124">
        <v>5</v>
      </c>
      <c r="BR42" s="22">
        <v>4</v>
      </c>
      <c r="BS42" s="124">
        <v>7</v>
      </c>
      <c r="BT42" s="22">
        <v>5</v>
      </c>
      <c r="BU42" s="82">
        <f t="shared" si="14"/>
        <v>0.45785079450579053</v>
      </c>
    </row>
    <row r="43" spans="1:73" ht="15.6" x14ac:dyDescent="0.3">
      <c r="A43" s="56" t="s">
        <v>106</v>
      </c>
      <c r="B43" s="26">
        <v>7245.9360000000006</v>
      </c>
      <c r="C43" s="152">
        <f t="shared" si="35"/>
        <v>6368</v>
      </c>
      <c r="D43" s="82">
        <f t="shared" si="4"/>
        <v>87.883746144045432</v>
      </c>
      <c r="E43" s="140">
        <f t="shared" si="26"/>
        <v>5328</v>
      </c>
      <c r="F43" s="124">
        <v>299</v>
      </c>
      <c r="G43" s="22">
        <v>285</v>
      </c>
      <c r="H43" s="124">
        <v>241</v>
      </c>
      <c r="I43" s="22">
        <v>232</v>
      </c>
      <c r="J43" s="124">
        <v>379</v>
      </c>
      <c r="K43" s="22">
        <v>385</v>
      </c>
      <c r="L43" s="124">
        <v>482</v>
      </c>
      <c r="M43" s="22">
        <v>491</v>
      </c>
      <c r="N43" s="124">
        <v>384</v>
      </c>
      <c r="O43" s="22">
        <v>390</v>
      </c>
      <c r="P43" s="124">
        <v>396</v>
      </c>
      <c r="Q43" s="22">
        <v>397</v>
      </c>
      <c r="R43" s="124">
        <v>478</v>
      </c>
      <c r="S43" s="22">
        <v>489</v>
      </c>
      <c r="T43" s="82">
        <f t="shared" si="31"/>
        <v>83.668341708542712</v>
      </c>
      <c r="U43" s="56" t="s">
        <v>106</v>
      </c>
      <c r="V43" s="140">
        <f t="shared" si="25"/>
        <v>536</v>
      </c>
      <c r="W43" s="124">
        <v>11</v>
      </c>
      <c r="X43" s="22">
        <v>3</v>
      </c>
      <c r="Y43" s="124">
        <v>12</v>
      </c>
      <c r="Z43" s="22">
        <v>6</v>
      </c>
      <c r="AA43" s="124">
        <v>36</v>
      </c>
      <c r="AB43" s="22">
        <v>20</v>
      </c>
      <c r="AC43" s="124">
        <v>52</v>
      </c>
      <c r="AD43" s="22">
        <v>45</v>
      </c>
      <c r="AE43" s="124">
        <v>60</v>
      </c>
      <c r="AF43" s="22">
        <v>64</v>
      </c>
      <c r="AG43" s="124">
        <v>55</v>
      </c>
      <c r="AH43" s="22">
        <v>59</v>
      </c>
      <c r="AI43" s="124">
        <v>51</v>
      </c>
      <c r="AJ43" s="22">
        <v>62</v>
      </c>
      <c r="AK43" s="82">
        <f t="shared" si="32"/>
        <v>8.4170854271356781</v>
      </c>
      <c r="AL43" s="56" t="s">
        <v>106</v>
      </c>
      <c r="AM43" s="140">
        <f t="shared" si="9"/>
        <v>251</v>
      </c>
      <c r="AN43" s="124">
        <v>9</v>
      </c>
      <c r="AO43" s="22">
        <v>1</v>
      </c>
      <c r="AP43" s="124">
        <v>13</v>
      </c>
      <c r="AQ43" s="22">
        <v>6</v>
      </c>
      <c r="AR43" s="124">
        <v>28</v>
      </c>
      <c r="AS43" s="22">
        <v>25</v>
      </c>
      <c r="AT43" s="124">
        <v>29</v>
      </c>
      <c r="AU43" s="22">
        <v>27</v>
      </c>
      <c r="AV43" s="124">
        <v>22</v>
      </c>
      <c r="AW43" s="22">
        <v>17</v>
      </c>
      <c r="AX43" s="124">
        <v>26</v>
      </c>
      <c r="AY43" s="22">
        <v>19</v>
      </c>
      <c r="AZ43" s="124">
        <v>15</v>
      </c>
      <c r="BA43" s="22">
        <v>14</v>
      </c>
      <c r="BB43" s="82">
        <f t="shared" si="33"/>
        <v>3.9415829145728645</v>
      </c>
      <c r="BC43" s="80">
        <f t="shared" si="34"/>
        <v>787</v>
      </c>
      <c r="BD43" s="100">
        <f t="shared" si="12"/>
        <v>12.358668341708542</v>
      </c>
      <c r="BE43" s="56" t="s">
        <v>106</v>
      </c>
      <c r="BF43" s="140">
        <f t="shared" si="13"/>
        <v>253</v>
      </c>
      <c r="BG43" s="124">
        <v>8</v>
      </c>
      <c r="BH43" s="22">
        <v>9</v>
      </c>
      <c r="BI43" s="124">
        <v>14</v>
      </c>
      <c r="BJ43" s="22">
        <v>8</v>
      </c>
      <c r="BK43" s="124">
        <v>13</v>
      </c>
      <c r="BL43" s="22">
        <v>16</v>
      </c>
      <c r="BM43" s="124">
        <v>16</v>
      </c>
      <c r="BN43" s="22">
        <v>13</v>
      </c>
      <c r="BO43" s="124">
        <v>22</v>
      </c>
      <c r="BP43" s="22">
        <v>26</v>
      </c>
      <c r="BQ43" s="124">
        <v>28</v>
      </c>
      <c r="BR43" s="22">
        <v>25</v>
      </c>
      <c r="BS43" s="124">
        <v>27</v>
      </c>
      <c r="BT43" s="22">
        <v>28</v>
      </c>
      <c r="BU43" s="82">
        <f t="shared" si="14"/>
        <v>3.9729899497487438</v>
      </c>
    </row>
    <row r="44" spans="1:73" ht="15.6" x14ac:dyDescent="0.3">
      <c r="A44" s="56" t="s">
        <v>107</v>
      </c>
      <c r="B44" s="26">
        <v>4664.3040000000001</v>
      </c>
      <c r="C44" s="152">
        <f t="shared" si="35"/>
        <v>2615</v>
      </c>
      <c r="D44" s="82">
        <f t="shared" si="4"/>
        <v>56.064098737989632</v>
      </c>
      <c r="E44" s="140">
        <f t="shared" si="26"/>
        <v>1196</v>
      </c>
      <c r="F44" s="124">
        <v>19</v>
      </c>
      <c r="G44" s="22">
        <v>33</v>
      </c>
      <c r="H44" s="124">
        <v>47</v>
      </c>
      <c r="I44" s="22">
        <v>45</v>
      </c>
      <c r="J44" s="124">
        <v>89</v>
      </c>
      <c r="K44" s="22">
        <v>83</v>
      </c>
      <c r="L44" s="124">
        <v>100</v>
      </c>
      <c r="M44" s="22">
        <v>109</v>
      </c>
      <c r="N44" s="124">
        <v>119</v>
      </c>
      <c r="O44" s="22">
        <v>108</v>
      </c>
      <c r="P44" s="124">
        <v>130</v>
      </c>
      <c r="Q44" s="22">
        <v>115</v>
      </c>
      <c r="R44" s="124">
        <v>104</v>
      </c>
      <c r="S44" s="22">
        <v>95</v>
      </c>
      <c r="T44" s="82">
        <f t="shared" si="31"/>
        <v>45.736137667304014</v>
      </c>
      <c r="U44" s="56" t="s">
        <v>107</v>
      </c>
      <c r="V44" s="140">
        <f t="shared" si="7"/>
        <v>678</v>
      </c>
      <c r="W44" s="124">
        <v>8</v>
      </c>
      <c r="X44" s="22">
        <v>8</v>
      </c>
      <c r="Y44" s="124">
        <v>23</v>
      </c>
      <c r="Z44" s="22">
        <v>8</v>
      </c>
      <c r="AA44" s="124">
        <v>53</v>
      </c>
      <c r="AB44" s="22">
        <v>28</v>
      </c>
      <c r="AC44" s="124">
        <v>51</v>
      </c>
      <c r="AD44" s="22">
        <v>58</v>
      </c>
      <c r="AE44" s="124">
        <v>73</v>
      </c>
      <c r="AF44" s="22">
        <v>61</v>
      </c>
      <c r="AG44" s="124">
        <v>94</v>
      </c>
      <c r="AH44" s="22">
        <v>76</v>
      </c>
      <c r="AI44" s="124">
        <v>82</v>
      </c>
      <c r="AJ44" s="22">
        <v>55</v>
      </c>
      <c r="AK44" s="82">
        <f t="shared" si="32"/>
        <v>25.927342256214146</v>
      </c>
      <c r="AL44" s="56" t="s">
        <v>107</v>
      </c>
      <c r="AM44" s="140">
        <f t="shared" si="9"/>
        <v>653</v>
      </c>
      <c r="AN44" s="124">
        <v>18</v>
      </c>
      <c r="AO44" s="22">
        <v>12</v>
      </c>
      <c r="AP44" s="124">
        <v>21</v>
      </c>
      <c r="AQ44" s="22">
        <v>13</v>
      </c>
      <c r="AR44" s="124">
        <v>110</v>
      </c>
      <c r="AS44" s="22">
        <v>53</v>
      </c>
      <c r="AT44" s="124">
        <v>77</v>
      </c>
      <c r="AU44" s="22">
        <v>53</v>
      </c>
      <c r="AV44" s="124">
        <v>66</v>
      </c>
      <c r="AW44" s="22">
        <v>50</v>
      </c>
      <c r="AX44" s="124">
        <v>64</v>
      </c>
      <c r="AY44" s="22">
        <v>38</v>
      </c>
      <c r="AZ44" s="124">
        <v>40</v>
      </c>
      <c r="BA44" s="22">
        <v>38</v>
      </c>
      <c r="BB44" s="82">
        <f t="shared" si="33"/>
        <v>24.971319311663482</v>
      </c>
      <c r="BC44" s="80">
        <f t="shared" si="34"/>
        <v>1331</v>
      </c>
      <c r="BD44" s="100">
        <f t="shared" si="12"/>
        <v>50.898661567877625</v>
      </c>
      <c r="BE44" s="56" t="s">
        <v>107</v>
      </c>
      <c r="BF44" s="140">
        <f t="shared" si="13"/>
        <v>88</v>
      </c>
      <c r="BG44" s="124">
        <v>5</v>
      </c>
      <c r="BH44" s="22">
        <v>15</v>
      </c>
      <c r="BI44" s="124">
        <v>7</v>
      </c>
      <c r="BJ44" s="22">
        <v>6</v>
      </c>
      <c r="BK44" s="124">
        <v>20</v>
      </c>
      <c r="BL44" s="22">
        <v>8</v>
      </c>
      <c r="BM44" s="124">
        <v>12</v>
      </c>
      <c r="BN44" s="22">
        <v>4</v>
      </c>
      <c r="BO44" s="124">
        <v>1</v>
      </c>
      <c r="BP44" s="22">
        <v>3</v>
      </c>
      <c r="BQ44" s="124">
        <v>2</v>
      </c>
      <c r="BR44" s="22">
        <v>1</v>
      </c>
      <c r="BS44" s="124">
        <v>2</v>
      </c>
      <c r="BT44" s="22">
        <v>2</v>
      </c>
      <c r="BU44" s="82">
        <f t="shared" si="14"/>
        <v>3.3652007648183555</v>
      </c>
    </row>
    <row r="45" spans="1:73" ht="15.6" x14ac:dyDescent="0.3">
      <c r="A45" s="56" t="s">
        <v>108</v>
      </c>
      <c r="B45" s="68">
        <v>5197.2840000000006</v>
      </c>
      <c r="C45" s="152">
        <f t="shared" si="35"/>
        <v>3889</v>
      </c>
      <c r="D45" s="82">
        <f t="shared" si="4"/>
        <v>74.827544540571566</v>
      </c>
      <c r="E45" s="140">
        <f t="shared" si="26"/>
        <v>3475</v>
      </c>
      <c r="F45" s="124">
        <v>89</v>
      </c>
      <c r="G45" s="22">
        <v>74</v>
      </c>
      <c r="H45" s="124">
        <v>65</v>
      </c>
      <c r="I45" s="22">
        <v>47</v>
      </c>
      <c r="J45" s="124">
        <v>342</v>
      </c>
      <c r="K45" s="22">
        <v>221</v>
      </c>
      <c r="L45" s="124">
        <v>341</v>
      </c>
      <c r="M45" s="22">
        <v>372</v>
      </c>
      <c r="N45" s="124">
        <v>243</v>
      </c>
      <c r="O45" s="22">
        <v>257</v>
      </c>
      <c r="P45" s="124">
        <v>321</v>
      </c>
      <c r="Q45" s="22">
        <v>337</v>
      </c>
      <c r="R45" s="124">
        <v>379</v>
      </c>
      <c r="S45" s="22">
        <v>387</v>
      </c>
      <c r="T45" s="82">
        <f t="shared" si="31"/>
        <v>89.354589868860884</v>
      </c>
      <c r="U45" s="56" t="s">
        <v>108</v>
      </c>
      <c r="V45" s="140">
        <f t="shared" si="7"/>
        <v>251</v>
      </c>
      <c r="W45" s="124">
        <v>0</v>
      </c>
      <c r="X45" s="22">
        <v>0</v>
      </c>
      <c r="Y45" s="124">
        <v>2</v>
      </c>
      <c r="Z45" s="22">
        <v>2</v>
      </c>
      <c r="AA45" s="124">
        <v>14</v>
      </c>
      <c r="AB45" s="22">
        <v>22</v>
      </c>
      <c r="AC45" s="124">
        <v>32</v>
      </c>
      <c r="AD45" s="22">
        <v>18</v>
      </c>
      <c r="AE45" s="124">
        <v>22</v>
      </c>
      <c r="AF45" s="22">
        <v>28</v>
      </c>
      <c r="AG45" s="124">
        <v>27</v>
      </c>
      <c r="AH45" s="22">
        <v>32</v>
      </c>
      <c r="AI45" s="124">
        <v>24</v>
      </c>
      <c r="AJ45" s="22">
        <v>28</v>
      </c>
      <c r="AK45" s="82">
        <f t="shared" si="32"/>
        <v>6.4541013113911028</v>
      </c>
      <c r="AL45" s="56" t="s">
        <v>108</v>
      </c>
      <c r="AM45" s="140">
        <f t="shared" si="9"/>
        <v>74</v>
      </c>
      <c r="AN45" s="124">
        <v>0</v>
      </c>
      <c r="AO45" s="22">
        <v>0</v>
      </c>
      <c r="AP45" s="124">
        <v>0</v>
      </c>
      <c r="AQ45" s="22">
        <v>0</v>
      </c>
      <c r="AR45" s="124">
        <v>1</v>
      </c>
      <c r="AS45" s="22">
        <v>1</v>
      </c>
      <c r="AT45" s="124">
        <v>5</v>
      </c>
      <c r="AU45" s="22">
        <v>7</v>
      </c>
      <c r="AV45" s="124">
        <v>5</v>
      </c>
      <c r="AW45" s="22">
        <v>8</v>
      </c>
      <c r="AX45" s="124">
        <v>12</v>
      </c>
      <c r="AY45" s="22">
        <v>9</v>
      </c>
      <c r="AZ45" s="124">
        <v>12</v>
      </c>
      <c r="BA45" s="22">
        <v>14</v>
      </c>
      <c r="BB45" s="82">
        <f t="shared" si="33"/>
        <v>1.9028027770635125</v>
      </c>
      <c r="BC45" s="80">
        <f t="shared" si="34"/>
        <v>325</v>
      </c>
      <c r="BD45" s="100">
        <f t="shared" si="12"/>
        <v>8.3569040884546162</v>
      </c>
      <c r="BE45" s="56" t="s">
        <v>108</v>
      </c>
      <c r="BF45" s="140">
        <f t="shared" si="13"/>
        <v>89</v>
      </c>
      <c r="BG45" s="124">
        <v>0</v>
      </c>
      <c r="BH45" s="22">
        <v>0</v>
      </c>
      <c r="BI45" s="124">
        <v>0</v>
      </c>
      <c r="BJ45" s="22">
        <v>0</v>
      </c>
      <c r="BK45" s="124">
        <v>5</v>
      </c>
      <c r="BL45" s="22">
        <v>4</v>
      </c>
      <c r="BM45" s="124">
        <v>7</v>
      </c>
      <c r="BN45" s="22">
        <v>8</v>
      </c>
      <c r="BO45" s="124">
        <v>12</v>
      </c>
      <c r="BP45" s="22">
        <v>10</v>
      </c>
      <c r="BQ45" s="124">
        <v>12</v>
      </c>
      <c r="BR45" s="22">
        <v>15</v>
      </c>
      <c r="BS45" s="124">
        <v>9</v>
      </c>
      <c r="BT45" s="22">
        <v>7</v>
      </c>
      <c r="BU45" s="82">
        <f t="shared" si="14"/>
        <v>2.2885060426844945</v>
      </c>
    </row>
    <row r="46" spans="1:73" ht="15.6" x14ac:dyDescent="0.3">
      <c r="A46" s="56" t="s">
        <v>109</v>
      </c>
      <c r="B46" s="26">
        <v>6020.7300000000005</v>
      </c>
      <c r="C46" s="152">
        <f t="shared" si="35"/>
        <v>4399</v>
      </c>
      <c r="D46" s="82">
        <f t="shared" si="4"/>
        <v>73.064229752870489</v>
      </c>
      <c r="E46" s="140">
        <f t="shared" si="26"/>
        <v>3123</v>
      </c>
      <c r="F46" s="124">
        <v>145</v>
      </c>
      <c r="G46" s="22">
        <v>167</v>
      </c>
      <c r="H46" s="124">
        <v>167</v>
      </c>
      <c r="I46" s="22">
        <v>119</v>
      </c>
      <c r="J46" s="124">
        <v>262</v>
      </c>
      <c r="K46" s="22">
        <v>259</v>
      </c>
      <c r="L46" s="124">
        <v>257</v>
      </c>
      <c r="M46" s="22">
        <v>244</v>
      </c>
      <c r="N46" s="124">
        <v>279</v>
      </c>
      <c r="O46" s="22">
        <v>258</v>
      </c>
      <c r="P46" s="124">
        <v>283</v>
      </c>
      <c r="Q46" s="22">
        <v>249</v>
      </c>
      <c r="R46" s="124">
        <v>229</v>
      </c>
      <c r="S46" s="22">
        <v>205</v>
      </c>
      <c r="T46" s="82">
        <f t="shared" si="31"/>
        <v>70.993407592634696</v>
      </c>
      <c r="U46" s="56" t="s">
        <v>109</v>
      </c>
      <c r="V46" s="140">
        <f t="shared" si="7"/>
        <v>818</v>
      </c>
      <c r="W46" s="124">
        <v>22</v>
      </c>
      <c r="X46" s="22">
        <v>12</v>
      </c>
      <c r="Y46" s="124">
        <v>23</v>
      </c>
      <c r="Z46" s="22">
        <v>16</v>
      </c>
      <c r="AA46" s="124">
        <v>59</v>
      </c>
      <c r="AB46" s="22">
        <v>59</v>
      </c>
      <c r="AC46" s="124">
        <v>77</v>
      </c>
      <c r="AD46" s="22">
        <v>77</v>
      </c>
      <c r="AE46" s="124">
        <v>73</v>
      </c>
      <c r="AF46" s="22">
        <v>73</v>
      </c>
      <c r="AG46" s="124">
        <v>95</v>
      </c>
      <c r="AH46" s="22">
        <v>73</v>
      </c>
      <c r="AI46" s="124">
        <v>88</v>
      </c>
      <c r="AJ46" s="22">
        <v>71</v>
      </c>
      <c r="AK46" s="82">
        <f t="shared" si="32"/>
        <v>18.595135258013183</v>
      </c>
      <c r="AL46" s="56" t="s">
        <v>109</v>
      </c>
      <c r="AM46" s="140">
        <f t="shared" si="9"/>
        <v>406</v>
      </c>
      <c r="AN46" s="124">
        <v>16</v>
      </c>
      <c r="AO46" s="22">
        <v>8</v>
      </c>
      <c r="AP46" s="124">
        <v>13</v>
      </c>
      <c r="AQ46" s="22">
        <v>9</v>
      </c>
      <c r="AR46" s="124">
        <v>35</v>
      </c>
      <c r="AS46" s="22">
        <v>31</v>
      </c>
      <c r="AT46" s="124">
        <v>54</v>
      </c>
      <c r="AU46" s="22">
        <v>31</v>
      </c>
      <c r="AV46" s="124">
        <v>33</v>
      </c>
      <c r="AW46" s="22">
        <v>41</v>
      </c>
      <c r="AX46" s="124">
        <v>37</v>
      </c>
      <c r="AY46" s="22">
        <v>43</v>
      </c>
      <c r="AZ46" s="124">
        <v>34</v>
      </c>
      <c r="BA46" s="22">
        <v>21</v>
      </c>
      <c r="BB46" s="82">
        <f t="shared" si="33"/>
        <v>9.2293703114344172</v>
      </c>
      <c r="BC46" s="80">
        <f t="shared" si="34"/>
        <v>1224</v>
      </c>
      <c r="BD46" s="100">
        <f t="shared" si="12"/>
        <v>27.824505569447602</v>
      </c>
      <c r="BE46" s="56" t="s">
        <v>109</v>
      </c>
      <c r="BF46" s="140">
        <f t="shared" si="13"/>
        <v>52</v>
      </c>
      <c r="BG46" s="124">
        <v>6</v>
      </c>
      <c r="BH46" s="22">
        <v>8</v>
      </c>
      <c r="BI46" s="124">
        <v>4</v>
      </c>
      <c r="BJ46" s="22">
        <v>2</v>
      </c>
      <c r="BK46" s="124">
        <v>5</v>
      </c>
      <c r="BL46" s="22">
        <v>5</v>
      </c>
      <c r="BM46" s="124">
        <v>4</v>
      </c>
      <c r="BN46" s="22">
        <v>3</v>
      </c>
      <c r="BO46" s="124">
        <v>0</v>
      </c>
      <c r="BP46" s="22">
        <v>1</v>
      </c>
      <c r="BQ46" s="124">
        <v>2</v>
      </c>
      <c r="BR46" s="22">
        <v>2</v>
      </c>
      <c r="BS46" s="124">
        <v>5</v>
      </c>
      <c r="BT46" s="22">
        <v>5</v>
      </c>
      <c r="BU46" s="82">
        <f t="shared" si="14"/>
        <v>1.1820868379177085</v>
      </c>
    </row>
    <row r="47" spans="1:73" ht="15.6" x14ac:dyDescent="0.3">
      <c r="A47" s="56" t="s">
        <v>110</v>
      </c>
      <c r="B47" s="26">
        <v>8048.3220000000001</v>
      </c>
      <c r="C47" s="152">
        <f t="shared" si="35"/>
        <v>2515</v>
      </c>
      <c r="D47" s="82">
        <f t="shared" si="4"/>
        <v>31.248749739386668</v>
      </c>
      <c r="E47" s="140">
        <f t="shared" si="26"/>
        <v>1281</v>
      </c>
      <c r="F47" s="124">
        <v>46</v>
      </c>
      <c r="G47" s="22">
        <v>42</v>
      </c>
      <c r="H47" s="124">
        <v>63</v>
      </c>
      <c r="I47" s="22">
        <v>63</v>
      </c>
      <c r="J47" s="124">
        <v>75</v>
      </c>
      <c r="K47" s="22">
        <v>83</v>
      </c>
      <c r="L47" s="124">
        <v>117</v>
      </c>
      <c r="M47" s="22">
        <v>118</v>
      </c>
      <c r="N47" s="124">
        <v>126</v>
      </c>
      <c r="O47" s="22">
        <v>121</v>
      </c>
      <c r="P47" s="124">
        <v>141</v>
      </c>
      <c r="Q47" s="22">
        <v>147</v>
      </c>
      <c r="R47" s="124">
        <v>73</v>
      </c>
      <c r="S47" s="22">
        <v>66</v>
      </c>
      <c r="T47" s="82">
        <f t="shared" si="31"/>
        <v>50.934393638170974</v>
      </c>
      <c r="U47" s="56" t="s">
        <v>110</v>
      </c>
      <c r="V47" s="140">
        <f t="shared" si="7"/>
        <v>613</v>
      </c>
      <c r="W47" s="124">
        <v>6</v>
      </c>
      <c r="X47" s="22">
        <v>4</v>
      </c>
      <c r="Y47" s="124">
        <v>22</v>
      </c>
      <c r="Z47" s="22">
        <v>16</v>
      </c>
      <c r="AA47" s="124">
        <v>70</v>
      </c>
      <c r="AB47" s="22">
        <v>47</v>
      </c>
      <c r="AC47" s="124">
        <v>58</v>
      </c>
      <c r="AD47" s="22">
        <v>55</v>
      </c>
      <c r="AE47" s="124">
        <v>73</v>
      </c>
      <c r="AF47" s="22">
        <v>55</v>
      </c>
      <c r="AG47" s="124">
        <v>73</v>
      </c>
      <c r="AH47" s="22">
        <v>51</v>
      </c>
      <c r="AI47" s="124">
        <v>44</v>
      </c>
      <c r="AJ47" s="22">
        <v>39</v>
      </c>
      <c r="AK47" s="82">
        <f t="shared" si="32"/>
        <v>24.37375745526839</v>
      </c>
      <c r="AL47" s="56" t="s">
        <v>110</v>
      </c>
      <c r="AM47" s="140">
        <f t="shared" si="9"/>
        <v>535</v>
      </c>
      <c r="AN47" s="124">
        <v>10</v>
      </c>
      <c r="AO47" s="22">
        <v>10</v>
      </c>
      <c r="AP47" s="124">
        <v>14</v>
      </c>
      <c r="AQ47" s="22">
        <v>12</v>
      </c>
      <c r="AR47" s="124">
        <v>58</v>
      </c>
      <c r="AS47" s="22">
        <v>35</v>
      </c>
      <c r="AT47" s="124">
        <v>72</v>
      </c>
      <c r="AU47" s="22">
        <v>59</v>
      </c>
      <c r="AV47" s="124">
        <v>58</v>
      </c>
      <c r="AW47" s="22">
        <v>43</v>
      </c>
      <c r="AX47" s="124">
        <v>47</v>
      </c>
      <c r="AY47" s="22">
        <v>52</v>
      </c>
      <c r="AZ47" s="124">
        <v>37</v>
      </c>
      <c r="BA47" s="22">
        <v>28</v>
      </c>
      <c r="BB47" s="82">
        <f t="shared" si="33"/>
        <v>21.272365805168985</v>
      </c>
      <c r="BC47" s="80">
        <f t="shared" si="34"/>
        <v>1148</v>
      </c>
      <c r="BD47" s="100">
        <f t="shared" si="12"/>
        <v>45.646123260437378</v>
      </c>
      <c r="BE47" s="56" t="s">
        <v>110</v>
      </c>
      <c r="BF47" s="140">
        <f t="shared" si="13"/>
        <v>86</v>
      </c>
      <c r="BG47" s="124">
        <v>6</v>
      </c>
      <c r="BH47" s="22">
        <v>7</v>
      </c>
      <c r="BI47" s="124">
        <v>13</v>
      </c>
      <c r="BJ47" s="22">
        <v>4</v>
      </c>
      <c r="BK47" s="124">
        <v>30</v>
      </c>
      <c r="BL47" s="22">
        <v>10</v>
      </c>
      <c r="BM47" s="124">
        <v>8</v>
      </c>
      <c r="BN47" s="22">
        <v>3</v>
      </c>
      <c r="BO47" s="124">
        <v>1</v>
      </c>
      <c r="BP47" s="22">
        <v>4</v>
      </c>
      <c r="BQ47" s="124">
        <v>0</v>
      </c>
      <c r="BR47" s="22">
        <v>0</v>
      </c>
      <c r="BS47" s="124">
        <v>0</v>
      </c>
      <c r="BT47" s="22">
        <v>0</v>
      </c>
      <c r="BU47" s="82">
        <f t="shared" si="14"/>
        <v>3.4194831013916502</v>
      </c>
    </row>
    <row r="48" spans="1:73" ht="15.6" x14ac:dyDescent="0.3">
      <c r="A48" s="56" t="s">
        <v>111</v>
      </c>
      <c r="B48" s="26">
        <v>4899.0420000000004</v>
      </c>
      <c r="C48" s="152">
        <f t="shared" si="35"/>
        <v>3819</v>
      </c>
      <c r="D48" s="82">
        <f t="shared" si="4"/>
        <v>77.954016315842964</v>
      </c>
      <c r="E48" s="140">
        <f t="shared" si="26"/>
        <v>2108</v>
      </c>
      <c r="F48" s="124">
        <v>57</v>
      </c>
      <c r="G48" s="22">
        <v>72</v>
      </c>
      <c r="H48" s="124">
        <v>73</v>
      </c>
      <c r="I48" s="22">
        <v>77</v>
      </c>
      <c r="J48" s="124">
        <v>139</v>
      </c>
      <c r="K48" s="22">
        <v>122</v>
      </c>
      <c r="L48" s="124">
        <v>193</v>
      </c>
      <c r="M48" s="22">
        <v>184</v>
      </c>
      <c r="N48" s="124">
        <v>197</v>
      </c>
      <c r="O48" s="22">
        <v>182</v>
      </c>
      <c r="P48" s="124">
        <v>261</v>
      </c>
      <c r="Q48" s="22">
        <v>222</v>
      </c>
      <c r="R48" s="124">
        <v>174</v>
      </c>
      <c r="S48" s="22">
        <v>155</v>
      </c>
      <c r="T48" s="82">
        <f t="shared" si="31"/>
        <v>55.197695731866979</v>
      </c>
      <c r="U48" s="56" t="s">
        <v>111</v>
      </c>
      <c r="V48" s="140">
        <f t="shared" si="7"/>
        <v>793</v>
      </c>
      <c r="W48" s="124">
        <v>19</v>
      </c>
      <c r="X48" s="22">
        <v>14</v>
      </c>
      <c r="Y48" s="124">
        <v>26</v>
      </c>
      <c r="Z48" s="22">
        <v>16</v>
      </c>
      <c r="AA48" s="124">
        <v>55</v>
      </c>
      <c r="AB48" s="22">
        <v>38</v>
      </c>
      <c r="AC48" s="124">
        <v>64</v>
      </c>
      <c r="AD48" s="22">
        <v>57</v>
      </c>
      <c r="AE48" s="124">
        <v>79</v>
      </c>
      <c r="AF48" s="22">
        <v>80</v>
      </c>
      <c r="AG48" s="124">
        <v>100</v>
      </c>
      <c r="AH48" s="22">
        <v>69</v>
      </c>
      <c r="AI48" s="124">
        <v>104</v>
      </c>
      <c r="AJ48" s="22">
        <v>72</v>
      </c>
      <c r="AK48" s="82">
        <f t="shared" si="32"/>
        <v>20.764598062319976</v>
      </c>
      <c r="AL48" s="56" t="s">
        <v>111</v>
      </c>
      <c r="AM48" s="140">
        <f t="shared" si="9"/>
        <v>682</v>
      </c>
      <c r="AN48" s="124">
        <v>28</v>
      </c>
      <c r="AO48" s="22">
        <v>16</v>
      </c>
      <c r="AP48" s="124">
        <v>29</v>
      </c>
      <c r="AQ48" s="22">
        <v>21</v>
      </c>
      <c r="AR48" s="124">
        <v>93</v>
      </c>
      <c r="AS48" s="22">
        <v>64</v>
      </c>
      <c r="AT48" s="124">
        <v>69</v>
      </c>
      <c r="AU48" s="22">
        <v>42</v>
      </c>
      <c r="AV48" s="124">
        <v>61</v>
      </c>
      <c r="AW48" s="22">
        <v>58</v>
      </c>
      <c r="AX48" s="124">
        <v>69</v>
      </c>
      <c r="AY48" s="22">
        <v>47</v>
      </c>
      <c r="AZ48" s="124">
        <v>37</v>
      </c>
      <c r="BA48" s="22">
        <v>48</v>
      </c>
      <c r="BB48" s="82">
        <f t="shared" si="33"/>
        <v>17.858078030898142</v>
      </c>
      <c r="BC48" s="80">
        <f t="shared" si="34"/>
        <v>1475</v>
      </c>
      <c r="BD48" s="100">
        <f t="shared" si="12"/>
        <v>38.622676093218118</v>
      </c>
      <c r="BE48" s="56" t="s">
        <v>111</v>
      </c>
      <c r="BF48" s="140">
        <f t="shared" si="13"/>
        <v>236</v>
      </c>
      <c r="BG48" s="124">
        <v>31</v>
      </c>
      <c r="BH48" s="22">
        <v>33</v>
      </c>
      <c r="BI48" s="124">
        <v>5</v>
      </c>
      <c r="BJ48" s="22">
        <v>21</v>
      </c>
      <c r="BK48" s="124">
        <v>50</v>
      </c>
      <c r="BL48" s="22">
        <v>28</v>
      </c>
      <c r="BM48" s="124">
        <v>20</v>
      </c>
      <c r="BN48" s="22">
        <v>13</v>
      </c>
      <c r="BO48" s="124">
        <v>11</v>
      </c>
      <c r="BP48" s="22">
        <v>4</v>
      </c>
      <c r="BQ48" s="124">
        <v>3</v>
      </c>
      <c r="BR48" s="22">
        <v>9</v>
      </c>
      <c r="BS48" s="124">
        <v>8</v>
      </c>
      <c r="BT48" s="22">
        <v>0</v>
      </c>
      <c r="BU48" s="82">
        <f t="shared" si="14"/>
        <v>6.1796281749148996</v>
      </c>
    </row>
    <row r="49" spans="1:73" ht="15.6" x14ac:dyDescent="0.3">
      <c r="A49" s="56" t="s">
        <v>112</v>
      </c>
      <c r="B49" s="26">
        <v>5047.92</v>
      </c>
      <c r="C49" s="152">
        <f t="shared" si="35"/>
        <v>3778</v>
      </c>
      <c r="D49" s="82">
        <f t="shared" si="4"/>
        <v>74.842707491402393</v>
      </c>
      <c r="E49" s="140">
        <f t="shared" si="26"/>
        <v>2654</v>
      </c>
      <c r="F49" s="124">
        <v>72</v>
      </c>
      <c r="G49" s="22">
        <v>69</v>
      </c>
      <c r="H49" s="124">
        <v>88</v>
      </c>
      <c r="I49" s="22">
        <v>85</v>
      </c>
      <c r="J49" s="124">
        <v>226</v>
      </c>
      <c r="K49" s="22">
        <v>211</v>
      </c>
      <c r="L49" s="124">
        <v>269</v>
      </c>
      <c r="M49" s="22">
        <v>252</v>
      </c>
      <c r="N49" s="124">
        <v>270</v>
      </c>
      <c r="O49" s="22">
        <v>249</v>
      </c>
      <c r="P49" s="124">
        <v>225</v>
      </c>
      <c r="Q49" s="22">
        <v>254</v>
      </c>
      <c r="R49" s="124">
        <v>189</v>
      </c>
      <c r="S49" s="22">
        <v>195</v>
      </c>
      <c r="T49" s="82">
        <f t="shared" si="31"/>
        <v>70.2488088935945</v>
      </c>
      <c r="U49" s="56" t="s">
        <v>112</v>
      </c>
      <c r="V49" s="140">
        <f t="shared" si="7"/>
        <v>752</v>
      </c>
      <c r="W49" s="124">
        <v>8</v>
      </c>
      <c r="X49" s="22">
        <v>9</v>
      </c>
      <c r="Y49" s="124">
        <v>20</v>
      </c>
      <c r="Z49" s="22">
        <v>10</v>
      </c>
      <c r="AA49" s="124">
        <v>68</v>
      </c>
      <c r="AB49" s="22">
        <v>44</v>
      </c>
      <c r="AC49" s="124">
        <v>71</v>
      </c>
      <c r="AD49" s="22">
        <v>62</v>
      </c>
      <c r="AE49" s="124">
        <v>85</v>
      </c>
      <c r="AF49" s="22">
        <v>60</v>
      </c>
      <c r="AG49" s="124">
        <v>79</v>
      </c>
      <c r="AH49" s="22">
        <v>86</v>
      </c>
      <c r="AI49" s="124">
        <v>79</v>
      </c>
      <c r="AJ49" s="22">
        <v>71</v>
      </c>
      <c r="AK49" s="82">
        <f t="shared" si="32"/>
        <v>19.904711487559556</v>
      </c>
      <c r="AL49" s="56" t="s">
        <v>112</v>
      </c>
      <c r="AM49" s="140">
        <f t="shared" si="9"/>
        <v>233</v>
      </c>
      <c r="AN49" s="124">
        <v>2</v>
      </c>
      <c r="AO49" s="22">
        <v>1</v>
      </c>
      <c r="AP49" s="124">
        <v>10</v>
      </c>
      <c r="AQ49" s="22">
        <v>3</v>
      </c>
      <c r="AR49" s="124">
        <v>19</v>
      </c>
      <c r="AS49" s="22">
        <v>20</v>
      </c>
      <c r="AT49" s="124">
        <v>18</v>
      </c>
      <c r="AU49" s="22">
        <v>22</v>
      </c>
      <c r="AV49" s="124">
        <v>20</v>
      </c>
      <c r="AW49" s="22">
        <v>18</v>
      </c>
      <c r="AX49" s="124">
        <v>32</v>
      </c>
      <c r="AY49" s="22">
        <v>21</v>
      </c>
      <c r="AZ49" s="124">
        <v>26</v>
      </c>
      <c r="BA49" s="22">
        <v>21</v>
      </c>
      <c r="BB49" s="82">
        <f t="shared" si="33"/>
        <v>6.1672842773954475</v>
      </c>
      <c r="BC49" s="80">
        <f t="shared" si="34"/>
        <v>985</v>
      </c>
      <c r="BD49" s="100">
        <f t="shared" si="12"/>
        <v>26.071995764955005</v>
      </c>
      <c r="BE49" s="56" t="s">
        <v>112</v>
      </c>
      <c r="BF49" s="140">
        <f t="shared" si="13"/>
        <v>139</v>
      </c>
      <c r="BG49" s="124">
        <v>28</v>
      </c>
      <c r="BH49" s="22">
        <v>22</v>
      </c>
      <c r="BI49" s="124">
        <v>13</v>
      </c>
      <c r="BJ49" s="22">
        <v>9</v>
      </c>
      <c r="BK49" s="124">
        <v>12</v>
      </c>
      <c r="BL49" s="22">
        <v>16</v>
      </c>
      <c r="BM49" s="124">
        <v>10</v>
      </c>
      <c r="BN49" s="22">
        <v>20</v>
      </c>
      <c r="BO49" s="124">
        <v>3</v>
      </c>
      <c r="BP49" s="22">
        <v>3</v>
      </c>
      <c r="BQ49" s="124">
        <v>3</v>
      </c>
      <c r="BR49" s="22">
        <v>0</v>
      </c>
      <c r="BS49" s="124">
        <v>0</v>
      </c>
      <c r="BT49" s="22">
        <v>0</v>
      </c>
      <c r="BU49" s="82">
        <f t="shared" si="14"/>
        <v>3.679195341450503</v>
      </c>
    </row>
    <row r="50" spans="1:73" ht="15.6" x14ac:dyDescent="0.3">
      <c r="A50" s="56" t="s">
        <v>113</v>
      </c>
      <c r="B50" s="26">
        <v>8075.8620000000001</v>
      </c>
      <c r="C50" s="152">
        <f t="shared" si="35"/>
        <v>0</v>
      </c>
      <c r="D50" s="82">
        <f t="shared" si="4"/>
        <v>0</v>
      </c>
      <c r="E50" s="140">
        <f t="shared" si="26"/>
        <v>0</v>
      </c>
      <c r="F50" s="124"/>
      <c r="G50" s="22"/>
      <c r="H50" s="124"/>
      <c r="I50" s="22"/>
      <c r="J50" s="124"/>
      <c r="K50" s="22"/>
      <c r="L50" s="124"/>
      <c r="M50" s="22"/>
      <c r="N50" s="124"/>
      <c r="O50" s="22"/>
      <c r="P50" s="124"/>
      <c r="Q50" s="22"/>
      <c r="R50" s="124"/>
      <c r="S50" s="22"/>
      <c r="T50" s="82" t="e">
        <f t="shared" si="31"/>
        <v>#DIV/0!</v>
      </c>
      <c r="U50" s="56" t="s">
        <v>113</v>
      </c>
      <c r="V50" s="140">
        <f t="shared" si="7"/>
        <v>0</v>
      </c>
      <c r="W50" s="124"/>
      <c r="X50" s="22"/>
      <c r="Y50" s="124"/>
      <c r="Z50" s="22"/>
      <c r="AA50" s="124"/>
      <c r="AB50" s="22"/>
      <c r="AC50" s="124"/>
      <c r="AD50" s="22"/>
      <c r="AE50" s="124"/>
      <c r="AF50" s="22"/>
      <c r="AG50" s="124"/>
      <c r="AH50" s="22"/>
      <c r="AI50" s="124"/>
      <c r="AJ50" s="22"/>
      <c r="AK50" s="82" t="e">
        <f t="shared" si="32"/>
        <v>#DIV/0!</v>
      </c>
      <c r="AL50" s="56" t="s">
        <v>113</v>
      </c>
      <c r="AM50" s="140">
        <f t="shared" si="9"/>
        <v>0</v>
      </c>
      <c r="AN50" s="124"/>
      <c r="AO50" s="22"/>
      <c r="AP50" s="124"/>
      <c r="AQ50" s="22"/>
      <c r="AR50" s="124"/>
      <c r="AS50" s="22"/>
      <c r="AT50" s="124"/>
      <c r="AU50" s="22"/>
      <c r="AV50" s="124"/>
      <c r="AW50" s="22"/>
      <c r="AX50" s="124"/>
      <c r="AY50" s="22"/>
      <c r="AZ50" s="124"/>
      <c r="BA50" s="22"/>
      <c r="BB50" s="82" t="e">
        <f t="shared" si="33"/>
        <v>#DIV/0!</v>
      </c>
      <c r="BC50" s="80">
        <f t="shared" si="34"/>
        <v>0</v>
      </c>
      <c r="BD50" s="100" t="e">
        <f t="shared" si="12"/>
        <v>#DIV/0!</v>
      </c>
      <c r="BE50" s="56" t="s">
        <v>113</v>
      </c>
      <c r="BF50" s="140">
        <f t="shared" si="13"/>
        <v>0</v>
      </c>
      <c r="BG50" s="124"/>
      <c r="BH50" s="22"/>
      <c r="BI50" s="124"/>
      <c r="BJ50" s="22"/>
      <c r="BK50" s="124"/>
      <c r="BL50" s="22"/>
      <c r="BM50" s="124"/>
      <c r="BN50" s="22"/>
      <c r="BO50" s="124"/>
      <c r="BP50" s="22"/>
      <c r="BQ50" s="124"/>
      <c r="BR50" s="22"/>
      <c r="BS50" s="124"/>
      <c r="BT50" s="22"/>
      <c r="BU50" s="82" t="e">
        <f t="shared" si="14"/>
        <v>#DIV/0!</v>
      </c>
    </row>
    <row r="51" spans="1:73" ht="15.6" x14ac:dyDescent="0.3">
      <c r="A51" s="56" t="s">
        <v>114</v>
      </c>
      <c r="B51" s="26">
        <v>5315.058</v>
      </c>
      <c r="C51" s="152">
        <f t="shared" si="35"/>
        <v>0</v>
      </c>
      <c r="D51" s="82">
        <f t="shared" si="4"/>
        <v>0</v>
      </c>
      <c r="E51" s="140">
        <f t="shared" si="26"/>
        <v>0</v>
      </c>
      <c r="F51" s="124"/>
      <c r="G51" s="22"/>
      <c r="H51" s="124"/>
      <c r="I51" s="22"/>
      <c r="J51" s="124"/>
      <c r="K51" s="22"/>
      <c r="L51" s="124"/>
      <c r="M51" s="22"/>
      <c r="N51" s="124"/>
      <c r="O51" s="22"/>
      <c r="P51" s="124"/>
      <c r="Q51" s="22"/>
      <c r="R51" s="124"/>
      <c r="S51" s="22"/>
      <c r="T51" s="82" t="e">
        <f t="shared" si="31"/>
        <v>#DIV/0!</v>
      </c>
      <c r="U51" s="56" t="s">
        <v>114</v>
      </c>
      <c r="V51" s="140">
        <f t="shared" si="7"/>
        <v>0</v>
      </c>
      <c r="W51" s="124"/>
      <c r="X51" s="22"/>
      <c r="Y51" s="124"/>
      <c r="Z51" s="22"/>
      <c r="AA51" s="124"/>
      <c r="AB51" s="22"/>
      <c r="AC51" s="124"/>
      <c r="AD51" s="22"/>
      <c r="AE51" s="124"/>
      <c r="AF51" s="22"/>
      <c r="AG51" s="124"/>
      <c r="AH51" s="22"/>
      <c r="AI51" s="124"/>
      <c r="AJ51" s="22"/>
      <c r="AK51" s="82" t="e">
        <f t="shared" si="32"/>
        <v>#DIV/0!</v>
      </c>
      <c r="AL51" s="56" t="s">
        <v>114</v>
      </c>
      <c r="AM51" s="140">
        <f t="shared" si="9"/>
        <v>0</v>
      </c>
      <c r="AN51" s="124"/>
      <c r="AO51" s="22"/>
      <c r="AP51" s="124"/>
      <c r="AQ51" s="22"/>
      <c r="AR51" s="124"/>
      <c r="AS51" s="22"/>
      <c r="AT51" s="124"/>
      <c r="AU51" s="22"/>
      <c r="AV51" s="124"/>
      <c r="AW51" s="22"/>
      <c r="AX51" s="124"/>
      <c r="AY51" s="22"/>
      <c r="AZ51" s="124"/>
      <c r="BA51" s="22"/>
      <c r="BB51" s="82" t="e">
        <f t="shared" si="33"/>
        <v>#DIV/0!</v>
      </c>
      <c r="BC51" s="80">
        <f t="shared" si="34"/>
        <v>0</v>
      </c>
      <c r="BD51" s="100" t="e">
        <f t="shared" si="12"/>
        <v>#DIV/0!</v>
      </c>
      <c r="BE51" s="56" t="s">
        <v>114</v>
      </c>
      <c r="BF51" s="140">
        <f t="shared" si="13"/>
        <v>0</v>
      </c>
      <c r="BG51" s="124"/>
      <c r="BH51" s="22"/>
      <c r="BI51" s="124"/>
      <c r="BJ51" s="22"/>
      <c r="BK51" s="124"/>
      <c r="BL51" s="22"/>
      <c r="BM51" s="124"/>
      <c r="BN51" s="22"/>
      <c r="BO51" s="124"/>
      <c r="BP51" s="22"/>
      <c r="BQ51" s="124"/>
      <c r="BR51" s="22"/>
      <c r="BS51" s="124"/>
      <c r="BT51" s="22"/>
      <c r="BU51" s="82" t="e">
        <f t="shared" si="14"/>
        <v>#DIV/0!</v>
      </c>
    </row>
    <row r="52" spans="1:73" ht="15.6" x14ac:dyDescent="0.3">
      <c r="A52" s="56" t="s">
        <v>115</v>
      </c>
      <c r="B52" s="26">
        <v>7034.2020000000002</v>
      </c>
      <c r="C52" s="152">
        <f t="shared" si="35"/>
        <v>6147</v>
      </c>
      <c r="D52" s="82">
        <f t="shared" si="4"/>
        <v>87.387311311219094</v>
      </c>
      <c r="E52" s="140">
        <f t="shared" si="26"/>
        <v>5114</v>
      </c>
      <c r="F52" s="124">
        <v>222</v>
      </c>
      <c r="G52" s="22">
        <v>182</v>
      </c>
      <c r="H52" s="124">
        <v>195</v>
      </c>
      <c r="I52" s="22">
        <v>176</v>
      </c>
      <c r="J52" s="124">
        <v>408</v>
      </c>
      <c r="K52" s="22">
        <v>408</v>
      </c>
      <c r="L52" s="124">
        <v>426</v>
      </c>
      <c r="M52" s="22">
        <v>391</v>
      </c>
      <c r="N52" s="124">
        <v>488</v>
      </c>
      <c r="O52" s="22">
        <v>471</v>
      </c>
      <c r="P52" s="124">
        <v>471</v>
      </c>
      <c r="Q52" s="22">
        <v>466</v>
      </c>
      <c r="R52" s="124">
        <v>389</v>
      </c>
      <c r="S52" s="22">
        <v>421</v>
      </c>
      <c r="T52" s="82">
        <f t="shared" si="31"/>
        <v>83.195054498129167</v>
      </c>
      <c r="U52" s="56" t="s">
        <v>115</v>
      </c>
      <c r="V52" s="140">
        <f t="shared" si="7"/>
        <v>811</v>
      </c>
      <c r="W52" s="124">
        <v>8</v>
      </c>
      <c r="X52" s="22">
        <v>3</v>
      </c>
      <c r="Y52" s="124">
        <v>13</v>
      </c>
      <c r="Z52" s="22">
        <v>8</v>
      </c>
      <c r="AA52" s="124">
        <v>72</v>
      </c>
      <c r="AB52" s="22">
        <v>58</v>
      </c>
      <c r="AC52" s="124">
        <v>53</v>
      </c>
      <c r="AD52" s="22">
        <v>63</v>
      </c>
      <c r="AE52" s="124">
        <v>80</v>
      </c>
      <c r="AF52" s="22">
        <v>80</v>
      </c>
      <c r="AG52" s="124">
        <v>110</v>
      </c>
      <c r="AH52" s="22">
        <v>61</v>
      </c>
      <c r="AI52" s="124">
        <v>115</v>
      </c>
      <c r="AJ52" s="22">
        <v>87</v>
      </c>
      <c r="AK52" s="82">
        <f t="shared" si="32"/>
        <v>13.193427688303238</v>
      </c>
      <c r="AL52" s="56" t="s">
        <v>115</v>
      </c>
      <c r="AM52" s="140">
        <f t="shared" si="9"/>
        <v>166</v>
      </c>
      <c r="AN52" s="124">
        <v>2</v>
      </c>
      <c r="AO52" s="22">
        <v>1</v>
      </c>
      <c r="AP52" s="124">
        <v>2</v>
      </c>
      <c r="AQ52" s="22">
        <v>1</v>
      </c>
      <c r="AR52" s="124">
        <v>29</v>
      </c>
      <c r="AS52" s="22">
        <v>7</v>
      </c>
      <c r="AT52" s="124">
        <v>22</v>
      </c>
      <c r="AU52" s="22">
        <v>15</v>
      </c>
      <c r="AV52" s="124">
        <v>15</v>
      </c>
      <c r="AW52" s="22">
        <v>18</v>
      </c>
      <c r="AX52" s="124">
        <v>19</v>
      </c>
      <c r="AY52" s="22">
        <v>12</v>
      </c>
      <c r="AZ52" s="124">
        <v>14</v>
      </c>
      <c r="BA52" s="22">
        <v>9</v>
      </c>
      <c r="BB52" s="82">
        <f t="shared" si="33"/>
        <v>2.7005043110460387</v>
      </c>
      <c r="BC52" s="80">
        <f t="shared" si="34"/>
        <v>977</v>
      </c>
      <c r="BD52" s="100">
        <f t="shared" si="12"/>
        <v>15.893931999349277</v>
      </c>
      <c r="BE52" s="56" t="s">
        <v>115</v>
      </c>
      <c r="BF52" s="140">
        <f t="shared" si="13"/>
        <v>56</v>
      </c>
      <c r="BG52" s="124">
        <v>5</v>
      </c>
      <c r="BH52" s="22">
        <v>6</v>
      </c>
      <c r="BI52" s="124">
        <v>1</v>
      </c>
      <c r="BJ52" s="22">
        <v>3</v>
      </c>
      <c r="BK52" s="124">
        <v>7</v>
      </c>
      <c r="BL52" s="22">
        <v>10</v>
      </c>
      <c r="BM52" s="124">
        <v>3</v>
      </c>
      <c r="BN52" s="22">
        <v>6</v>
      </c>
      <c r="BO52" s="124">
        <v>7</v>
      </c>
      <c r="BP52" s="22">
        <v>1</v>
      </c>
      <c r="BQ52" s="124">
        <v>4</v>
      </c>
      <c r="BR52" s="22">
        <v>2</v>
      </c>
      <c r="BS52" s="124">
        <v>1</v>
      </c>
      <c r="BT52" s="22">
        <v>0</v>
      </c>
      <c r="BU52" s="82">
        <f t="shared" si="14"/>
        <v>0.91101350252155522</v>
      </c>
    </row>
    <row r="53" spans="1:73" ht="15.6" x14ac:dyDescent="0.3">
      <c r="A53" s="56" t="s">
        <v>116</v>
      </c>
      <c r="B53" s="26">
        <v>9734.2559999999994</v>
      </c>
      <c r="C53" s="152">
        <f t="shared" si="35"/>
        <v>4474</v>
      </c>
      <c r="D53" s="82">
        <f t="shared" si="4"/>
        <v>45.961396536109184</v>
      </c>
      <c r="E53" s="140">
        <f t="shared" si="26"/>
        <v>3051</v>
      </c>
      <c r="F53" s="124">
        <v>140</v>
      </c>
      <c r="G53" s="22">
        <v>154</v>
      </c>
      <c r="H53" s="124">
        <v>128</v>
      </c>
      <c r="I53" s="22">
        <v>128</v>
      </c>
      <c r="J53" s="124">
        <v>228</v>
      </c>
      <c r="K53" s="22">
        <v>246</v>
      </c>
      <c r="L53" s="124">
        <v>255</v>
      </c>
      <c r="M53" s="22">
        <v>222</v>
      </c>
      <c r="N53" s="124">
        <v>248</v>
      </c>
      <c r="O53" s="22">
        <v>251</v>
      </c>
      <c r="P53" s="124">
        <v>307</v>
      </c>
      <c r="Q53" s="22">
        <v>253</v>
      </c>
      <c r="R53" s="124">
        <v>242</v>
      </c>
      <c r="S53" s="22">
        <v>249</v>
      </c>
      <c r="T53" s="82">
        <f t="shared" si="31"/>
        <v>68.19400983459991</v>
      </c>
      <c r="U53" s="56" t="s">
        <v>116</v>
      </c>
      <c r="V53" s="140">
        <f t="shared" si="7"/>
        <v>904</v>
      </c>
      <c r="W53" s="124">
        <v>21</v>
      </c>
      <c r="X53" s="22">
        <v>12</v>
      </c>
      <c r="Y53" s="124">
        <v>29</v>
      </c>
      <c r="Z53" s="22">
        <v>18</v>
      </c>
      <c r="AA53" s="124">
        <v>74</v>
      </c>
      <c r="AB53" s="22">
        <v>55</v>
      </c>
      <c r="AC53" s="124">
        <v>97</v>
      </c>
      <c r="AD53" s="22">
        <v>76</v>
      </c>
      <c r="AE53" s="124">
        <v>84</v>
      </c>
      <c r="AF53" s="22">
        <v>86</v>
      </c>
      <c r="AG53" s="124">
        <v>93</v>
      </c>
      <c r="AH53" s="22">
        <v>91</v>
      </c>
      <c r="AI53" s="124">
        <v>90</v>
      </c>
      <c r="AJ53" s="22">
        <v>78</v>
      </c>
      <c r="AK53" s="82">
        <f t="shared" si="32"/>
        <v>20.205632543585157</v>
      </c>
      <c r="AL53" s="56" t="s">
        <v>116</v>
      </c>
      <c r="AM53" s="140">
        <f t="shared" si="9"/>
        <v>451</v>
      </c>
      <c r="AN53" s="124">
        <v>17</v>
      </c>
      <c r="AO53" s="22">
        <v>17</v>
      </c>
      <c r="AP53" s="124">
        <v>11</v>
      </c>
      <c r="AQ53" s="22">
        <v>7</v>
      </c>
      <c r="AR53" s="124">
        <v>42</v>
      </c>
      <c r="AS53" s="22">
        <v>44</v>
      </c>
      <c r="AT53" s="124">
        <v>58</v>
      </c>
      <c r="AU53" s="22">
        <v>24</v>
      </c>
      <c r="AV53" s="124">
        <v>46</v>
      </c>
      <c r="AW53" s="22">
        <v>31</v>
      </c>
      <c r="AX53" s="124">
        <v>32</v>
      </c>
      <c r="AY53" s="22">
        <v>42</v>
      </c>
      <c r="AZ53" s="124">
        <v>59</v>
      </c>
      <c r="BA53" s="22">
        <v>21</v>
      </c>
      <c r="BB53" s="82">
        <f t="shared" si="33"/>
        <v>10.08046490835941</v>
      </c>
      <c r="BC53" s="80">
        <f t="shared" si="34"/>
        <v>1355</v>
      </c>
      <c r="BD53" s="100">
        <f t="shared" si="12"/>
        <v>30.286097451944567</v>
      </c>
      <c r="BE53" s="56" t="s">
        <v>116</v>
      </c>
      <c r="BF53" s="140">
        <f t="shared" si="13"/>
        <v>68</v>
      </c>
      <c r="BG53" s="124">
        <v>9</v>
      </c>
      <c r="BH53" s="22">
        <v>14</v>
      </c>
      <c r="BI53" s="124">
        <v>10</v>
      </c>
      <c r="BJ53" s="22">
        <v>3</v>
      </c>
      <c r="BK53" s="124">
        <v>2</v>
      </c>
      <c r="BL53" s="22">
        <v>8</v>
      </c>
      <c r="BM53" s="124">
        <v>3</v>
      </c>
      <c r="BN53" s="22">
        <v>4</v>
      </c>
      <c r="BO53" s="124">
        <v>2</v>
      </c>
      <c r="BP53" s="22">
        <v>5</v>
      </c>
      <c r="BQ53" s="124">
        <v>4</v>
      </c>
      <c r="BR53" s="22">
        <v>2</v>
      </c>
      <c r="BS53" s="124">
        <v>0</v>
      </c>
      <c r="BT53" s="22">
        <v>2</v>
      </c>
      <c r="BU53" s="82">
        <f t="shared" si="14"/>
        <v>1.5198927134555209</v>
      </c>
    </row>
    <row r="54" spans="1:73" ht="15.6" x14ac:dyDescent="0.3">
      <c r="A54" s="56" t="s">
        <v>117</v>
      </c>
      <c r="B54" s="26">
        <v>3433.59</v>
      </c>
      <c r="C54" s="152">
        <f t="shared" si="35"/>
        <v>2142</v>
      </c>
      <c r="D54" s="82">
        <f t="shared" si="4"/>
        <v>62.383685879793447</v>
      </c>
      <c r="E54" s="140">
        <f t="shared" si="26"/>
        <v>1422</v>
      </c>
      <c r="F54" s="124">
        <v>53</v>
      </c>
      <c r="G54" s="22">
        <v>51</v>
      </c>
      <c r="H54" s="124">
        <v>47</v>
      </c>
      <c r="I54" s="22">
        <v>57</v>
      </c>
      <c r="J54" s="124">
        <v>112</v>
      </c>
      <c r="K54" s="22">
        <v>112</v>
      </c>
      <c r="L54" s="124">
        <v>105</v>
      </c>
      <c r="M54" s="22">
        <v>108</v>
      </c>
      <c r="N54" s="124">
        <v>139</v>
      </c>
      <c r="O54" s="22">
        <v>123</v>
      </c>
      <c r="P54" s="124">
        <v>145</v>
      </c>
      <c r="Q54" s="22">
        <v>118</v>
      </c>
      <c r="R54" s="124">
        <v>124</v>
      </c>
      <c r="S54" s="22">
        <v>128</v>
      </c>
      <c r="T54" s="82">
        <f t="shared" si="31"/>
        <v>66.386554621848731</v>
      </c>
      <c r="U54" s="56" t="s">
        <v>117</v>
      </c>
      <c r="V54" s="140">
        <f t="shared" si="7"/>
        <v>434</v>
      </c>
      <c r="W54" s="124">
        <v>13</v>
      </c>
      <c r="X54" s="22">
        <v>4</v>
      </c>
      <c r="Y54" s="124">
        <v>12</v>
      </c>
      <c r="Z54" s="22">
        <v>7</v>
      </c>
      <c r="AA54" s="124">
        <v>38</v>
      </c>
      <c r="AB54" s="22">
        <v>28</v>
      </c>
      <c r="AC54" s="124">
        <v>47</v>
      </c>
      <c r="AD54" s="22">
        <v>28</v>
      </c>
      <c r="AE54" s="124">
        <v>47</v>
      </c>
      <c r="AF54" s="22">
        <v>33</v>
      </c>
      <c r="AG54" s="124">
        <v>42</v>
      </c>
      <c r="AH54" s="22">
        <v>43</v>
      </c>
      <c r="AI54" s="124">
        <v>43</v>
      </c>
      <c r="AJ54" s="22">
        <v>49</v>
      </c>
      <c r="AK54" s="82">
        <f t="shared" si="32"/>
        <v>20.261437908496731</v>
      </c>
      <c r="AL54" s="56" t="s">
        <v>117</v>
      </c>
      <c r="AM54" s="140">
        <f t="shared" si="9"/>
        <v>226</v>
      </c>
      <c r="AN54" s="124">
        <v>4</v>
      </c>
      <c r="AO54" s="22">
        <v>4</v>
      </c>
      <c r="AP54" s="124">
        <v>19</v>
      </c>
      <c r="AQ54" s="22">
        <v>2</v>
      </c>
      <c r="AR54" s="124">
        <v>25</v>
      </c>
      <c r="AS54" s="22">
        <v>26</v>
      </c>
      <c r="AT54" s="124">
        <v>20</v>
      </c>
      <c r="AU54" s="22">
        <v>20</v>
      </c>
      <c r="AV54" s="124">
        <v>23</v>
      </c>
      <c r="AW54" s="22">
        <v>24</v>
      </c>
      <c r="AX54" s="124">
        <v>18</v>
      </c>
      <c r="AY54" s="22">
        <v>17</v>
      </c>
      <c r="AZ54" s="124">
        <v>14</v>
      </c>
      <c r="BA54" s="22">
        <v>10</v>
      </c>
      <c r="BB54" s="82">
        <f t="shared" si="33"/>
        <v>10.550887021475257</v>
      </c>
      <c r="BC54" s="80">
        <f t="shared" si="34"/>
        <v>660</v>
      </c>
      <c r="BD54" s="100">
        <f t="shared" si="12"/>
        <v>30.812324929971986</v>
      </c>
      <c r="BE54" s="56" t="s">
        <v>117</v>
      </c>
      <c r="BF54" s="140">
        <f t="shared" si="13"/>
        <v>60</v>
      </c>
      <c r="BG54" s="124">
        <v>5</v>
      </c>
      <c r="BH54" s="22">
        <v>12</v>
      </c>
      <c r="BI54" s="124">
        <v>5</v>
      </c>
      <c r="BJ54" s="22">
        <v>4</v>
      </c>
      <c r="BK54" s="124">
        <v>17</v>
      </c>
      <c r="BL54" s="22">
        <v>6</v>
      </c>
      <c r="BM54" s="124">
        <v>0</v>
      </c>
      <c r="BN54" s="22">
        <v>2</v>
      </c>
      <c r="BO54" s="124">
        <v>2</v>
      </c>
      <c r="BP54" s="22">
        <v>3</v>
      </c>
      <c r="BQ54" s="124">
        <v>2</v>
      </c>
      <c r="BR54" s="22">
        <v>0</v>
      </c>
      <c r="BS54" s="124">
        <v>1</v>
      </c>
      <c r="BT54" s="22">
        <v>1</v>
      </c>
      <c r="BU54" s="82">
        <f t="shared" si="14"/>
        <v>2.801120448179272</v>
      </c>
    </row>
    <row r="55" spans="1:73" ht="15.6" x14ac:dyDescent="0.3">
      <c r="A55" s="56" t="s">
        <v>118</v>
      </c>
      <c r="B55" s="26">
        <v>3337.5239999999999</v>
      </c>
      <c r="C55" s="152">
        <f t="shared" si="35"/>
        <v>2232</v>
      </c>
      <c r="D55" s="82">
        <f t="shared" si="4"/>
        <v>66.875923588864083</v>
      </c>
      <c r="E55" s="140">
        <f t="shared" si="26"/>
        <v>1419</v>
      </c>
      <c r="F55" s="124">
        <v>57</v>
      </c>
      <c r="G55" s="22">
        <v>57</v>
      </c>
      <c r="H55" s="124">
        <v>61</v>
      </c>
      <c r="I55" s="22">
        <v>61</v>
      </c>
      <c r="J55" s="124">
        <v>101</v>
      </c>
      <c r="K55" s="22">
        <v>107</v>
      </c>
      <c r="L55" s="124">
        <v>110</v>
      </c>
      <c r="M55" s="22">
        <v>121</v>
      </c>
      <c r="N55" s="124">
        <v>143</v>
      </c>
      <c r="O55" s="22">
        <v>109</v>
      </c>
      <c r="P55" s="124">
        <v>125</v>
      </c>
      <c r="Q55" s="22">
        <v>129</v>
      </c>
      <c r="R55" s="124">
        <v>122</v>
      </c>
      <c r="S55" s="22">
        <v>116</v>
      </c>
      <c r="T55" s="82">
        <f t="shared" si="31"/>
        <v>63.575268817204304</v>
      </c>
      <c r="U55" s="56" t="s">
        <v>118</v>
      </c>
      <c r="V55" s="140">
        <f t="shared" si="7"/>
        <v>493</v>
      </c>
      <c r="W55" s="124">
        <v>18</v>
      </c>
      <c r="X55" s="22">
        <v>5</v>
      </c>
      <c r="Y55" s="124">
        <v>17</v>
      </c>
      <c r="Z55" s="22">
        <v>10</v>
      </c>
      <c r="AA55" s="124">
        <v>43</v>
      </c>
      <c r="AB55" s="22">
        <v>30</v>
      </c>
      <c r="AC55" s="124">
        <v>51</v>
      </c>
      <c r="AD55" s="22">
        <v>39</v>
      </c>
      <c r="AE55" s="124">
        <v>48</v>
      </c>
      <c r="AF55" s="22">
        <v>39</v>
      </c>
      <c r="AG55" s="124">
        <v>38</v>
      </c>
      <c r="AH55" s="22">
        <v>49</v>
      </c>
      <c r="AI55" s="124">
        <v>46</v>
      </c>
      <c r="AJ55" s="22">
        <v>60</v>
      </c>
      <c r="AK55" s="82">
        <f t="shared" si="32"/>
        <v>22.087813620071685</v>
      </c>
      <c r="AL55" s="56" t="s">
        <v>118</v>
      </c>
      <c r="AM55" s="140">
        <f t="shared" si="9"/>
        <v>243</v>
      </c>
      <c r="AN55" s="124">
        <v>2</v>
      </c>
      <c r="AO55" s="22">
        <v>4</v>
      </c>
      <c r="AP55" s="124">
        <v>7</v>
      </c>
      <c r="AQ55" s="22">
        <v>7</v>
      </c>
      <c r="AR55" s="124">
        <v>30</v>
      </c>
      <c r="AS55" s="22">
        <v>18</v>
      </c>
      <c r="AT55" s="124">
        <v>35</v>
      </c>
      <c r="AU55" s="22">
        <v>20</v>
      </c>
      <c r="AV55" s="124">
        <v>18</v>
      </c>
      <c r="AW55" s="22">
        <v>21</v>
      </c>
      <c r="AX55" s="124">
        <v>22</v>
      </c>
      <c r="AY55" s="22">
        <v>22</v>
      </c>
      <c r="AZ55" s="124">
        <v>21</v>
      </c>
      <c r="BA55" s="22">
        <v>16</v>
      </c>
      <c r="BB55" s="82">
        <f t="shared" si="33"/>
        <v>10.887096774193548</v>
      </c>
      <c r="BC55" s="80">
        <f t="shared" si="34"/>
        <v>736</v>
      </c>
      <c r="BD55" s="100">
        <f t="shared" si="12"/>
        <v>32.974910394265237</v>
      </c>
      <c r="BE55" s="56" t="s">
        <v>118</v>
      </c>
      <c r="BF55" s="140">
        <f t="shared" si="13"/>
        <v>77</v>
      </c>
      <c r="BG55" s="124">
        <v>12</v>
      </c>
      <c r="BH55" s="22">
        <v>8</v>
      </c>
      <c r="BI55" s="124">
        <v>6</v>
      </c>
      <c r="BJ55" s="22">
        <v>7</v>
      </c>
      <c r="BK55" s="124">
        <v>19</v>
      </c>
      <c r="BL55" s="22">
        <v>7</v>
      </c>
      <c r="BM55" s="124">
        <v>6</v>
      </c>
      <c r="BN55" s="22">
        <v>7</v>
      </c>
      <c r="BO55" s="124">
        <v>2</v>
      </c>
      <c r="BP55" s="22">
        <v>1</v>
      </c>
      <c r="BQ55" s="124">
        <v>0</v>
      </c>
      <c r="BR55" s="22">
        <v>2</v>
      </c>
      <c r="BS55" s="124">
        <v>0</v>
      </c>
      <c r="BT55" s="22">
        <v>0</v>
      </c>
      <c r="BU55" s="82">
        <f t="shared" si="14"/>
        <v>3.4498207885304657</v>
      </c>
    </row>
    <row r="56" spans="1:73" ht="15.6" x14ac:dyDescent="0.3">
      <c r="A56" s="56" t="s">
        <v>119</v>
      </c>
      <c r="B56" s="26">
        <v>7590.6720000000005</v>
      </c>
      <c r="C56" s="152">
        <f t="shared" si="35"/>
        <v>0</v>
      </c>
      <c r="D56" s="82">
        <f t="shared" si="4"/>
        <v>0</v>
      </c>
      <c r="E56" s="140">
        <f t="shared" si="26"/>
        <v>0</v>
      </c>
      <c r="F56" s="124"/>
      <c r="G56" s="22"/>
      <c r="H56" s="124"/>
      <c r="I56" s="22"/>
      <c r="J56" s="124"/>
      <c r="K56" s="22"/>
      <c r="L56" s="124"/>
      <c r="M56" s="22"/>
      <c r="N56" s="124"/>
      <c r="O56" s="22"/>
      <c r="P56" s="124"/>
      <c r="Q56" s="22"/>
      <c r="R56" s="124"/>
      <c r="S56" s="22"/>
      <c r="T56" s="82" t="e">
        <f t="shared" si="31"/>
        <v>#DIV/0!</v>
      </c>
      <c r="U56" s="56" t="s">
        <v>119</v>
      </c>
      <c r="V56" s="140">
        <f t="shared" si="7"/>
        <v>0</v>
      </c>
      <c r="W56" s="124"/>
      <c r="X56" s="22"/>
      <c r="Y56" s="124"/>
      <c r="Z56" s="22"/>
      <c r="AA56" s="124"/>
      <c r="AB56" s="22"/>
      <c r="AC56" s="124"/>
      <c r="AD56" s="22"/>
      <c r="AE56" s="124"/>
      <c r="AF56" s="22"/>
      <c r="AG56" s="124"/>
      <c r="AH56" s="22"/>
      <c r="AI56" s="124"/>
      <c r="AJ56" s="22"/>
      <c r="AK56" s="82" t="e">
        <f t="shared" si="32"/>
        <v>#DIV/0!</v>
      </c>
      <c r="AL56" s="56" t="s">
        <v>119</v>
      </c>
      <c r="AM56" s="140">
        <f t="shared" si="9"/>
        <v>0</v>
      </c>
      <c r="AN56" s="124"/>
      <c r="AO56" s="22"/>
      <c r="AP56" s="124"/>
      <c r="AQ56" s="22"/>
      <c r="AR56" s="124"/>
      <c r="AS56" s="22"/>
      <c r="AT56" s="124"/>
      <c r="AU56" s="22"/>
      <c r="AV56" s="124"/>
      <c r="AW56" s="22"/>
      <c r="AX56" s="124"/>
      <c r="AY56" s="22"/>
      <c r="AZ56" s="124"/>
      <c r="BA56" s="22"/>
      <c r="BB56" s="82" t="e">
        <f t="shared" si="33"/>
        <v>#DIV/0!</v>
      </c>
      <c r="BC56" s="80">
        <f t="shared" si="34"/>
        <v>0</v>
      </c>
      <c r="BD56" s="100" t="e">
        <f t="shared" si="12"/>
        <v>#DIV/0!</v>
      </c>
      <c r="BE56" s="56" t="s">
        <v>119</v>
      </c>
      <c r="BF56" s="140">
        <f t="shared" si="13"/>
        <v>0</v>
      </c>
      <c r="BG56" s="124"/>
      <c r="BH56" s="22"/>
      <c r="BI56" s="124"/>
      <c r="BJ56" s="22"/>
      <c r="BK56" s="124"/>
      <c r="BL56" s="22"/>
      <c r="BM56" s="124"/>
      <c r="BN56" s="22"/>
      <c r="BO56" s="124"/>
      <c r="BP56" s="22"/>
      <c r="BQ56" s="124"/>
      <c r="BR56" s="22"/>
      <c r="BS56" s="124"/>
      <c r="BT56" s="22"/>
      <c r="BU56" s="82" t="e">
        <f t="shared" si="14"/>
        <v>#DIV/0!</v>
      </c>
    </row>
    <row r="57" spans="1:73" ht="15.6" x14ac:dyDescent="0.3">
      <c r="A57" s="56" t="s">
        <v>237</v>
      </c>
      <c r="B57" s="26">
        <v>6604.0920000000006</v>
      </c>
      <c r="C57" s="152">
        <f t="shared" si="35"/>
        <v>0</v>
      </c>
      <c r="D57" s="82">
        <f t="shared" si="4"/>
        <v>0</v>
      </c>
      <c r="E57" s="140">
        <f t="shared" si="26"/>
        <v>0</v>
      </c>
      <c r="F57" s="124"/>
      <c r="G57" s="22"/>
      <c r="H57" s="124"/>
      <c r="I57" s="22"/>
      <c r="J57" s="124"/>
      <c r="K57" s="22"/>
      <c r="L57" s="124"/>
      <c r="M57" s="22"/>
      <c r="N57" s="124"/>
      <c r="O57" s="22"/>
      <c r="P57" s="124"/>
      <c r="Q57" s="22"/>
      <c r="R57" s="124"/>
      <c r="S57" s="22"/>
      <c r="T57" s="82" t="e">
        <f t="shared" si="31"/>
        <v>#DIV/0!</v>
      </c>
      <c r="U57" s="56" t="s">
        <v>237</v>
      </c>
      <c r="V57" s="140">
        <f t="shared" si="7"/>
        <v>0</v>
      </c>
      <c r="W57" s="124"/>
      <c r="X57" s="22"/>
      <c r="Y57" s="124"/>
      <c r="Z57" s="22"/>
      <c r="AA57" s="124"/>
      <c r="AB57" s="22"/>
      <c r="AC57" s="124"/>
      <c r="AD57" s="22"/>
      <c r="AE57" s="124"/>
      <c r="AF57" s="22"/>
      <c r="AG57" s="124"/>
      <c r="AH57" s="22"/>
      <c r="AI57" s="124"/>
      <c r="AJ57" s="22"/>
      <c r="AK57" s="82" t="e">
        <f t="shared" si="32"/>
        <v>#DIV/0!</v>
      </c>
      <c r="AL57" s="56" t="s">
        <v>237</v>
      </c>
      <c r="AM57" s="140">
        <f t="shared" si="9"/>
        <v>0</v>
      </c>
      <c r="AN57" s="124"/>
      <c r="AO57" s="22"/>
      <c r="AP57" s="124"/>
      <c r="AQ57" s="22"/>
      <c r="AR57" s="124"/>
      <c r="AS57" s="22"/>
      <c r="AT57" s="124"/>
      <c r="AU57" s="22"/>
      <c r="AV57" s="124"/>
      <c r="AW57" s="22"/>
      <c r="AX57" s="124"/>
      <c r="AY57" s="22"/>
      <c r="AZ57" s="124"/>
      <c r="BA57" s="22"/>
      <c r="BB57" s="82" t="e">
        <f t="shared" si="33"/>
        <v>#DIV/0!</v>
      </c>
      <c r="BC57" s="80">
        <f t="shared" si="34"/>
        <v>0</v>
      </c>
      <c r="BD57" s="100" t="e">
        <f t="shared" si="12"/>
        <v>#DIV/0!</v>
      </c>
      <c r="BE57" s="56" t="s">
        <v>237</v>
      </c>
      <c r="BF57" s="140">
        <f t="shared" si="13"/>
        <v>0</v>
      </c>
      <c r="BG57" s="124"/>
      <c r="BH57" s="22"/>
      <c r="BI57" s="124"/>
      <c r="BJ57" s="22"/>
      <c r="BK57" s="124"/>
      <c r="BL57" s="22"/>
      <c r="BM57" s="124"/>
      <c r="BN57" s="22"/>
      <c r="BO57" s="124"/>
      <c r="BP57" s="22"/>
      <c r="BQ57" s="124"/>
      <c r="BR57" s="22"/>
      <c r="BS57" s="124"/>
      <c r="BT57" s="22"/>
      <c r="BU57" s="82" t="e">
        <f t="shared" si="14"/>
        <v>#DIV/0!</v>
      </c>
    </row>
    <row r="58" spans="1:73" ht="15.6" x14ac:dyDescent="0.3">
      <c r="A58" s="56" t="s">
        <v>121</v>
      </c>
      <c r="B58" s="26">
        <v>3955.3920000000003</v>
      </c>
      <c r="C58" s="152">
        <f t="shared" si="35"/>
        <v>0</v>
      </c>
      <c r="D58" s="82">
        <f t="shared" si="4"/>
        <v>0</v>
      </c>
      <c r="E58" s="140">
        <f t="shared" si="26"/>
        <v>0</v>
      </c>
      <c r="F58" s="124"/>
      <c r="G58" s="22"/>
      <c r="H58" s="124"/>
      <c r="I58" s="22"/>
      <c r="J58" s="124"/>
      <c r="K58" s="22"/>
      <c r="L58" s="124"/>
      <c r="M58" s="22"/>
      <c r="N58" s="124"/>
      <c r="O58" s="22"/>
      <c r="P58" s="124"/>
      <c r="Q58" s="22"/>
      <c r="R58" s="124"/>
      <c r="S58" s="22"/>
      <c r="T58" s="82" t="e">
        <f t="shared" si="31"/>
        <v>#DIV/0!</v>
      </c>
      <c r="U58" s="56" t="s">
        <v>121</v>
      </c>
      <c r="V58" s="140">
        <f t="shared" si="7"/>
        <v>0</v>
      </c>
      <c r="W58" s="124"/>
      <c r="X58" s="22"/>
      <c r="Y58" s="124"/>
      <c r="Z58" s="22"/>
      <c r="AA58" s="124"/>
      <c r="AB58" s="22"/>
      <c r="AC58" s="124"/>
      <c r="AD58" s="22"/>
      <c r="AE58" s="124"/>
      <c r="AF58" s="22"/>
      <c r="AG58" s="124"/>
      <c r="AH58" s="22"/>
      <c r="AI58" s="124"/>
      <c r="AJ58" s="22"/>
      <c r="AK58" s="82" t="e">
        <f t="shared" si="32"/>
        <v>#DIV/0!</v>
      </c>
      <c r="AL58" s="56" t="s">
        <v>121</v>
      </c>
      <c r="AM58" s="140">
        <f t="shared" si="9"/>
        <v>0</v>
      </c>
      <c r="AN58" s="124"/>
      <c r="AO58" s="22"/>
      <c r="AP58" s="124"/>
      <c r="AQ58" s="22"/>
      <c r="AR58" s="124"/>
      <c r="AS58" s="22"/>
      <c r="AT58" s="124"/>
      <c r="AU58" s="22"/>
      <c r="AV58" s="124"/>
      <c r="AW58" s="22"/>
      <c r="AX58" s="124"/>
      <c r="AY58" s="22"/>
      <c r="AZ58" s="124"/>
      <c r="BA58" s="22"/>
      <c r="BB58" s="82" t="e">
        <f t="shared" si="33"/>
        <v>#DIV/0!</v>
      </c>
      <c r="BC58" s="80">
        <f t="shared" si="34"/>
        <v>0</v>
      </c>
      <c r="BD58" s="100" t="e">
        <f t="shared" si="12"/>
        <v>#DIV/0!</v>
      </c>
      <c r="BE58" s="56" t="s">
        <v>121</v>
      </c>
      <c r="BF58" s="140">
        <f t="shared" si="13"/>
        <v>0</v>
      </c>
      <c r="BG58" s="124"/>
      <c r="BH58" s="22"/>
      <c r="BI58" s="124"/>
      <c r="BJ58" s="22"/>
      <c r="BK58" s="124"/>
      <c r="BL58" s="22"/>
      <c r="BM58" s="124"/>
      <c r="BN58" s="22"/>
      <c r="BO58" s="124"/>
      <c r="BP58" s="22"/>
      <c r="BQ58" s="124"/>
      <c r="BR58" s="22"/>
      <c r="BS58" s="124"/>
      <c r="BT58" s="22"/>
      <c r="BU58" s="82" t="e">
        <f t="shared" si="14"/>
        <v>#DIV/0!</v>
      </c>
    </row>
    <row r="59" spans="1:73" ht="15.6" x14ac:dyDescent="0.3">
      <c r="A59" s="56" t="s">
        <v>122</v>
      </c>
      <c r="B59" s="26">
        <v>2275.7760000000003</v>
      </c>
      <c r="C59" s="152">
        <f t="shared" si="35"/>
        <v>0</v>
      </c>
      <c r="D59" s="82">
        <f t="shared" si="4"/>
        <v>0</v>
      </c>
      <c r="E59" s="140">
        <f t="shared" si="26"/>
        <v>0</v>
      </c>
      <c r="F59" s="124"/>
      <c r="G59" s="22"/>
      <c r="H59" s="124"/>
      <c r="I59" s="22"/>
      <c r="J59" s="124"/>
      <c r="K59" s="22"/>
      <c r="L59" s="124"/>
      <c r="M59" s="22"/>
      <c r="N59" s="124"/>
      <c r="O59" s="22"/>
      <c r="P59" s="124"/>
      <c r="Q59" s="22"/>
      <c r="R59" s="124"/>
      <c r="S59" s="22"/>
      <c r="T59" s="82" t="e">
        <f t="shared" si="31"/>
        <v>#DIV/0!</v>
      </c>
      <c r="U59" s="56" t="s">
        <v>122</v>
      </c>
      <c r="V59" s="140">
        <f t="shared" si="7"/>
        <v>0</v>
      </c>
      <c r="W59" s="124"/>
      <c r="X59" s="22"/>
      <c r="Y59" s="124"/>
      <c r="Z59" s="22"/>
      <c r="AA59" s="124"/>
      <c r="AB59" s="22"/>
      <c r="AC59" s="124"/>
      <c r="AD59" s="22"/>
      <c r="AE59" s="124"/>
      <c r="AF59" s="22"/>
      <c r="AG59" s="124"/>
      <c r="AH59" s="22"/>
      <c r="AI59" s="124"/>
      <c r="AJ59" s="22"/>
      <c r="AK59" s="82" t="e">
        <f t="shared" si="32"/>
        <v>#DIV/0!</v>
      </c>
      <c r="AL59" s="56" t="s">
        <v>122</v>
      </c>
      <c r="AM59" s="140">
        <f t="shared" si="9"/>
        <v>0</v>
      </c>
      <c r="AN59" s="124"/>
      <c r="AO59" s="22"/>
      <c r="AP59" s="124"/>
      <c r="AQ59" s="22"/>
      <c r="AR59" s="124"/>
      <c r="AS59" s="22"/>
      <c r="AT59" s="124"/>
      <c r="AU59" s="22"/>
      <c r="AV59" s="124"/>
      <c r="AW59" s="22"/>
      <c r="AX59" s="124"/>
      <c r="AY59" s="22"/>
      <c r="AZ59" s="124"/>
      <c r="BA59" s="22"/>
      <c r="BB59" s="82" t="e">
        <f t="shared" si="33"/>
        <v>#DIV/0!</v>
      </c>
      <c r="BC59" s="80">
        <f t="shared" si="34"/>
        <v>0</v>
      </c>
      <c r="BD59" s="100" t="e">
        <f t="shared" si="12"/>
        <v>#DIV/0!</v>
      </c>
      <c r="BE59" s="56" t="s">
        <v>122</v>
      </c>
      <c r="BF59" s="140">
        <f t="shared" si="13"/>
        <v>0</v>
      </c>
      <c r="BG59" s="124"/>
      <c r="BH59" s="22"/>
      <c r="BI59" s="124"/>
      <c r="BJ59" s="22"/>
      <c r="BK59" s="124"/>
      <c r="BL59" s="22"/>
      <c r="BM59" s="124"/>
      <c r="BN59" s="22"/>
      <c r="BO59" s="124"/>
      <c r="BP59" s="22"/>
      <c r="BQ59" s="124"/>
      <c r="BR59" s="22"/>
      <c r="BS59" s="124"/>
      <c r="BT59" s="22"/>
      <c r="BU59" s="82" t="e">
        <f t="shared" si="14"/>
        <v>#DIV/0!</v>
      </c>
    </row>
    <row r="60" spans="1:73" ht="15.6" x14ac:dyDescent="0.3">
      <c r="A60" s="56" t="s">
        <v>123</v>
      </c>
      <c r="B60" s="26">
        <v>8306.5500000000011</v>
      </c>
      <c r="C60" s="152">
        <f t="shared" si="35"/>
        <v>0</v>
      </c>
      <c r="D60" s="82">
        <f t="shared" si="4"/>
        <v>0</v>
      </c>
      <c r="E60" s="140">
        <f t="shared" si="26"/>
        <v>0</v>
      </c>
      <c r="F60" s="124"/>
      <c r="G60" s="22"/>
      <c r="H60" s="124"/>
      <c r="I60" s="22"/>
      <c r="J60" s="124"/>
      <c r="K60" s="22"/>
      <c r="L60" s="124"/>
      <c r="M60" s="22"/>
      <c r="N60" s="124"/>
      <c r="O60" s="22"/>
      <c r="P60" s="124"/>
      <c r="Q60" s="22"/>
      <c r="R60" s="124"/>
      <c r="S60" s="22"/>
      <c r="T60" s="82" t="e">
        <f t="shared" si="31"/>
        <v>#DIV/0!</v>
      </c>
      <c r="U60" s="56" t="s">
        <v>123</v>
      </c>
      <c r="V60" s="140">
        <f t="shared" si="7"/>
        <v>0</v>
      </c>
      <c r="W60" s="124"/>
      <c r="X60" s="22"/>
      <c r="Y60" s="124"/>
      <c r="Z60" s="22"/>
      <c r="AA60" s="124"/>
      <c r="AB60" s="22"/>
      <c r="AC60" s="124"/>
      <c r="AD60" s="22"/>
      <c r="AE60" s="124"/>
      <c r="AF60" s="22"/>
      <c r="AG60" s="124"/>
      <c r="AH60" s="22"/>
      <c r="AI60" s="124"/>
      <c r="AJ60" s="22"/>
      <c r="AK60" s="82" t="e">
        <f t="shared" si="32"/>
        <v>#DIV/0!</v>
      </c>
      <c r="AL60" s="56" t="s">
        <v>123</v>
      </c>
      <c r="AM60" s="140">
        <f t="shared" si="9"/>
        <v>0</v>
      </c>
      <c r="AN60" s="124"/>
      <c r="AO60" s="22"/>
      <c r="AP60" s="124"/>
      <c r="AQ60" s="22"/>
      <c r="AR60" s="124"/>
      <c r="AS60" s="22"/>
      <c r="AT60" s="124"/>
      <c r="AU60" s="22"/>
      <c r="AV60" s="124"/>
      <c r="AW60" s="22"/>
      <c r="AX60" s="124"/>
      <c r="AY60" s="22"/>
      <c r="AZ60" s="124"/>
      <c r="BA60" s="22"/>
      <c r="BB60" s="82" t="e">
        <f t="shared" si="33"/>
        <v>#DIV/0!</v>
      </c>
      <c r="BC60" s="80">
        <f t="shared" si="34"/>
        <v>0</v>
      </c>
      <c r="BD60" s="100" t="e">
        <f t="shared" si="12"/>
        <v>#DIV/0!</v>
      </c>
      <c r="BE60" s="56" t="s">
        <v>123</v>
      </c>
      <c r="BF60" s="140">
        <f t="shared" si="13"/>
        <v>0</v>
      </c>
      <c r="BG60" s="124"/>
      <c r="BH60" s="22"/>
      <c r="BI60" s="124"/>
      <c r="BJ60" s="22"/>
      <c r="BK60" s="124"/>
      <c r="BL60" s="22"/>
      <c r="BM60" s="124"/>
      <c r="BN60" s="22"/>
      <c r="BO60" s="124"/>
      <c r="BP60" s="22"/>
      <c r="BQ60" s="124"/>
      <c r="BR60" s="22"/>
      <c r="BS60" s="124"/>
      <c r="BT60" s="22"/>
      <c r="BU60" s="82" t="e">
        <f t="shared" si="14"/>
        <v>#DIV/0!</v>
      </c>
    </row>
    <row r="61" spans="1:73" ht="15.6" x14ac:dyDescent="0.3">
      <c r="A61" s="56" t="s">
        <v>124</v>
      </c>
      <c r="B61" s="26">
        <v>3245.0219999999999</v>
      </c>
      <c r="C61" s="152">
        <f t="shared" si="35"/>
        <v>0</v>
      </c>
      <c r="D61" s="82">
        <f t="shared" si="4"/>
        <v>0</v>
      </c>
      <c r="E61" s="140">
        <f t="shared" si="26"/>
        <v>0</v>
      </c>
      <c r="F61" s="124"/>
      <c r="G61" s="22"/>
      <c r="H61" s="124"/>
      <c r="I61" s="22"/>
      <c r="J61" s="124"/>
      <c r="K61" s="22"/>
      <c r="L61" s="124"/>
      <c r="M61" s="22"/>
      <c r="N61" s="124"/>
      <c r="O61" s="22"/>
      <c r="P61" s="124"/>
      <c r="Q61" s="22"/>
      <c r="R61" s="124"/>
      <c r="S61" s="22"/>
      <c r="T61" s="82" t="e">
        <f t="shared" si="31"/>
        <v>#DIV/0!</v>
      </c>
      <c r="U61" s="56" t="s">
        <v>124</v>
      </c>
      <c r="V61" s="140">
        <f t="shared" si="7"/>
        <v>0</v>
      </c>
      <c r="W61" s="124"/>
      <c r="X61" s="22"/>
      <c r="Y61" s="124"/>
      <c r="Z61" s="22"/>
      <c r="AA61" s="124"/>
      <c r="AB61" s="22"/>
      <c r="AC61" s="124"/>
      <c r="AD61" s="22"/>
      <c r="AE61" s="124"/>
      <c r="AF61" s="22"/>
      <c r="AG61" s="124"/>
      <c r="AH61" s="22"/>
      <c r="AI61" s="124"/>
      <c r="AJ61" s="22"/>
      <c r="AK61" s="82" t="e">
        <f t="shared" si="32"/>
        <v>#DIV/0!</v>
      </c>
      <c r="AL61" s="56" t="s">
        <v>124</v>
      </c>
      <c r="AM61" s="140">
        <f t="shared" si="9"/>
        <v>0</v>
      </c>
      <c r="AN61" s="124"/>
      <c r="AO61" s="22"/>
      <c r="AP61" s="124"/>
      <c r="AQ61" s="22"/>
      <c r="AR61" s="124"/>
      <c r="AS61" s="22"/>
      <c r="AT61" s="124"/>
      <c r="AU61" s="22"/>
      <c r="AV61" s="124"/>
      <c r="AW61" s="22"/>
      <c r="AX61" s="124"/>
      <c r="AY61" s="22"/>
      <c r="AZ61" s="124"/>
      <c r="BA61" s="22"/>
      <c r="BB61" s="82" t="e">
        <f t="shared" si="33"/>
        <v>#DIV/0!</v>
      </c>
      <c r="BC61" s="80">
        <f t="shared" si="34"/>
        <v>0</v>
      </c>
      <c r="BD61" s="100" t="e">
        <f t="shared" si="12"/>
        <v>#DIV/0!</v>
      </c>
      <c r="BE61" s="56" t="s">
        <v>124</v>
      </c>
      <c r="BF61" s="140">
        <f t="shared" si="13"/>
        <v>0</v>
      </c>
      <c r="BG61" s="124"/>
      <c r="BH61" s="22"/>
      <c r="BI61" s="124"/>
      <c r="BJ61" s="22"/>
      <c r="BK61" s="124"/>
      <c r="BL61" s="22"/>
      <c r="BM61" s="124"/>
      <c r="BN61" s="22"/>
      <c r="BO61" s="124"/>
      <c r="BP61" s="22"/>
      <c r="BQ61" s="124"/>
      <c r="BR61" s="22"/>
      <c r="BS61" s="124"/>
      <c r="BT61" s="22"/>
      <c r="BU61" s="82" t="e">
        <f t="shared" si="14"/>
        <v>#DIV/0!</v>
      </c>
    </row>
    <row r="62" spans="1:73" ht="15.6" x14ac:dyDescent="0.3">
      <c r="A62" s="56" t="s">
        <v>125</v>
      </c>
      <c r="B62" s="26">
        <v>6284.1419999999998</v>
      </c>
      <c r="C62" s="152">
        <f t="shared" si="35"/>
        <v>5122</v>
      </c>
      <c r="D62" s="82">
        <f t="shared" si="4"/>
        <v>81.506751438780341</v>
      </c>
      <c r="E62" s="140">
        <f t="shared" si="26"/>
        <v>3323</v>
      </c>
      <c r="F62" s="124">
        <v>95</v>
      </c>
      <c r="G62" s="22">
        <v>220</v>
      </c>
      <c r="H62" s="124">
        <v>131</v>
      </c>
      <c r="I62" s="22">
        <v>127</v>
      </c>
      <c r="J62" s="124">
        <v>237</v>
      </c>
      <c r="K62" s="22">
        <v>227</v>
      </c>
      <c r="L62" s="124">
        <v>443</v>
      </c>
      <c r="M62" s="22">
        <v>220</v>
      </c>
      <c r="N62" s="124">
        <v>268</v>
      </c>
      <c r="O62" s="22">
        <v>280</v>
      </c>
      <c r="P62" s="124">
        <v>340</v>
      </c>
      <c r="Q62" s="22">
        <v>287</v>
      </c>
      <c r="R62" s="124">
        <v>203</v>
      </c>
      <c r="S62" s="22">
        <v>245</v>
      </c>
      <c r="T62" s="82">
        <f t="shared" si="31"/>
        <v>64.877001171417419</v>
      </c>
      <c r="U62" s="56" t="s">
        <v>125</v>
      </c>
      <c r="V62" s="140">
        <f t="shared" si="7"/>
        <v>1063</v>
      </c>
      <c r="W62" s="124">
        <v>20</v>
      </c>
      <c r="X62" s="22">
        <v>14</v>
      </c>
      <c r="Y62" s="124">
        <v>28</v>
      </c>
      <c r="Z62" s="22">
        <v>17</v>
      </c>
      <c r="AA62" s="124">
        <v>80</v>
      </c>
      <c r="AB62" s="22">
        <v>57</v>
      </c>
      <c r="AC62" s="124">
        <v>106</v>
      </c>
      <c r="AD62" s="22">
        <v>78</v>
      </c>
      <c r="AE62" s="124">
        <v>104</v>
      </c>
      <c r="AF62" s="22">
        <v>108</v>
      </c>
      <c r="AG62" s="124">
        <v>150</v>
      </c>
      <c r="AH62" s="22">
        <v>95</v>
      </c>
      <c r="AI62" s="124">
        <v>105</v>
      </c>
      <c r="AJ62" s="22">
        <v>101</v>
      </c>
      <c r="AK62" s="82">
        <f t="shared" si="32"/>
        <v>20.753611870363141</v>
      </c>
      <c r="AL62" s="56" t="s">
        <v>125</v>
      </c>
      <c r="AM62" s="140">
        <f t="shared" si="9"/>
        <v>652</v>
      </c>
      <c r="AN62" s="124">
        <v>6</v>
      </c>
      <c r="AO62" s="22">
        <v>7</v>
      </c>
      <c r="AP62" s="124">
        <v>21</v>
      </c>
      <c r="AQ62" s="22">
        <v>21</v>
      </c>
      <c r="AR62" s="124">
        <v>67</v>
      </c>
      <c r="AS62" s="22">
        <v>48</v>
      </c>
      <c r="AT62" s="124">
        <v>68</v>
      </c>
      <c r="AU62" s="22">
        <v>46</v>
      </c>
      <c r="AV62" s="124">
        <v>79</v>
      </c>
      <c r="AW62" s="22">
        <v>60</v>
      </c>
      <c r="AX62" s="124">
        <v>54</v>
      </c>
      <c r="AY62" s="22">
        <v>64</v>
      </c>
      <c r="AZ62" s="124">
        <v>51</v>
      </c>
      <c r="BA62" s="22">
        <v>60</v>
      </c>
      <c r="BB62" s="82">
        <f t="shared" si="10"/>
        <v>12.729402577118313</v>
      </c>
      <c r="BC62" s="80">
        <f t="shared" si="11"/>
        <v>1715</v>
      </c>
      <c r="BD62" s="100">
        <f t="shared" si="12"/>
        <v>33.483014447481452</v>
      </c>
      <c r="BE62" s="56" t="s">
        <v>125</v>
      </c>
      <c r="BF62" s="140">
        <f t="shared" si="13"/>
        <v>84</v>
      </c>
      <c r="BG62" s="124">
        <v>13</v>
      </c>
      <c r="BH62" s="22">
        <v>11</v>
      </c>
      <c r="BI62" s="124">
        <v>10</v>
      </c>
      <c r="BJ62" s="22">
        <v>7</v>
      </c>
      <c r="BK62" s="124">
        <v>14</v>
      </c>
      <c r="BL62" s="22">
        <v>13</v>
      </c>
      <c r="BM62" s="124">
        <v>7</v>
      </c>
      <c r="BN62" s="22">
        <v>6</v>
      </c>
      <c r="BO62" s="124">
        <v>2</v>
      </c>
      <c r="BP62" s="22">
        <v>1</v>
      </c>
      <c r="BQ62" s="124">
        <v>0</v>
      </c>
      <c r="BR62" s="22">
        <v>0</v>
      </c>
      <c r="BS62" s="124">
        <v>0</v>
      </c>
      <c r="BT62" s="22">
        <v>0</v>
      </c>
      <c r="BU62" s="82">
        <f t="shared" si="14"/>
        <v>1.6399843811011325</v>
      </c>
    </row>
    <row r="63" spans="1:73" ht="15.6" x14ac:dyDescent="0.3">
      <c r="A63" s="56" t="s">
        <v>238</v>
      </c>
      <c r="B63" s="26">
        <v>3222.6660000000002</v>
      </c>
      <c r="C63" s="152">
        <f t="shared" si="35"/>
        <v>2641</v>
      </c>
      <c r="D63" s="82">
        <f t="shared" si="4"/>
        <v>81.950782364663283</v>
      </c>
      <c r="E63" s="140">
        <f t="shared" si="26"/>
        <v>1668</v>
      </c>
      <c r="F63" s="124">
        <v>81</v>
      </c>
      <c r="G63" s="22">
        <v>73</v>
      </c>
      <c r="H63" s="124">
        <v>94</v>
      </c>
      <c r="I63" s="22">
        <v>75</v>
      </c>
      <c r="J63" s="124">
        <v>129</v>
      </c>
      <c r="K63" s="22">
        <v>121</v>
      </c>
      <c r="L63" s="124">
        <v>125</v>
      </c>
      <c r="M63" s="22">
        <v>124</v>
      </c>
      <c r="N63" s="124">
        <v>147</v>
      </c>
      <c r="O63" s="22">
        <v>155</v>
      </c>
      <c r="P63" s="124">
        <v>150</v>
      </c>
      <c r="Q63" s="22">
        <v>125</v>
      </c>
      <c r="R63" s="124">
        <v>146</v>
      </c>
      <c r="S63" s="22">
        <v>123</v>
      </c>
      <c r="T63" s="82">
        <f t="shared" si="31"/>
        <v>63.157894736842103</v>
      </c>
      <c r="U63" s="56" t="s">
        <v>238</v>
      </c>
      <c r="V63" s="140">
        <f t="shared" si="7"/>
        <v>570</v>
      </c>
      <c r="W63" s="124">
        <v>8</v>
      </c>
      <c r="X63" s="22">
        <v>7</v>
      </c>
      <c r="Y63" s="124">
        <v>14</v>
      </c>
      <c r="Z63" s="22">
        <v>8</v>
      </c>
      <c r="AA63" s="124">
        <v>43</v>
      </c>
      <c r="AB63" s="22">
        <v>31</v>
      </c>
      <c r="AC63" s="124">
        <v>60</v>
      </c>
      <c r="AD63" s="22">
        <v>42</v>
      </c>
      <c r="AE63" s="124">
        <v>81</v>
      </c>
      <c r="AF63" s="22">
        <v>39</v>
      </c>
      <c r="AG63" s="124">
        <v>62</v>
      </c>
      <c r="AH63" s="22">
        <v>53</v>
      </c>
      <c r="AI63" s="124">
        <v>67</v>
      </c>
      <c r="AJ63" s="22">
        <v>55</v>
      </c>
      <c r="AK63" s="82">
        <f t="shared" si="32"/>
        <v>21.582733812949641</v>
      </c>
      <c r="AL63" s="56" t="s">
        <v>238</v>
      </c>
      <c r="AM63" s="140">
        <f t="shared" si="9"/>
        <v>326</v>
      </c>
      <c r="AN63" s="124">
        <v>8</v>
      </c>
      <c r="AO63" s="22">
        <v>4</v>
      </c>
      <c r="AP63" s="124">
        <v>11</v>
      </c>
      <c r="AQ63" s="22">
        <v>3</v>
      </c>
      <c r="AR63" s="124">
        <v>41</v>
      </c>
      <c r="AS63" s="22">
        <v>14</v>
      </c>
      <c r="AT63" s="124">
        <v>45</v>
      </c>
      <c r="AU63" s="22">
        <v>26</v>
      </c>
      <c r="AV63" s="124">
        <v>34</v>
      </c>
      <c r="AW63" s="22">
        <v>32</v>
      </c>
      <c r="AX63" s="124">
        <v>36</v>
      </c>
      <c r="AY63" s="22">
        <v>26</v>
      </c>
      <c r="AZ63" s="124">
        <v>29</v>
      </c>
      <c r="BA63" s="22">
        <v>17</v>
      </c>
      <c r="BB63" s="82">
        <f t="shared" si="10"/>
        <v>12.343809163195759</v>
      </c>
      <c r="BC63" s="80">
        <f t="shared" si="11"/>
        <v>896</v>
      </c>
      <c r="BD63" s="100">
        <f t="shared" si="12"/>
        <v>33.926542976145399</v>
      </c>
      <c r="BE63" s="56" t="s">
        <v>238</v>
      </c>
      <c r="BF63" s="140">
        <f t="shared" si="13"/>
        <v>77</v>
      </c>
      <c r="BG63" s="124">
        <v>7</v>
      </c>
      <c r="BH63" s="22">
        <v>7</v>
      </c>
      <c r="BI63" s="124">
        <v>7</v>
      </c>
      <c r="BJ63" s="22">
        <v>8</v>
      </c>
      <c r="BK63" s="124">
        <v>26</v>
      </c>
      <c r="BL63" s="22">
        <v>13</v>
      </c>
      <c r="BM63" s="124">
        <v>3</v>
      </c>
      <c r="BN63" s="22">
        <v>1</v>
      </c>
      <c r="BO63" s="124">
        <v>2</v>
      </c>
      <c r="BP63" s="22">
        <v>3</v>
      </c>
      <c r="BQ63" s="124">
        <v>0</v>
      </c>
      <c r="BR63" s="22">
        <v>0</v>
      </c>
      <c r="BS63" s="124">
        <v>0</v>
      </c>
      <c r="BT63" s="22">
        <v>0</v>
      </c>
      <c r="BU63" s="82">
        <f t="shared" si="14"/>
        <v>2.9155622870124955</v>
      </c>
    </row>
    <row r="64" spans="1:73" ht="15.6" x14ac:dyDescent="0.3">
      <c r="A64" s="56" t="s">
        <v>127</v>
      </c>
      <c r="B64" s="26">
        <v>4297.6980000000003</v>
      </c>
      <c r="C64" s="152">
        <f t="shared" si="35"/>
        <v>3017</v>
      </c>
      <c r="D64" s="82">
        <f t="shared" si="4"/>
        <v>70.200372385402602</v>
      </c>
      <c r="E64" s="140">
        <f t="shared" si="26"/>
        <v>2416</v>
      </c>
      <c r="F64" s="124">
        <v>131</v>
      </c>
      <c r="G64" s="22">
        <v>132</v>
      </c>
      <c r="H64" s="124">
        <v>126</v>
      </c>
      <c r="I64" s="22">
        <v>120</v>
      </c>
      <c r="J64" s="124">
        <v>209</v>
      </c>
      <c r="K64" s="22">
        <v>177</v>
      </c>
      <c r="L64" s="124">
        <v>216</v>
      </c>
      <c r="M64" s="22">
        <v>171</v>
      </c>
      <c r="N64" s="124">
        <v>247</v>
      </c>
      <c r="O64" s="22">
        <v>235</v>
      </c>
      <c r="P64" s="124">
        <v>227</v>
      </c>
      <c r="Q64" s="22">
        <v>193</v>
      </c>
      <c r="R64" s="124">
        <v>124</v>
      </c>
      <c r="S64" s="22">
        <v>108</v>
      </c>
      <c r="T64" s="82">
        <f t="shared" si="31"/>
        <v>80.079549221080555</v>
      </c>
      <c r="U64" s="56" t="s">
        <v>127</v>
      </c>
      <c r="V64" s="140">
        <f t="shared" si="7"/>
        <v>573</v>
      </c>
      <c r="W64" s="124">
        <v>6</v>
      </c>
      <c r="X64" s="22">
        <v>6</v>
      </c>
      <c r="Y64" s="124">
        <v>10</v>
      </c>
      <c r="Z64" s="22">
        <v>12</v>
      </c>
      <c r="AA64" s="124">
        <v>44</v>
      </c>
      <c r="AB64" s="22">
        <v>50</v>
      </c>
      <c r="AC64" s="124">
        <v>52</v>
      </c>
      <c r="AD64" s="22">
        <v>68</v>
      </c>
      <c r="AE64" s="124">
        <v>61</v>
      </c>
      <c r="AF64" s="22">
        <v>54</v>
      </c>
      <c r="AG64" s="124">
        <v>72</v>
      </c>
      <c r="AH64" s="22">
        <v>60</v>
      </c>
      <c r="AI64" s="124">
        <v>40</v>
      </c>
      <c r="AJ64" s="22">
        <v>38</v>
      </c>
      <c r="AK64" s="82">
        <f t="shared" si="32"/>
        <v>18.992376532979783</v>
      </c>
      <c r="AL64" s="56" t="s">
        <v>127</v>
      </c>
      <c r="AM64" s="140">
        <f t="shared" si="9"/>
        <v>28</v>
      </c>
      <c r="AN64" s="124">
        <v>0</v>
      </c>
      <c r="AO64" s="22">
        <v>0</v>
      </c>
      <c r="AP64" s="124">
        <v>1</v>
      </c>
      <c r="AQ64" s="22">
        <v>0</v>
      </c>
      <c r="AR64" s="124">
        <v>2</v>
      </c>
      <c r="AS64" s="22">
        <v>2</v>
      </c>
      <c r="AT64" s="124">
        <v>3</v>
      </c>
      <c r="AU64" s="22">
        <v>6</v>
      </c>
      <c r="AV64" s="124">
        <v>2</v>
      </c>
      <c r="AW64" s="22">
        <v>3</v>
      </c>
      <c r="AX64" s="124">
        <v>2</v>
      </c>
      <c r="AY64" s="22">
        <v>1</v>
      </c>
      <c r="AZ64" s="124">
        <v>3</v>
      </c>
      <c r="BA64" s="22">
        <v>3</v>
      </c>
      <c r="BB64" s="82">
        <f t="shared" si="10"/>
        <v>0.92807424593967514</v>
      </c>
      <c r="BC64" s="80">
        <f t="shared" si="11"/>
        <v>601</v>
      </c>
      <c r="BD64" s="100">
        <f t="shared" si="12"/>
        <v>19.920450778919459</v>
      </c>
      <c r="BE64" s="56" t="s">
        <v>127</v>
      </c>
      <c r="BF64" s="140">
        <f t="shared" si="13"/>
        <v>0</v>
      </c>
      <c r="BG64" s="124"/>
      <c r="BH64" s="22"/>
      <c r="BI64" s="124"/>
      <c r="BJ64" s="22"/>
      <c r="BK64" s="124"/>
      <c r="BL64" s="22"/>
      <c r="BM64" s="124"/>
      <c r="BN64" s="22"/>
      <c r="BO64" s="124"/>
      <c r="BP64" s="22"/>
      <c r="BQ64" s="124"/>
      <c r="BR64" s="22"/>
      <c r="BS64" s="124"/>
      <c r="BT64" s="22"/>
      <c r="BU64" s="82">
        <f t="shared" si="14"/>
        <v>0</v>
      </c>
    </row>
    <row r="65" spans="1:73" ht="15.6" x14ac:dyDescent="0.3">
      <c r="A65" s="56" t="s">
        <v>128</v>
      </c>
      <c r="B65" s="26">
        <v>2712.69</v>
      </c>
      <c r="C65" s="152">
        <f t="shared" si="35"/>
        <v>0</v>
      </c>
      <c r="D65" s="82">
        <f t="shared" si="4"/>
        <v>0</v>
      </c>
      <c r="E65" s="140">
        <f t="shared" si="26"/>
        <v>0</v>
      </c>
      <c r="F65" s="124"/>
      <c r="G65" s="22"/>
      <c r="H65" s="124"/>
      <c r="I65" s="22"/>
      <c r="J65" s="124"/>
      <c r="K65" s="22"/>
      <c r="L65" s="124"/>
      <c r="M65" s="22"/>
      <c r="N65" s="124"/>
      <c r="O65" s="22"/>
      <c r="P65" s="124"/>
      <c r="Q65" s="22"/>
      <c r="R65" s="124"/>
      <c r="S65" s="22"/>
      <c r="T65" s="82" t="e">
        <f t="shared" si="31"/>
        <v>#DIV/0!</v>
      </c>
      <c r="U65" s="56" t="s">
        <v>128</v>
      </c>
      <c r="V65" s="140">
        <f t="shared" si="7"/>
        <v>0</v>
      </c>
      <c r="W65" s="124"/>
      <c r="X65" s="22"/>
      <c r="Y65" s="124"/>
      <c r="Z65" s="22"/>
      <c r="AA65" s="124"/>
      <c r="AB65" s="22"/>
      <c r="AC65" s="124"/>
      <c r="AD65" s="22"/>
      <c r="AE65" s="124"/>
      <c r="AF65" s="22"/>
      <c r="AG65" s="124"/>
      <c r="AH65" s="22"/>
      <c r="AI65" s="124"/>
      <c r="AJ65" s="22"/>
      <c r="AK65" s="82" t="e">
        <f t="shared" si="32"/>
        <v>#DIV/0!</v>
      </c>
      <c r="AL65" s="56" t="s">
        <v>128</v>
      </c>
      <c r="AM65" s="140">
        <f t="shared" si="9"/>
        <v>0</v>
      </c>
      <c r="AN65" s="124"/>
      <c r="AO65" s="22"/>
      <c r="AP65" s="124"/>
      <c r="AQ65" s="22"/>
      <c r="AR65" s="124"/>
      <c r="AS65" s="22"/>
      <c r="AT65" s="124"/>
      <c r="AU65" s="22"/>
      <c r="AV65" s="124"/>
      <c r="AW65" s="22"/>
      <c r="AX65" s="124"/>
      <c r="AY65" s="22"/>
      <c r="AZ65" s="124"/>
      <c r="BA65" s="22"/>
      <c r="BB65" s="82" t="e">
        <f t="shared" si="10"/>
        <v>#DIV/0!</v>
      </c>
      <c r="BC65" s="80">
        <f t="shared" si="11"/>
        <v>0</v>
      </c>
      <c r="BD65" s="100" t="e">
        <f t="shared" si="12"/>
        <v>#DIV/0!</v>
      </c>
      <c r="BE65" s="56" t="s">
        <v>128</v>
      </c>
      <c r="BF65" s="140">
        <f t="shared" si="13"/>
        <v>0</v>
      </c>
      <c r="BG65" s="124"/>
      <c r="BH65" s="22"/>
      <c r="BI65" s="124"/>
      <c r="BJ65" s="22"/>
      <c r="BK65" s="124"/>
      <c r="BL65" s="22"/>
      <c r="BM65" s="124"/>
      <c r="BN65" s="22"/>
      <c r="BO65" s="124"/>
      <c r="BP65" s="22"/>
      <c r="BQ65" s="124"/>
      <c r="BR65" s="22"/>
      <c r="BS65" s="124"/>
      <c r="BT65" s="22"/>
      <c r="BU65" s="82" t="e">
        <f t="shared" si="14"/>
        <v>#DIV/0!</v>
      </c>
    </row>
    <row r="66" spans="1:73" ht="15.6" x14ac:dyDescent="0.3">
      <c r="A66" s="56" t="s">
        <v>239</v>
      </c>
      <c r="B66" s="26">
        <v>5103.8100000000004</v>
      </c>
      <c r="C66" s="152">
        <f t="shared" si="35"/>
        <v>3339</v>
      </c>
      <c r="D66" s="82">
        <f t="shared" si="4"/>
        <v>65.421714366326327</v>
      </c>
      <c r="E66" s="140">
        <f t="shared" si="26"/>
        <v>3006</v>
      </c>
      <c r="F66" s="124">
        <v>104</v>
      </c>
      <c r="G66" s="22">
        <v>105</v>
      </c>
      <c r="H66" s="124">
        <v>133</v>
      </c>
      <c r="I66" s="22">
        <v>117</v>
      </c>
      <c r="J66" s="124">
        <v>221</v>
      </c>
      <c r="K66" s="22">
        <v>203</v>
      </c>
      <c r="L66" s="124">
        <v>292</v>
      </c>
      <c r="M66" s="22">
        <v>270</v>
      </c>
      <c r="N66" s="124">
        <v>248</v>
      </c>
      <c r="O66" s="22">
        <v>268</v>
      </c>
      <c r="P66" s="124">
        <v>259</v>
      </c>
      <c r="Q66" s="22">
        <v>266</v>
      </c>
      <c r="R66" s="124">
        <v>275</v>
      </c>
      <c r="S66" s="22">
        <v>245</v>
      </c>
      <c r="T66" s="82">
        <f t="shared" si="31"/>
        <v>90.026954177897579</v>
      </c>
      <c r="U66" s="56" t="s">
        <v>239</v>
      </c>
      <c r="V66" s="140">
        <f t="shared" si="7"/>
        <v>259</v>
      </c>
      <c r="W66" s="124">
        <v>3</v>
      </c>
      <c r="X66" s="22">
        <v>2</v>
      </c>
      <c r="Y66" s="124">
        <v>2</v>
      </c>
      <c r="Z66" s="22">
        <v>2</v>
      </c>
      <c r="AA66" s="124">
        <v>20</v>
      </c>
      <c r="AB66" s="22">
        <v>18</v>
      </c>
      <c r="AC66" s="124">
        <v>26</v>
      </c>
      <c r="AD66" s="22">
        <v>21</v>
      </c>
      <c r="AE66" s="124">
        <v>30</v>
      </c>
      <c r="AF66" s="22">
        <v>22</v>
      </c>
      <c r="AG66" s="124">
        <v>26</v>
      </c>
      <c r="AH66" s="22">
        <v>38</v>
      </c>
      <c r="AI66" s="124">
        <v>26</v>
      </c>
      <c r="AJ66" s="22">
        <v>23</v>
      </c>
      <c r="AK66" s="82">
        <f t="shared" si="32"/>
        <v>7.7568134171907763</v>
      </c>
      <c r="AL66" s="56" t="s">
        <v>239</v>
      </c>
      <c r="AM66" s="140">
        <f t="shared" si="9"/>
        <v>47</v>
      </c>
      <c r="AN66" s="124">
        <v>0</v>
      </c>
      <c r="AO66" s="22">
        <v>1</v>
      </c>
      <c r="AP66" s="124">
        <v>1</v>
      </c>
      <c r="AQ66" s="22">
        <v>0</v>
      </c>
      <c r="AR66" s="124">
        <v>6</v>
      </c>
      <c r="AS66" s="22">
        <v>2</v>
      </c>
      <c r="AT66" s="124">
        <v>3</v>
      </c>
      <c r="AU66" s="22">
        <v>9</v>
      </c>
      <c r="AV66" s="124">
        <v>3</v>
      </c>
      <c r="AW66" s="22">
        <v>7</v>
      </c>
      <c r="AX66" s="124">
        <v>5</v>
      </c>
      <c r="AY66" s="22">
        <v>3</v>
      </c>
      <c r="AZ66" s="124">
        <v>3</v>
      </c>
      <c r="BA66" s="22">
        <v>4</v>
      </c>
      <c r="BB66" s="82">
        <f t="shared" si="10"/>
        <v>1.4076070679844266</v>
      </c>
      <c r="BC66" s="80">
        <f t="shared" si="11"/>
        <v>306</v>
      </c>
      <c r="BD66" s="100">
        <f t="shared" si="12"/>
        <v>9.1644204851752029</v>
      </c>
      <c r="BE66" s="56" t="s">
        <v>239</v>
      </c>
      <c r="BF66" s="140">
        <f t="shared" si="13"/>
        <v>27</v>
      </c>
      <c r="BG66" s="124">
        <v>4</v>
      </c>
      <c r="BH66" s="22">
        <v>1</v>
      </c>
      <c r="BI66" s="124">
        <v>2</v>
      </c>
      <c r="BJ66" s="22">
        <v>2</v>
      </c>
      <c r="BK66" s="124">
        <v>6</v>
      </c>
      <c r="BL66" s="22">
        <v>2</v>
      </c>
      <c r="BM66" s="124">
        <v>0</v>
      </c>
      <c r="BN66" s="22">
        <v>3</v>
      </c>
      <c r="BO66" s="124">
        <v>0</v>
      </c>
      <c r="BP66" s="22">
        <v>4</v>
      </c>
      <c r="BQ66" s="124">
        <v>0</v>
      </c>
      <c r="BR66" s="22">
        <v>1</v>
      </c>
      <c r="BS66" s="124">
        <v>2</v>
      </c>
      <c r="BT66" s="22">
        <v>0</v>
      </c>
      <c r="BU66" s="82">
        <f t="shared" si="14"/>
        <v>0.80862533692722371</v>
      </c>
    </row>
    <row r="67" spans="1:73" ht="15.6" x14ac:dyDescent="0.3">
      <c r="A67" s="56" t="s">
        <v>130</v>
      </c>
      <c r="B67" s="26">
        <v>2598.6420000000003</v>
      </c>
      <c r="C67" s="152">
        <f t="shared" si="35"/>
        <v>0</v>
      </c>
      <c r="D67" s="82">
        <f t="shared" si="4"/>
        <v>0</v>
      </c>
      <c r="E67" s="140">
        <f t="shared" si="26"/>
        <v>0</v>
      </c>
      <c r="F67" s="124"/>
      <c r="G67" s="22"/>
      <c r="H67" s="124"/>
      <c r="I67" s="22"/>
      <c r="J67" s="124"/>
      <c r="K67" s="22"/>
      <c r="L67" s="124"/>
      <c r="M67" s="22"/>
      <c r="N67" s="124"/>
      <c r="O67" s="22"/>
      <c r="P67" s="124"/>
      <c r="Q67" s="22"/>
      <c r="R67" s="124"/>
      <c r="S67" s="22"/>
      <c r="T67" s="82" t="e">
        <f t="shared" si="31"/>
        <v>#DIV/0!</v>
      </c>
      <c r="U67" s="56" t="s">
        <v>130</v>
      </c>
      <c r="V67" s="140">
        <f t="shared" si="7"/>
        <v>0</v>
      </c>
      <c r="W67" s="124"/>
      <c r="X67" s="22"/>
      <c r="Y67" s="124"/>
      <c r="Z67" s="22"/>
      <c r="AA67" s="124"/>
      <c r="AB67" s="22"/>
      <c r="AC67" s="124"/>
      <c r="AD67" s="22"/>
      <c r="AE67" s="124"/>
      <c r="AF67" s="22"/>
      <c r="AG67" s="124"/>
      <c r="AH67" s="22"/>
      <c r="AI67" s="124"/>
      <c r="AJ67" s="22"/>
      <c r="AK67" s="82" t="e">
        <f t="shared" si="32"/>
        <v>#DIV/0!</v>
      </c>
      <c r="AL67" s="56" t="s">
        <v>130</v>
      </c>
      <c r="AM67" s="140">
        <f t="shared" si="9"/>
        <v>0</v>
      </c>
      <c r="AN67" s="124"/>
      <c r="AO67" s="22"/>
      <c r="AP67" s="124"/>
      <c r="AQ67" s="22"/>
      <c r="AR67" s="124"/>
      <c r="AS67" s="22"/>
      <c r="AT67" s="124"/>
      <c r="AU67" s="22"/>
      <c r="AV67" s="124"/>
      <c r="AW67" s="22"/>
      <c r="AX67" s="124"/>
      <c r="AY67" s="22"/>
      <c r="AZ67" s="124"/>
      <c r="BA67" s="22"/>
      <c r="BB67" s="82" t="e">
        <f t="shared" si="10"/>
        <v>#DIV/0!</v>
      </c>
      <c r="BC67" s="80">
        <f t="shared" si="11"/>
        <v>0</v>
      </c>
      <c r="BD67" s="100" t="e">
        <f t="shared" si="12"/>
        <v>#DIV/0!</v>
      </c>
      <c r="BE67" s="56" t="s">
        <v>130</v>
      </c>
      <c r="BF67" s="140">
        <f t="shared" si="13"/>
        <v>0</v>
      </c>
      <c r="BG67" s="124"/>
      <c r="BH67" s="22"/>
      <c r="BI67" s="124"/>
      <c r="BJ67" s="22"/>
      <c r="BK67" s="124"/>
      <c r="BL67" s="22"/>
      <c r="BM67" s="124"/>
      <c r="BN67" s="22"/>
      <c r="BO67" s="124"/>
      <c r="BP67" s="22"/>
      <c r="BQ67" s="124"/>
      <c r="BR67" s="22"/>
      <c r="BS67" s="124"/>
      <c r="BT67" s="22"/>
      <c r="BU67" s="82" t="e">
        <f t="shared" si="14"/>
        <v>#DIV/0!</v>
      </c>
    </row>
    <row r="68" spans="1:73" ht="15.6" x14ac:dyDescent="0.3">
      <c r="A68" s="56" t="s">
        <v>131</v>
      </c>
      <c r="B68" s="26">
        <v>4589.7840000000006</v>
      </c>
      <c r="C68" s="152">
        <f t="shared" si="35"/>
        <v>0</v>
      </c>
      <c r="D68" s="82">
        <f t="shared" si="4"/>
        <v>0</v>
      </c>
      <c r="E68" s="140">
        <f t="shared" si="26"/>
        <v>0</v>
      </c>
      <c r="F68" s="124"/>
      <c r="G68" s="22"/>
      <c r="H68" s="124"/>
      <c r="I68" s="22"/>
      <c r="J68" s="124"/>
      <c r="K68" s="22"/>
      <c r="L68" s="124"/>
      <c r="M68" s="22"/>
      <c r="N68" s="124"/>
      <c r="O68" s="22"/>
      <c r="P68" s="124"/>
      <c r="Q68" s="22"/>
      <c r="R68" s="124"/>
      <c r="S68" s="22"/>
      <c r="T68" s="82" t="e">
        <f t="shared" si="31"/>
        <v>#DIV/0!</v>
      </c>
      <c r="U68" s="56" t="s">
        <v>131</v>
      </c>
      <c r="V68" s="140">
        <f t="shared" si="7"/>
        <v>0</v>
      </c>
      <c r="W68" s="124"/>
      <c r="X68" s="22"/>
      <c r="Y68" s="124"/>
      <c r="Z68" s="22"/>
      <c r="AA68" s="124"/>
      <c r="AB68" s="22"/>
      <c r="AC68" s="124"/>
      <c r="AD68" s="22"/>
      <c r="AE68" s="124"/>
      <c r="AF68" s="22"/>
      <c r="AG68" s="124"/>
      <c r="AH68" s="22"/>
      <c r="AI68" s="124"/>
      <c r="AJ68" s="22"/>
      <c r="AK68" s="82" t="e">
        <f t="shared" si="32"/>
        <v>#DIV/0!</v>
      </c>
      <c r="AL68" s="56" t="s">
        <v>131</v>
      </c>
      <c r="AM68" s="140">
        <f t="shared" si="9"/>
        <v>0</v>
      </c>
      <c r="AN68" s="124"/>
      <c r="AO68" s="22"/>
      <c r="AP68" s="124"/>
      <c r="AQ68" s="22"/>
      <c r="AR68" s="124"/>
      <c r="AS68" s="22"/>
      <c r="AT68" s="124"/>
      <c r="AU68" s="22"/>
      <c r="AV68" s="124"/>
      <c r="AW68" s="22"/>
      <c r="AX68" s="124"/>
      <c r="AY68" s="22"/>
      <c r="AZ68" s="124"/>
      <c r="BA68" s="22"/>
      <c r="BB68" s="82" t="e">
        <f t="shared" si="10"/>
        <v>#DIV/0!</v>
      </c>
      <c r="BC68" s="80">
        <f t="shared" si="11"/>
        <v>0</v>
      </c>
      <c r="BD68" s="100" t="e">
        <f t="shared" si="12"/>
        <v>#DIV/0!</v>
      </c>
      <c r="BE68" s="56" t="s">
        <v>131</v>
      </c>
      <c r="BF68" s="140">
        <f t="shared" si="13"/>
        <v>0</v>
      </c>
      <c r="BG68" s="124"/>
      <c r="BH68" s="22"/>
      <c r="BI68" s="124"/>
      <c r="BJ68" s="22"/>
      <c r="BK68" s="124"/>
      <c r="BL68" s="22"/>
      <c r="BM68" s="124"/>
      <c r="BN68" s="22"/>
      <c r="BO68" s="124"/>
      <c r="BP68" s="22"/>
      <c r="BQ68" s="124"/>
      <c r="BR68" s="22"/>
      <c r="BS68" s="124"/>
      <c r="BT68" s="22"/>
      <c r="BU68" s="82" t="e">
        <f t="shared" si="14"/>
        <v>#DIV/0!</v>
      </c>
    </row>
    <row r="69" spans="1:73" ht="15.6" x14ac:dyDescent="0.3">
      <c r="A69" s="56" t="s">
        <v>240</v>
      </c>
      <c r="B69" s="26">
        <v>11932.272000000001</v>
      </c>
      <c r="C69" s="152">
        <f t="shared" si="35"/>
        <v>0</v>
      </c>
      <c r="D69" s="82">
        <f t="shared" si="4"/>
        <v>0</v>
      </c>
      <c r="E69" s="140">
        <f t="shared" si="26"/>
        <v>0</v>
      </c>
      <c r="F69" s="124"/>
      <c r="G69" s="22"/>
      <c r="H69" s="124"/>
      <c r="I69" s="22"/>
      <c r="J69" s="124"/>
      <c r="K69" s="22"/>
      <c r="L69" s="124"/>
      <c r="M69" s="22"/>
      <c r="N69" s="124"/>
      <c r="O69" s="22"/>
      <c r="P69" s="124"/>
      <c r="Q69" s="22"/>
      <c r="R69" s="124"/>
      <c r="S69" s="22"/>
      <c r="T69" s="82" t="e">
        <f t="shared" si="31"/>
        <v>#DIV/0!</v>
      </c>
      <c r="U69" s="56" t="s">
        <v>240</v>
      </c>
      <c r="V69" s="140">
        <f t="shared" si="7"/>
        <v>0</v>
      </c>
      <c r="W69" s="124"/>
      <c r="X69" s="22"/>
      <c r="Y69" s="124"/>
      <c r="Z69" s="22"/>
      <c r="AA69" s="124"/>
      <c r="AB69" s="22"/>
      <c r="AC69" s="124"/>
      <c r="AD69" s="22"/>
      <c r="AE69" s="124"/>
      <c r="AF69" s="22"/>
      <c r="AG69" s="124"/>
      <c r="AH69" s="22"/>
      <c r="AI69" s="124"/>
      <c r="AJ69" s="22"/>
      <c r="AK69" s="82" t="e">
        <f t="shared" si="32"/>
        <v>#DIV/0!</v>
      </c>
      <c r="AL69" s="56" t="s">
        <v>240</v>
      </c>
      <c r="AM69" s="140">
        <f t="shared" si="9"/>
        <v>0</v>
      </c>
      <c r="AN69" s="124"/>
      <c r="AO69" s="22"/>
      <c r="AP69" s="124"/>
      <c r="AQ69" s="22"/>
      <c r="AR69" s="124"/>
      <c r="AS69" s="22"/>
      <c r="AT69" s="124"/>
      <c r="AU69" s="22"/>
      <c r="AV69" s="124"/>
      <c r="AW69" s="22"/>
      <c r="AX69" s="124"/>
      <c r="AY69" s="22"/>
      <c r="AZ69" s="124"/>
      <c r="BA69" s="22"/>
      <c r="BB69" s="82" t="e">
        <f t="shared" si="10"/>
        <v>#DIV/0!</v>
      </c>
      <c r="BC69" s="80">
        <f t="shared" si="11"/>
        <v>0</v>
      </c>
      <c r="BD69" s="100" t="e">
        <f t="shared" si="12"/>
        <v>#DIV/0!</v>
      </c>
      <c r="BE69" s="56" t="s">
        <v>240</v>
      </c>
      <c r="BF69" s="140">
        <f t="shared" si="13"/>
        <v>0</v>
      </c>
      <c r="BG69" s="124"/>
      <c r="BH69" s="22"/>
      <c r="BI69" s="124"/>
      <c r="BJ69" s="22"/>
      <c r="BK69" s="124"/>
      <c r="BL69" s="22"/>
      <c r="BM69" s="124"/>
      <c r="BN69" s="22"/>
      <c r="BO69" s="124"/>
      <c r="BP69" s="22"/>
      <c r="BQ69" s="124"/>
      <c r="BR69" s="22"/>
      <c r="BS69" s="124"/>
      <c r="BT69" s="22"/>
      <c r="BU69" s="82" t="e">
        <f t="shared" si="14"/>
        <v>#DIV/0!</v>
      </c>
    </row>
    <row r="70" spans="1:73" ht="15.6" x14ac:dyDescent="0.3">
      <c r="A70" s="56" t="s">
        <v>133</v>
      </c>
      <c r="B70" s="26">
        <v>9090.630000000001</v>
      </c>
      <c r="C70" s="152">
        <f t="shared" si="35"/>
        <v>5636</v>
      </c>
      <c r="D70" s="82">
        <f t="shared" si="4"/>
        <v>61.997903335632401</v>
      </c>
      <c r="E70" s="140">
        <f t="shared" ref="E70:E101" si="36">SUM(F70:S70)</f>
        <v>3591</v>
      </c>
      <c r="F70" s="124">
        <v>117</v>
      </c>
      <c r="G70" s="22">
        <v>128</v>
      </c>
      <c r="H70" s="124">
        <v>127</v>
      </c>
      <c r="I70" s="22">
        <v>126</v>
      </c>
      <c r="J70" s="124">
        <v>263</v>
      </c>
      <c r="K70" s="22">
        <v>263</v>
      </c>
      <c r="L70" s="124">
        <v>310</v>
      </c>
      <c r="M70" s="22">
        <v>295</v>
      </c>
      <c r="N70" s="124">
        <v>369</v>
      </c>
      <c r="O70" s="22">
        <v>327</v>
      </c>
      <c r="P70" s="124">
        <v>375</v>
      </c>
      <c r="Q70" s="22">
        <v>354</v>
      </c>
      <c r="R70" s="124">
        <v>293</v>
      </c>
      <c r="S70" s="22">
        <v>244</v>
      </c>
      <c r="T70" s="82">
        <f t="shared" si="31"/>
        <v>63.715400993612491</v>
      </c>
      <c r="U70" s="56" t="s">
        <v>133</v>
      </c>
      <c r="V70" s="140">
        <f t="shared" si="7"/>
        <v>1119</v>
      </c>
      <c r="W70" s="124">
        <v>15</v>
      </c>
      <c r="X70" s="22">
        <v>20</v>
      </c>
      <c r="Y70" s="124">
        <v>24</v>
      </c>
      <c r="Z70" s="22">
        <v>14</v>
      </c>
      <c r="AA70" s="124">
        <v>90</v>
      </c>
      <c r="AB70" s="22">
        <v>78</v>
      </c>
      <c r="AC70" s="124">
        <v>121</v>
      </c>
      <c r="AD70" s="22">
        <v>71</v>
      </c>
      <c r="AE70" s="124">
        <v>120</v>
      </c>
      <c r="AF70" s="22">
        <v>105</v>
      </c>
      <c r="AG70" s="124">
        <v>136</v>
      </c>
      <c r="AH70" s="22">
        <v>116</v>
      </c>
      <c r="AI70" s="124">
        <v>104</v>
      </c>
      <c r="AJ70" s="22">
        <v>105</v>
      </c>
      <c r="AK70" s="82">
        <f t="shared" si="32"/>
        <v>19.854506742370475</v>
      </c>
      <c r="AL70" s="56" t="s">
        <v>133</v>
      </c>
      <c r="AM70" s="140">
        <f t="shared" si="9"/>
        <v>758</v>
      </c>
      <c r="AN70" s="124">
        <v>24</v>
      </c>
      <c r="AO70" s="22">
        <v>17</v>
      </c>
      <c r="AP70" s="124">
        <v>40</v>
      </c>
      <c r="AQ70" s="22">
        <v>24</v>
      </c>
      <c r="AR70" s="124">
        <v>105</v>
      </c>
      <c r="AS70" s="22">
        <v>82</v>
      </c>
      <c r="AT70" s="124">
        <v>78</v>
      </c>
      <c r="AU70" s="22">
        <v>57</v>
      </c>
      <c r="AV70" s="124">
        <v>58</v>
      </c>
      <c r="AW70" s="22">
        <v>70</v>
      </c>
      <c r="AX70" s="124">
        <v>56</v>
      </c>
      <c r="AY70" s="22">
        <v>41</v>
      </c>
      <c r="AZ70" s="124">
        <v>57</v>
      </c>
      <c r="BA70" s="22">
        <v>49</v>
      </c>
      <c r="BB70" s="82">
        <f t="shared" si="10"/>
        <v>13.449254790631654</v>
      </c>
      <c r="BC70" s="80">
        <f t="shared" si="11"/>
        <v>1877</v>
      </c>
      <c r="BD70" s="100">
        <f t="shared" si="12"/>
        <v>33.303761533002131</v>
      </c>
      <c r="BE70" s="56" t="s">
        <v>133</v>
      </c>
      <c r="BF70" s="140">
        <f t="shared" si="13"/>
        <v>168</v>
      </c>
      <c r="BG70" s="124">
        <v>29</v>
      </c>
      <c r="BH70" s="22">
        <v>22</v>
      </c>
      <c r="BI70" s="124">
        <v>12</v>
      </c>
      <c r="BJ70" s="22">
        <v>15</v>
      </c>
      <c r="BK70" s="124">
        <v>18</v>
      </c>
      <c r="BL70" s="22">
        <v>21</v>
      </c>
      <c r="BM70" s="124">
        <v>14</v>
      </c>
      <c r="BN70" s="22">
        <v>21</v>
      </c>
      <c r="BO70" s="124">
        <v>10</v>
      </c>
      <c r="BP70" s="22">
        <v>6</v>
      </c>
      <c r="BQ70" s="124">
        <v>0</v>
      </c>
      <c r="BR70" s="22">
        <v>0</v>
      </c>
      <c r="BS70" s="124">
        <v>0</v>
      </c>
      <c r="BT70" s="22">
        <v>0</v>
      </c>
      <c r="BU70" s="82">
        <f t="shared" si="14"/>
        <v>2.9808374733853795</v>
      </c>
    </row>
    <row r="71" spans="1:73" ht="15.6" x14ac:dyDescent="0.3">
      <c r="A71" s="56" t="s">
        <v>134</v>
      </c>
      <c r="B71" s="26">
        <v>2942.0819999999999</v>
      </c>
      <c r="C71" s="152">
        <f t="shared" si="35"/>
        <v>0</v>
      </c>
      <c r="D71" s="82">
        <f t="shared" ref="D71:D80" si="37">C71/B71*100</f>
        <v>0</v>
      </c>
      <c r="E71" s="140">
        <f t="shared" si="36"/>
        <v>0</v>
      </c>
      <c r="F71" s="124"/>
      <c r="G71" s="22"/>
      <c r="H71" s="124"/>
      <c r="I71" s="22"/>
      <c r="J71" s="124"/>
      <c r="K71" s="22"/>
      <c r="L71" s="124"/>
      <c r="M71" s="22"/>
      <c r="N71" s="124"/>
      <c r="O71" s="22"/>
      <c r="P71" s="124"/>
      <c r="Q71" s="22"/>
      <c r="R71" s="124"/>
      <c r="S71" s="22"/>
      <c r="T71" s="82" t="e">
        <f t="shared" si="31"/>
        <v>#DIV/0!</v>
      </c>
      <c r="U71" s="56" t="s">
        <v>134</v>
      </c>
      <c r="V71" s="140">
        <f t="shared" ref="V71:V106" si="38">SUM(W71:AJ71)</f>
        <v>0</v>
      </c>
      <c r="W71" s="124"/>
      <c r="X71" s="22"/>
      <c r="Y71" s="124"/>
      <c r="Z71" s="22"/>
      <c r="AA71" s="124"/>
      <c r="AB71" s="22"/>
      <c r="AC71" s="124"/>
      <c r="AD71" s="22"/>
      <c r="AE71" s="124"/>
      <c r="AF71" s="22"/>
      <c r="AG71" s="124"/>
      <c r="AH71" s="22"/>
      <c r="AI71" s="124"/>
      <c r="AJ71" s="22"/>
      <c r="AK71" s="82" t="e">
        <f t="shared" si="32"/>
        <v>#DIV/0!</v>
      </c>
      <c r="AL71" s="56" t="s">
        <v>134</v>
      </c>
      <c r="AM71" s="140">
        <f t="shared" ref="AM71:AM106" si="39">SUM(AN71:BA71)</f>
        <v>0</v>
      </c>
      <c r="AN71" s="124"/>
      <c r="AO71" s="22"/>
      <c r="AP71" s="124"/>
      <c r="AQ71" s="22"/>
      <c r="AR71" s="124"/>
      <c r="AS71" s="22"/>
      <c r="AT71" s="124"/>
      <c r="AU71" s="22"/>
      <c r="AV71" s="124"/>
      <c r="AW71" s="22"/>
      <c r="AX71" s="124"/>
      <c r="AY71" s="22"/>
      <c r="AZ71" s="124"/>
      <c r="BA71" s="22"/>
      <c r="BB71" s="82" t="e">
        <f t="shared" ref="BB71:BB80" si="40">AM71/C71*100</f>
        <v>#DIV/0!</v>
      </c>
      <c r="BC71" s="80">
        <f t="shared" ref="BC71:BC80" si="41">V71+AM71</f>
        <v>0</v>
      </c>
      <c r="BD71" s="100" t="e">
        <f t="shared" ref="BD71:BD106" si="42">AK71+BB71</f>
        <v>#DIV/0!</v>
      </c>
      <c r="BE71" s="56" t="s">
        <v>134</v>
      </c>
      <c r="BF71" s="140">
        <f t="shared" ref="BF71:BF106" si="43">SUM(BG71:BT71)</f>
        <v>0</v>
      </c>
      <c r="BG71" s="124"/>
      <c r="BH71" s="22"/>
      <c r="BI71" s="124"/>
      <c r="BJ71" s="22"/>
      <c r="BK71" s="124"/>
      <c r="BL71" s="22"/>
      <c r="BM71" s="124"/>
      <c r="BN71" s="22"/>
      <c r="BO71" s="124"/>
      <c r="BP71" s="22"/>
      <c r="BQ71" s="124"/>
      <c r="BR71" s="22"/>
      <c r="BS71" s="124"/>
      <c r="BT71" s="22"/>
      <c r="BU71" s="82" t="e">
        <f t="shared" ref="BU71:BU80" si="44">BF71/C71*100</f>
        <v>#DIV/0!</v>
      </c>
    </row>
    <row r="72" spans="1:73" ht="15.6" x14ac:dyDescent="0.3">
      <c r="A72" s="56" t="s">
        <v>135</v>
      </c>
      <c r="B72" s="26">
        <v>4520.9340000000002</v>
      </c>
      <c r="C72" s="152">
        <f t="shared" si="35"/>
        <v>2843</v>
      </c>
      <c r="D72" s="82">
        <f t="shared" si="37"/>
        <v>62.885235661480564</v>
      </c>
      <c r="E72" s="140">
        <f t="shared" si="36"/>
        <v>1995</v>
      </c>
      <c r="F72" s="124">
        <v>81</v>
      </c>
      <c r="G72" s="22">
        <v>64</v>
      </c>
      <c r="H72" s="124">
        <v>71</v>
      </c>
      <c r="I72" s="22">
        <v>51</v>
      </c>
      <c r="J72" s="124">
        <v>182</v>
      </c>
      <c r="K72" s="22">
        <v>167</v>
      </c>
      <c r="L72" s="124">
        <v>183</v>
      </c>
      <c r="M72" s="22">
        <v>167</v>
      </c>
      <c r="N72" s="124">
        <v>166</v>
      </c>
      <c r="O72" s="22">
        <v>165</v>
      </c>
      <c r="P72" s="124">
        <v>184</v>
      </c>
      <c r="Q72" s="22">
        <v>161</v>
      </c>
      <c r="R72" s="124">
        <v>159</v>
      </c>
      <c r="S72" s="22">
        <v>194</v>
      </c>
      <c r="T72" s="82">
        <f t="shared" si="31"/>
        <v>70.172353148083005</v>
      </c>
      <c r="U72" s="56" t="s">
        <v>135</v>
      </c>
      <c r="V72" s="140">
        <f t="shared" si="38"/>
        <v>595</v>
      </c>
      <c r="W72" s="124">
        <v>15</v>
      </c>
      <c r="X72" s="22">
        <v>7</v>
      </c>
      <c r="Y72" s="124">
        <v>19</v>
      </c>
      <c r="Z72" s="22">
        <v>11</v>
      </c>
      <c r="AA72" s="124">
        <v>50</v>
      </c>
      <c r="AB72" s="22">
        <v>38</v>
      </c>
      <c r="AC72" s="124">
        <v>40</v>
      </c>
      <c r="AD72" s="22">
        <v>50</v>
      </c>
      <c r="AE72" s="124">
        <v>45</v>
      </c>
      <c r="AF72" s="22">
        <v>58</v>
      </c>
      <c r="AG72" s="124">
        <v>69</v>
      </c>
      <c r="AH72" s="22">
        <v>63</v>
      </c>
      <c r="AI72" s="124">
        <v>72</v>
      </c>
      <c r="AJ72" s="22">
        <v>58</v>
      </c>
      <c r="AK72" s="82">
        <f t="shared" si="32"/>
        <v>20.928596552937037</v>
      </c>
      <c r="AL72" s="56" t="s">
        <v>135</v>
      </c>
      <c r="AM72" s="140">
        <f t="shared" si="39"/>
        <v>227</v>
      </c>
      <c r="AN72" s="124">
        <v>6</v>
      </c>
      <c r="AO72" s="22">
        <v>7</v>
      </c>
      <c r="AP72" s="124">
        <v>11</v>
      </c>
      <c r="AQ72" s="22">
        <v>9</v>
      </c>
      <c r="AR72" s="124">
        <v>25</v>
      </c>
      <c r="AS72" s="22">
        <v>18</v>
      </c>
      <c r="AT72" s="124">
        <v>19</v>
      </c>
      <c r="AU72" s="22">
        <v>6</v>
      </c>
      <c r="AV72" s="124">
        <v>21</v>
      </c>
      <c r="AW72" s="22">
        <v>20</v>
      </c>
      <c r="AX72" s="124">
        <v>30</v>
      </c>
      <c r="AY72" s="22">
        <v>17</v>
      </c>
      <c r="AZ72" s="124">
        <v>15</v>
      </c>
      <c r="BA72" s="22">
        <v>23</v>
      </c>
      <c r="BB72" s="82">
        <f t="shared" si="40"/>
        <v>7.9845233907843829</v>
      </c>
      <c r="BC72" s="80">
        <f t="shared" si="41"/>
        <v>822</v>
      </c>
      <c r="BD72" s="100">
        <f t="shared" si="42"/>
        <v>28.913119943721419</v>
      </c>
      <c r="BE72" s="56" t="s">
        <v>135</v>
      </c>
      <c r="BF72" s="140">
        <f t="shared" si="43"/>
        <v>26</v>
      </c>
      <c r="BG72" s="124">
        <v>2</v>
      </c>
      <c r="BH72" s="22">
        <v>3</v>
      </c>
      <c r="BI72" s="124">
        <v>4</v>
      </c>
      <c r="BJ72" s="22">
        <v>1</v>
      </c>
      <c r="BK72" s="124">
        <v>6</v>
      </c>
      <c r="BL72" s="22">
        <v>4</v>
      </c>
      <c r="BM72" s="124">
        <v>1</v>
      </c>
      <c r="BN72" s="22">
        <v>3</v>
      </c>
      <c r="BO72" s="124">
        <v>0</v>
      </c>
      <c r="BP72" s="22">
        <v>1</v>
      </c>
      <c r="BQ72" s="124">
        <v>0</v>
      </c>
      <c r="BR72" s="22">
        <v>0</v>
      </c>
      <c r="BS72" s="124">
        <v>0</v>
      </c>
      <c r="BT72" s="22">
        <v>1</v>
      </c>
      <c r="BU72" s="82">
        <f t="shared" si="44"/>
        <v>0.91452690819556814</v>
      </c>
    </row>
    <row r="73" spans="1:73" ht="15.6" x14ac:dyDescent="0.3">
      <c r="A73" s="56" t="s">
        <v>136</v>
      </c>
      <c r="B73" s="26">
        <v>3101.328</v>
      </c>
      <c r="C73" s="152">
        <f t="shared" si="35"/>
        <v>0</v>
      </c>
      <c r="D73" s="82">
        <f t="shared" si="37"/>
        <v>0</v>
      </c>
      <c r="E73" s="140">
        <f t="shared" si="36"/>
        <v>0</v>
      </c>
      <c r="F73" s="124"/>
      <c r="G73" s="22"/>
      <c r="H73" s="124"/>
      <c r="I73" s="22"/>
      <c r="J73" s="124"/>
      <c r="K73" s="22"/>
      <c r="L73" s="124"/>
      <c r="M73" s="22"/>
      <c r="N73" s="124"/>
      <c r="O73" s="22"/>
      <c r="P73" s="124"/>
      <c r="Q73" s="22"/>
      <c r="R73" s="124"/>
      <c r="S73" s="22"/>
      <c r="T73" s="82" t="e">
        <f t="shared" si="31"/>
        <v>#DIV/0!</v>
      </c>
      <c r="U73" s="56" t="s">
        <v>136</v>
      </c>
      <c r="V73" s="140">
        <f t="shared" si="38"/>
        <v>0</v>
      </c>
      <c r="W73" s="124"/>
      <c r="X73" s="22"/>
      <c r="Y73" s="124"/>
      <c r="Z73" s="22"/>
      <c r="AA73" s="124"/>
      <c r="AB73" s="22"/>
      <c r="AC73" s="124"/>
      <c r="AD73" s="22"/>
      <c r="AE73" s="124"/>
      <c r="AF73" s="22"/>
      <c r="AG73" s="124"/>
      <c r="AH73" s="22"/>
      <c r="AI73" s="124"/>
      <c r="AJ73" s="22"/>
      <c r="AK73" s="82" t="e">
        <f t="shared" si="32"/>
        <v>#DIV/0!</v>
      </c>
      <c r="AL73" s="56" t="s">
        <v>136</v>
      </c>
      <c r="AM73" s="140">
        <f t="shared" si="39"/>
        <v>0</v>
      </c>
      <c r="AN73" s="124"/>
      <c r="AO73" s="22"/>
      <c r="AP73" s="124"/>
      <c r="AQ73" s="22"/>
      <c r="AR73" s="124"/>
      <c r="AS73" s="22"/>
      <c r="AT73" s="124"/>
      <c r="AU73" s="22"/>
      <c r="AV73" s="124"/>
      <c r="AW73" s="22"/>
      <c r="AX73" s="124"/>
      <c r="AY73" s="22"/>
      <c r="AZ73" s="124"/>
      <c r="BA73" s="22"/>
      <c r="BB73" s="82" t="e">
        <f t="shared" si="40"/>
        <v>#DIV/0!</v>
      </c>
      <c r="BC73" s="80">
        <f t="shared" si="41"/>
        <v>0</v>
      </c>
      <c r="BD73" s="100" t="e">
        <f t="shared" si="42"/>
        <v>#DIV/0!</v>
      </c>
      <c r="BE73" s="56" t="s">
        <v>136</v>
      </c>
      <c r="BF73" s="140">
        <f t="shared" si="43"/>
        <v>0</v>
      </c>
      <c r="BG73" s="124"/>
      <c r="BH73" s="22"/>
      <c r="BI73" s="124"/>
      <c r="BJ73" s="22"/>
      <c r="BK73" s="124"/>
      <c r="BL73" s="22"/>
      <c r="BM73" s="124"/>
      <c r="BN73" s="22"/>
      <c r="BO73" s="124"/>
      <c r="BP73" s="22"/>
      <c r="BQ73" s="124"/>
      <c r="BR73" s="22"/>
      <c r="BS73" s="124"/>
      <c r="BT73" s="22"/>
      <c r="BU73" s="82" t="e">
        <f t="shared" si="44"/>
        <v>#DIV/0!</v>
      </c>
    </row>
    <row r="74" spans="1:73" ht="15.6" x14ac:dyDescent="0.3">
      <c r="A74" s="56" t="s">
        <v>259</v>
      </c>
      <c r="B74" s="26">
        <v>3077.0280000000002</v>
      </c>
      <c r="C74" s="152">
        <f t="shared" si="35"/>
        <v>2675</v>
      </c>
      <c r="D74" s="82">
        <f t="shared" si="37"/>
        <v>86.934535532338344</v>
      </c>
      <c r="E74" s="140">
        <f t="shared" si="36"/>
        <v>1896</v>
      </c>
      <c r="F74" s="124">
        <v>73</v>
      </c>
      <c r="G74" s="22">
        <v>95</v>
      </c>
      <c r="H74" s="124">
        <v>73</v>
      </c>
      <c r="I74" s="22">
        <v>74</v>
      </c>
      <c r="J74" s="124">
        <v>158</v>
      </c>
      <c r="K74" s="22">
        <v>168</v>
      </c>
      <c r="L74" s="124">
        <v>159</v>
      </c>
      <c r="M74" s="22">
        <v>161</v>
      </c>
      <c r="N74" s="124">
        <v>131</v>
      </c>
      <c r="O74" s="22">
        <v>161</v>
      </c>
      <c r="P74" s="124">
        <v>186</v>
      </c>
      <c r="Q74" s="22">
        <v>169</v>
      </c>
      <c r="R74" s="124">
        <v>147</v>
      </c>
      <c r="S74" s="22">
        <v>141</v>
      </c>
      <c r="T74" s="82">
        <f t="shared" si="31"/>
        <v>70.878504672897193</v>
      </c>
      <c r="U74" s="56" t="s">
        <v>259</v>
      </c>
      <c r="V74" s="140">
        <f t="shared" si="38"/>
        <v>580</v>
      </c>
      <c r="W74" s="124">
        <v>2</v>
      </c>
      <c r="X74" s="22">
        <v>2</v>
      </c>
      <c r="Y74" s="124">
        <v>10</v>
      </c>
      <c r="Z74" s="22">
        <v>10</v>
      </c>
      <c r="AA74" s="124">
        <v>56</v>
      </c>
      <c r="AB74" s="22">
        <v>36</v>
      </c>
      <c r="AC74" s="124">
        <v>60</v>
      </c>
      <c r="AD74" s="22">
        <v>44</v>
      </c>
      <c r="AE74" s="124">
        <v>61</v>
      </c>
      <c r="AF74" s="22">
        <v>65</v>
      </c>
      <c r="AG74" s="124">
        <v>49</v>
      </c>
      <c r="AH74" s="22">
        <v>59</v>
      </c>
      <c r="AI74" s="124">
        <v>60</v>
      </c>
      <c r="AJ74" s="22">
        <v>66</v>
      </c>
      <c r="AK74" s="82">
        <f t="shared" si="32"/>
        <v>21.682242990654206</v>
      </c>
      <c r="AL74" s="56" t="s">
        <v>241</v>
      </c>
      <c r="AM74" s="140">
        <f t="shared" si="39"/>
        <v>162</v>
      </c>
      <c r="AN74" s="124">
        <v>1</v>
      </c>
      <c r="AO74" s="22">
        <v>0</v>
      </c>
      <c r="AP74" s="124">
        <v>6</v>
      </c>
      <c r="AQ74" s="22">
        <v>1</v>
      </c>
      <c r="AR74" s="124">
        <v>23</v>
      </c>
      <c r="AS74" s="22">
        <v>14</v>
      </c>
      <c r="AT74" s="124">
        <v>24</v>
      </c>
      <c r="AU74" s="22">
        <v>12</v>
      </c>
      <c r="AV74" s="124">
        <v>22</v>
      </c>
      <c r="AW74" s="22">
        <v>15</v>
      </c>
      <c r="AX74" s="124">
        <v>13</v>
      </c>
      <c r="AY74" s="22">
        <v>6</v>
      </c>
      <c r="AZ74" s="124">
        <v>17</v>
      </c>
      <c r="BA74" s="22">
        <v>8</v>
      </c>
      <c r="BB74" s="82">
        <f t="shared" si="40"/>
        <v>6.05607476635514</v>
      </c>
      <c r="BC74" s="80">
        <f t="shared" si="41"/>
        <v>742</v>
      </c>
      <c r="BD74" s="100">
        <f t="shared" si="42"/>
        <v>27.738317757009348</v>
      </c>
      <c r="BE74" s="56" t="s">
        <v>241</v>
      </c>
      <c r="BF74" s="140">
        <f t="shared" si="43"/>
        <v>37</v>
      </c>
      <c r="BG74" s="124">
        <v>4</v>
      </c>
      <c r="BH74" s="22">
        <v>3</v>
      </c>
      <c r="BI74" s="124">
        <v>3</v>
      </c>
      <c r="BJ74" s="22">
        <v>1</v>
      </c>
      <c r="BK74" s="124">
        <v>8</v>
      </c>
      <c r="BL74" s="22">
        <v>8</v>
      </c>
      <c r="BM74" s="124">
        <v>1</v>
      </c>
      <c r="BN74" s="22">
        <v>6</v>
      </c>
      <c r="BO74" s="124">
        <v>3</v>
      </c>
      <c r="BP74" s="22">
        <v>0</v>
      </c>
      <c r="BQ74" s="124">
        <v>0</v>
      </c>
      <c r="BR74" s="22">
        <v>0</v>
      </c>
      <c r="BS74" s="124">
        <v>0</v>
      </c>
      <c r="BT74" s="22">
        <v>0</v>
      </c>
      <c r="BU74" s="82">
        <f t="shared" si="44"/>
        <v>1.3831775700934579</v>
      </c>
    </row>
    <row r="75" spans="1:73" ht="15.6" x14ac:dyDescent="0.3">
      <c r="A75" s="56" t="s">
        <v>137</v>
      </c>
      <c r="B75" s="26">
        <v>5199.0659999999998</v>
      </c>
      <c r="C75" s="152">
        <f t="shared" si="35"/>
        <v>0</v>
      </c>
      <c r="D75" s="82">
        <f t="shared" si="37"/>
        <v>0</v>
      </c>
      <c r="E75" s="140">
        <f t="shared" si="36"/>
        <v>0</v>
      </c>
      <c r="F75" s="124"/>
      <c r="G75" s="22"/>
      <c r="H75" s="124"/>
      <c r="I75" s="22"/>
      <c r="J75" s="124"/>
      <c r="K75" s="22"/>
      <c r="L75" s="124"/>
      <c r="M75" s="22"/>
      <c r="N75" s="124"/>
      <c r="O75" s="22"/>
      <c r="P75" s="124"/>
      <c r="Q75" s="22"/>
      <c r="R75" s="124"/>
      <c r="S75" s="22"/>
      <c r="T75" s="82" t="e">
        <f t="shared" si="31"/>
        <v>#DIV/0!</v>
      </c>
      <c r="U75" s="56" t="s">
        <v>137</v>
      </c>
      <c r="V75" s="140">
        <f t="shared" si="38"/>
        <v>0</v>
      </c>
      <c r="W75" s="124"/>
      <c r="X75" s="22"/>
      <c r="Y75" s="124"/>
      <c r="Z75" s="22"/>
      <c r="AA75" s="124"/>
      <c r="AB75" s="22"/>
      <c r="AC75" s="124"/>
      <c r="AD75" s="22"/>
      <c r="AE75" s="124"/>
      <c r="AF75" s="22"/>
      <c r="AG75" s="124"/>
      <c r="AH75" s="22"/>
      <c r="AI75" s="124"/>
      <c r="AJ75" s="22"/>
      <c r="AK75" s="82" t="e">
        <f t="shared" si="32"/>
        <v>#DIV/0!</v>
      </c>
      <c r="AL75" s="56" t="s">
        <v>137</v>
      </c>
      <c r="AM75" s="140">
        <f t="shared" si="39"/>
        <v>0</v>
      </c>
      <c r="AN75" s="124"/>
      <c r="AO75" s="22"/>
      <c r="AP75" s="124"/>
      <c r="AQ75" s="22"/>
      <c r="AR75" s="124"/>
      <c r="AS75" s="22"/>
      <c r="AT75" s="124"/>
      <c r="AU75" s="22"/>
      <c r="AV75" s="124"/>
      <c r="AW75" s="22"/>
      <c r="AX75" s="124"/>
      <c r="AY75" s="22"/>
      <c r="AZ75" s="124"/>
      <c r="BA75" s="22"/>
      <c r="BB75" s="82" t="e">
        <f t="shared" si="40"/>
        <v>#DIV/0!</v>
      </c>
      <c r="BC75" s="80">
        <f t="shared" si="41"/>
        <v>0</v>
      </c>
      <c r="BD75" s="100" t="e">
        <f t="shared" si="42"/>
        <v>#DIV/0!</v>
      </c>
      <c r="BE75" s="56" t="s">
        <v>137</v>
      </c>
      <c r="BF75" s="140">
        <f t="shared" si="43"/>
        <v>0</v>
      </c>
      <c r="BG75" s="124"/>
      <c r="BH75" s="22"/>
      <c r="BI75" s="124"/>
      <c r="BJ75" s="22"/>
      <c r="BK75" s="124"/>
      <c r="BL75" s="22"/>
      <c r="BM75" s="124"/>
      <c r="BN75" s="22"/>
      <c r="BO75" s="124"/>
      <c r="BP75" s="22"/>
      <c r="BQ75" s="124"/>
      <c r="BR75" s="22"/>
      <c r="BS75" s="124"/>
      <c r="BT75" s="22"/>
      <c r="BU75" s="82" t="e">
        <f t="shared" si="44"/>
        <v>#DIV/0!</v>
      </c>
    </row>
    <row r="76" spans="1:73" ht="15.6" x14ac:dyDescent="0.3">
      <c r="A76" s="56" t="s">
        <v>138</v>
      </c>
      <c r="B76" s="26">
        <v>1752.354</v>
      </c>
      <c r="C76" s="152">
        <f t="shared" si="35"/>
        <v>1420</v>
      </c>
      <c r="D76" s="82">
        <f t="shared" si="37"/>
        <v>81.03385503157466</v>
      </c>
      <c r="E76" s="140">
        <f t="shared" si="36"/>
        <v>1014</v>
      </c>
      <c r="F76" s="124">
        <v>39</v>
      </c>
      <c r="G76" s="22">
        <v>29</v>
      </c>
      <c r="H76" s="124">
        <v>47</v>
      </c>
      <c r="I76" s="22">
        <v>54</v>
      </c>
      <c r="J76" s="124">
        <v>76</v>
      </c>
      <c r="K76" s="22">
        <v>91</v>
      </c>
      <c r="L76" s="124">
        <v>92</v>
      </c>
      <c r="M76" s="22">
        <v>101</v>
      </c>
      <c r="N76" s="124">
        <v>89</v>
      </c>
      <c r="O76" s="22">
        <v>72</v>
      </c>
      <c r="P76" s="124">
        <v>76</v>
      </c>
      <c r="Q76" s="22">
        <v>87</v>
      </c>
      <c r="R76" s="124">
        <v>76</v>
      </c>
      <c r="S76" s="22">
        <v>85</v>
      </c>
      <c r="T76" s="82">
        <f t="shared" si="31"/>
        <v>71.408450704225359</v>
      </c>
      <c r="U76" s="56" t="s">
        <v>138</v>
      </c>
      <c r="V76" s="140">
        <f t="shared" si="38"/>
        <v>280</v>
      </c>
      <c r="W76" s="124">
        <v>3</v>
      </c>
      <c r="X76" s="22">
        <v>4</v>
      </c>
      <c r="Y76" s="124">
        <v>11</v>
      </c>
      <c r="Z76" s="22">
        <v>4</v>
      </c>
      <c r="AA76" s="124">
        <v>22</v>
      </c>
      <c r="AB76" s="22">
        <v>24</v>
      </c>
      <c r="AC76" s="124">
        <v>20</v>
      </c>
      <c r="AD76" s="22">
        <v>26</v>
      </c>
      <c r="AE76" s="124">
        <v>28</v>
      </c>
      <c r="AF76" s="22">
        <v>26</v>
      </c>
      <c r="AG76" s="124">
        <v>31</v>
      </c>
      <c r="AH76" s="22">
        <v>27</v>
      </c>
      <c r="AI76" s="124">
        <v>28</v>
      </c>
      <c r="AJ76" s="22">
        <v>26</v>
      </c>
      <c r="AK76" s="82">
        <f t="shared" si="32"/>
        <v>19.718309859154928</v>
      </c>
      <c r="AL76" s="56" t="s">
        <v>138</v>
      </c>
      <c r="AM76" s="140">
        <f t="shared" si="39"/>
        <v>90</v>
      </c>
      <c r="AN76" s="124">
        <v>5</v>
      </c>
      <c r="AO76" s="22">
        <v>1</v>
      </c>
      <c r="AP76" s="124">
        <v>3</v>
      </c>
      <c r="AQ76" s="22">
        <v>0</v>
      </c>
      <c r="AR76" s="124">
        <v>13</v>
      </c>
      <c r="AS76" s="22">
        <v>9</v>
      </c>
      <c r="AT76" s="124">
        <v>13</v>
      </c>
      <c r="AU76" s="22">
        <v>8</v>
      </c>
      <c r="AV76" s="124">
        <v>10</v>
      </c>
      <c r="AW76" s="22">
        <v>8</v>
      </c>
      <c r="AX76" s="124">
        <v>10</v>
      </c>
      <c r="AY76" s="22">
        <v>6</v>
      </c>
      <c r="AZ76" s="124">
        <v>1</v>
      </c>
      <c r="BA76" s="22">
        <v>3</v>
      </c>
      <c r="BB76" s="82">
        <f t="shared" si="40"/>
        <v>6.3380281690140841</v>
      </c>
      <c r="BC76" s="80">
        <f t="shared" si="41"/>
        <v>370</v>
      </c>
      <c r="BD76" s="100">
        <f t="shared" si="42"/>
        <v>26.056338028169012</v>
      </c>
      <c r="BE76" s="56" t="s">
        <v>138</v>
      </c>
      <c r="BF76" s="140">
        <f t="shared" si="43"/>
        <v>36</v>
      </c>
      <c r="BG76" s="124">
        <v>7</v>
      </c>
      <c r="BH76" s="22">
        <v>7</v>
      </c>
      <c r="BI76" s="124">
        <v>1</v>
      </c>
      <c r="BJ76" s="22">
        <v>1</v>
      </c>
      <c r="BK76" s="124">
        <v>15</v>
      </c>
      <c r="BL76" s="22">
        <v>1</v>
      </c>
      <c r="BM76" s="124">
        <v>1</v>
      </c>
      <c r="BN76" s="22">
        <v>3</v>
      </c>
      <c r="BO76" s="124">
        <v>0</v>
      </c>
      <c r="BP76" s="22">
        <v>0</v>
      </c>
      <c r="BQ76" s="124">
        <v>0</v>
      </c>
      <c r="BR76" s="22">
        <v>0</v>
      </c>
      <c r="BS76" s="124">
        <v>0</v>
      </c>
      <c r="BT76" s="22">
        <v>0</v>
      </c>
      <c r="BU76" s="82">
        <f t="shared" si="44"/>
        <v>2.535211267605634</v>
      </c>
    </row>
    <row r="77" spans="1:73" ht="15.6" x14ac:dyDescent="0.3">
      <c r="A77" s="56" t="s">
        <v>139</v>
      </c>
      <c r="B77" s="26">
        <v>8630.0640000000003</v>
      </c>
      <c r="C77" s="152">
        <f t="shared" si="35"/>
        <v>6369</v>
      </c>
      <c r="D77" s="82">
        <f t="shared" si="37"/>
        <v>73.800147947917878</v>
      </c>
      <c r="E77" s="140">
        <f t="shared" si="36"/>
        <v>5846</v>
      </c>
      <c r="F77" s="124">
        <v>225</v>
      </c>
      <c r="G77" s="22">
        <v>236</v>
      </c>
      <c r="H77" s="124">
        <v>261</v>
      </c>
      <c r="I77" s="22">
        <v>238</v>
      </c>
      <c r="J77" s="124">
        <v>562</v>
      </c>
      <c r="K77" s="22">
        <v>478</v>
      </c>
      <c r="L77" s="124">
        <v>466</v>
      </c>
      <c r="M77" s="22">
        <v>431</v>
      </c>
      <c r="N77" s="124">
        <v>544</v>
      </c>
      <c r="O77" s="22">
        <v>476</v>
      </c>
      <c r="P77" s="124">
        <v>495</v>
      </c>
      <c r="Q77" s="22">
        <v>478</v>
      </c>
      <c r="R77" s="124">
        <v>527</v>
      </c>
      <c r="S77" s="22">
        <v>429</v>
      </c>
      <c r="T77" s="82">
        <f t="shared" si="31"/>
        <v>91.788349819437897</v>
      </c>
      <c r="U77" s="56" t="s">
        <v>139</v>
      </c>
      <c r="V77" s="140">
        <f t="shared" si="38"/>
        <v>268</v>
      </c>
      <c r="W77" s="124">
        <v>10</v>
      </c>
      <c r="X77" s="22">
        <v>10</v>
      </c>
      <c r="Y77" s="124">
        <v>14</v>
      </c>
      <c r="Z77" s="22">
        <v>9</v>
      </c>
      <c r="AA77" s="124">
        <v>19</v>
      </c>
      <c r="AB77" s="22">
        <v>21</v>
      </c>
      <c r="AC77" s="124">
        <v>29</v>
      </c>
      <c r="AD77" s="22">
        <v>16</v>
      </c>
      <c r="AE77" s="124">
        <v>24</v>
      </c>
      <c r="AF77" s="22">
        <v>28</v>
      </c>
      <c r="AG77" s="124">
        <v>22</v>
      </c>
      <c r="AH77" s="22">
        <v>17</v>
      </c>
      <c r="AI77" s="124">
        <v>26</v>
      </c>
      <c r="AJ77" s="22">
        <v>23</v>
      </c>
      <c r="AK77" s="82">
        <f t="shared" si="32"/>
        <v>4.2078819280891819</v>
      </c>
      <c r="AL77" s="56" t="s">
        <v>139</v>
      </c>
      <c r="AM77" s="140">
        <f t="shared" si="39"/>
        <v>149</v>
      </c>
      <c r="AN77" s="124">
        <v>2</v>
      </c>
      <c r="AO77" s="22">
        <v>0</v>
      </c>
      <c r="AP77" s="124">
        <v>9</v>
      </c>
      <c r="AQ77" s="22">
        <v>0</v>
      </c>
      <c r="AR77" s="124">
        <v>14</v>
      </c>
      <c r="AS77" s="22">
        <v>19</v>
      </c>
      <c r="AT77" s="124">
        <v>10</v>
      </c>
      <c r="AU77" s="22">
        <v>19</v>
      </c>
      <c r="AV77" s="124">
        <v>12</v>
      </c>
      <c r="AW77" s="22">
        <v>13</v>
      </c>
      <c r="AX77" s="124">
        <v>13</v>
      </c>
      <c r="AY77" s="22">
        <v>16</v>
      </c>
      <c r="AZ77" s="124">
        <v>13</v>
      </c>
      <c r="BA77" s="22">
        <v>9</v>
      </c>
      <c r="BB77" s="82">
        <f t="shared" si="40"/>
        <v>2.3394567436018212</v>
      </c>
      <c r="BC77" s="80">
        <f t="shared" si="41"/>
        <v>417</v>
      </c>
      <c r="BD77" s="100">
        <f t="shared" si="42"/>
        <v>6.5473386716910031</v>
      </c>
      <c r="BE77" s="56" t="s">
        <v>139</v>
      </c>
      <c r="BF77" s="140">
        <f t="shared" si="43"/>
        <v>106</v>
      </c>
      <c r="BG77" s="124">
        <v>11</v>
      </c>
      <c r="BH77" s="22">
        <v>11</v>
      </c>
      <c r="BI77" s="124">
        <v>6</v>
      </c>
      <c r="BJ77" s="22">
        <v>4</v>
      </c>
      <c r="BK77" s="124">
        <v>15</v>
      </c>
      <c r="BL77" s="22">
        <v>9</v>
      </c>
      <c r="BM77" s="124">
        <v>6</v>
      </c>
      <c r="BN77" s="22">
        <v>10</v>
      </c>
      <c r="BO77" s="124">
        <v>12</v>
      </c>
      <c r="BP77" s="22">
        <v>8</v>
      </c>
      <c r="BQ77" s="124">
        <v>5</v>
      </c>
      <c r="BR77" s="22">
        <v>7</v>
      </c>
      <c r="BS77" s="124">
        <v>0</v>
      </c>
      <c r="BT77" s="22">
        <v>2</v>
      </c>
      <c r="BU77" s="82">
        <f t="shared" si="44"/>
        <v>1.6643115088710945</v>
      </c>
    </row>
    <row r="78" spans="1:73" ht="15.6" x14ac:dyDescent="0.3">
      <c r="A78" s="56" t="s">
        <v>140</v>
      </c>
      <c r="B78" s="26">
        <v>3287.4659999999999</v>
      </c>
      <c r="C78" s="152">
        <f t="shared" si="35"/>
        <v>1749</v>
      </c>
      <c r="D78" s="82">
        <f t="shared" si="37"/>
        <v>53.202071139290872</v>
      </c>
      <c r="E78" s="140">
        <f t="shared" si="36"/>
        <v>992</v>
      </c>
      <c r="F78" s="124">
        <v>41</v>
      </c>
      <c r="G78" s="22">
        <v>10</v>
      </c>
      <c r="H78" s="124">
        <v>76</v>
      </c>
      <c r="I78" s="22">
        <v>7</v>
      </c>
      <c r="J78" s="124">
        <v>134</v>
      </c>
      <c r="K78" s="22">
        <v>21</v>
      </c>
      <c r="L78" s="124">
        <v>141</v>
      </c>
      <c r="M78" s="22">
        <v>38</v>
      </c>
      <c r="N78" s="124">
        <v>150</v>
      </c>
      <c r="O78" s="22">
        <v>47</v>
      </c>
      <c r="P78" s="124">
        <v>127</v>
      </c>
      <c r="Q78" s="22">
        <v>28</v>
      </c>
      <c r="R78" s="124">
        <v>125</v>
      </c>
      <c r="S78" s="22">
        <v>47</v>
      </c>
      <c r="T78" s="82">
        <f t="shared" si="31"/>
        <v>56.718124642652946</v>
      </c>
      <c r="U78" s="56" t="s">
        <v>140</v>
      </c>
      <c r="V78" s="140">
        <f t="shared" si="38"/>
        <v>384</v>
      </c>
      <c r="W78" s="124">
        <v>10</v>
      </c>
      <c r="X78" s="22">
        <v>9</v>
      </c>
      <c r="Y78" s="124">
        <v>7</v>
      </c>
      <c r="Z78" s="22">
        <v>10</v>
      </c>
      <c r="AA78" s="124">
        <v>21</v>
      </c>
      <c r="AB78" s="22">
        <v>25</v>
      </c>
      <c r="AC78" s="124">
        <v>38</v>
      </c>
      <c r="AD78" s="22">
        <v>25</v>
      </c>
      <c r="AE78" s="124">
        <v>47</v>
      </c>
      <c r="AF78" s="22">
        <v>29</v>
      </c>
      <c r="AG78" s="124">
        <v>28</v>
      </c>
      <c r="AH78" s="22">
        <v>44</v>
      </c>
      <c r="AI78" s="124">
        <v>47</v>
      </c>
      <c r="AJ78" s="22">
        <v>44</v>
      </c>
      <c r="AK78" s="82">
        <f t="shared" si="32"/>
        <v>21.955403087478558</v>
      </c>
      <c r="AL78" s="56" t="s">
        <v>140</v>
      </c>
      <c r="AM78" s="140">
        <f t="shared" si="39"/>
        <v>334</v>
      </c>
      <c r="AN78" s="124">
        <v>9</v>
      </c>
      <c r="AO78" s="22">
        <v>7</v>
      </c>
      <c r="AP78" s="124">
        <v>11</v>
      </c>
      <c r="AQ78" s="22">
        <v>8</v>
      </c>
      <c r="AR78" s="124">
        <v>38</v>
      </c>
      <c r="AS78" s="22">
        <v>30</v>
      </c>
      <c r="AT78" s="124">
        <v>30</v>
      </c>
      <c r="AU78" s="22">
        <v>24</v>
      </c>
      <c r="AV78" s="124">
        <v>23</v>
      </c>
      <c r="AW78" s="22">
        <v>30</v>
      </c>
      <c r="AX78" s="124">
        <v>35</v>
      </c>
      <c r="AY78" s="22">
        <v>36</v>
      </c>
      <c r="AZ78" s="124">
        <v>24</v>
      </c>
      <c r="BA78" s="22">
        <v>29</v>
      </c>
      <c r="BB78" s="82">
        <f t="shared" si="40"/>
        <v>19.096626643796455</v>
      </c>
      <c r="BC78" s="80">
        <f t="shared" si="41"/>
        <v>718</v>
      </c>
      <c r="BD78" s="100">
        <f t="shared" si="42"/>
        <v>41.052029731275013</v>
      </c>
      <c r="BE78" s="56" t="s">
        <v>140</v>
      </c>
      <c r="BF78" s="140">
        <f t="shared" si="43"/>
        <v>39</v>
      </c>
      <c r="BG78" s="124">
        <v>6</v>
      </c>
      <c r="BH78" s="22">
        <v>8</v>
      </c>
      <c r="BI78" s="124">
        <v>4</v>
      </c>
      <c r="BJ78" s="22">
        <v>2</v>
      </c>
      <c r="BK78" s="124">
        <v>4</v>
      </c>
      <c r="BL78" s="22">
        <v>5</v>
      </c>
      <c r="BM78" s="124">
        <v>2</v>
      </c>
      <c r="BN78" s="22">
        <v>3</v>
      </c>
      <c r="BO78" s="124">
        <v>0</v>
      </c>
      <c r="BP78" s="22">
        <v>2</v>
      </c>
      <c r="BQ78" s="124">
        <v>2</v>
      </c>
      <c r="BR78" s="22">
        <v>0</v>
      </c>
      <c r="BS78" s="124">
        <v>0</v>
      </c>
      <c r="BT78" s="22">
        <v>1</v>
      </c>
      <c r="BU78" s="82">
        <f t="shared" si="44"/>
        <v>2.2298456260720414</v>
      </c>
    </row>
    <row r="79" spans="1:73" ht="15.6" x14ac:dyDescent="0.3">
      <c r="A79" s="56" t="s">
        <v>141</v>
      </c>
      <c r="B79" s="26">
        <v>1093.0140000000001</v>
      </c>
      <c r="C79" s="152">
        <f t="shared" si="35"/>
        <v>0</v>
      </c>
      <c r="D79" s="82">
        <f t="shared" si="37"/>
        <v>0</v>
      </c>
      <c r="E79" s="140">
        <f t="shared" si="36"/>
        <v>0</v>
      </c>
      <c r="F79" s="124"/>
      <c r="G79" s="22"/>
      <c r="H79" s="124"/>
      <c r="I79" s="22"/>
      <c r="J79" s="124"/>
      <c r="K79" s="22"/>
      <c r="L79" s="124"/>
      <c r="M79" s="22"/>
      <c r="N79" s="124"/>
      <c r="O79" s="22"/>
      <c r="P79" s="124"/>
      <c r="Q79" s="22"/>
      <c r="R79" s="124"/>
      <c r="S79" s="22"/>
      <c r="T79" s="82" t="e">
        <f t="shared" si="31"/>
        <v>#DIV/0!</v>
      </c>
      <c r="U79" s="56" t="s">
        <v>141</v>
      </c>
      <c r="V79" s="140">
        <f t="shared" si="38"/>
        <v>0</v>
      </c>
      <c r="W79" s="124"/>
      <c r="X79" s="22"/>
      <c r="Y79" s="124"/>
      <c r="Z79" s="22"/>
      <c r="AA79" s="124"/>
      <c r="AB79" s="22"/>
      <c r="AC79" s="124"/>
      <c r="AD79" s="22"/>
      <c r="AE79" s="124"/>
      <c r="AF79" s="22"/>
      <c r="AG79" s="124"/>
      <c r="AH79" s="22"/>
      <c r="AI79" s="124"/>
      <c r="AJ79" s="22"/>
      <c r="AK79" s="82" t="e">
        <f t="shared" si="32"/>
        <v>#DIV/0!</v>
      </c>
      <c r="AL79" s="56" t="s">
        <v>141</v>
      </c>
      <c r="AM79" s="140">
        <f t="shared" si="39"/>
        <v>0</v>
      </c>
      <c r="AN79" s="124"/>
      <c r="AO79" s="22"/>
      <c r="AP79" s="124"/>
      <c r="AQ79" s="22"/>
      <c r="AR79" s="124"/>
      <c r="AS79" s="22"/>
      <c r="AT79" s="124"/>
      <c r="AU79" s="22"/>
      <c r="AV79" s="124"/>
      <c r="AW79" s="22"/>
      <c r="AX79" s="124"/>
      <c r="AY79" s="22"/>
      <c r="AZ79" s="124"/>
      <c r="BA79" s="22"/>
      <c r="BB79" s="82" t="e">
        <f t="shared" si="40"/>
        <v>#DIV/0!</v>
      </c>
      <c r="BC79" s="80">
        <f t="shared" si="41"/>
        <v>0</v>
      </c>
      <c r="BD79" s="100" t="e">
        <f t="shared" si="42"/>
        <v>#DIV/0!</v>
      </c>
      <c r="BE79" s="56" t="s">
        <v>141</v>
      </c>
      <c r="BF79" s="140">
        <f t="shared" si="43"/>
        <v>0</v>
      </c>
      <c r="BG79" s="124"/>
      <c r="BH79" s="22"/>
      <c r="BI79" s="124"/>
      <c r="BJ79" s="22"/>
      <c r="BK79" s="124"/>
      <c r="BL79" s="22"/>
      <c r="BM79" s="124"/>
      <c r="BN79" s="22"/>
      <c r="BO79" s="124"/>
      <c r="BP79" s="22"/>
      <c r="BQ79" s="124"/>
      <c r="BR79" s="22"/>
      <c r="BS79" s="124"/>
      <c r="BT79" s="22"/>
      <c r="BU79" s="82" t="e">
        <f t="shared" si="44"/>
        <v>#DIV/0!</v>
      </c>
    </row>
    <row r="80" spans="1:73" ht="15.6" x14ac:dyDescent="0.3">
      <c r="A80" s="56" t="s">
        <v>142</v>
      </c>
      <c r="B80" s="26">
        <v>6552.4139999999998</v>
      </c>
      <c r="C80" s="152">
        <f t="shared" si="35"/>
        <v>0</v>
      </c>
      <c r="D80" s="82">
        <f t="shared" si="37"/>
        <v>0</v>
      </c>
      <c r="E80" s="140">
        <f t="shared" si="36"/>
        <v>0</v>
      </c>
      <c r="F80" s="124"/>
      <c r="G80" s="22"/>
      <c r="H80" s="124"/>
      <c r="I80" s="22"/>
      <c r="J80" s="124"/>
      <c r="K80" s="22"/>
      <c r="L80" s="124"/>
      <c r="M80" s="22"/>
      <c r="N80" s="124"/>
      <c r="O80" s="22"/>
      <c r="P80" s="124"/>
      <c r="Q80" s="22"/>
      <c r="R80" s="124"/>
      <c r="S80" s="22"/>
      <c r="T80" s="82" t="e">
        <f t="shared" si="31"/>
        <v>#DIV/0!</v>
      </c>
      <c r="U80" s="56" t="s">
        <v>142</v>
      </c>
      <c r="V80" s="140">
        <f t="shared" si="38"/>
        <v>0</v>
      </c>
      <c r="W80" s="124"/>
      <c r="X80" s="22"/>
      <c r="Y80" s="124"/>
      <c r="Z80" s="22"/>
      <c r="AA80" s="124"/>
      <c r="AB80" s="22"/>
      <c r="AC80" s="124"/>
      <c r="AD80" s="22"/>
      <c r="AE80" s="124"/>
      <c r="AF80" s="22"/>
      <c r="AG80" s="124"/>
      <c r="AH80" s="22"/>
      <c r="AI80" s="124"/>
      <c r="AJ80" s="22"/>
      <c r="AK80" s="82" t="e">
        <f t="shared" si="32"/>
        <v>#DIV/0!</v>
      </c>
      <c r="AL80" s="56" t="s">
        <v>142</v>
      </c>
      <c r="AM80" s="140">
        <f t="shared" si="39"/>
        <v>0</v>
      </c>
      <c r="AN80" s="124"/>
      <c r="AO80" s="22"/>
      <c r="AP80" s="124"/>
      <c r="AQ80" s="22"/>
      <c r="AR80" s="124"/>
      <c r="AS80" s="22"/>
      <c r="AT80" s="124"/>
      <c r="AU80" s="22"/>
      <c r="AV80" s="124"/>
      <c r="AW80" s="22"/>
      <c r="AX80" s="124"/>
      <c r="AY80" s="22"/>
      <c r="AZ80" s="124"/>
      <c r="BA80" s="22"/>
      <c r="BB80" s="82" t="e">
        <f t="shared" si="40"/>
        <v>#DIV/0!</v>
      </c>
      <c r="BC80" s="80">
        <f t="shared" si="41"/>
        <v>0</v>
      </c>
      <c r="BD80" s="100" t="e">
        <f t="shared" si="42"/>
        <v>#DIV/0!</v>
      </c>
      <c r="BE80" s="56" t="s">
        <v>142</v>
      </c>
      <c r="BF80" s="140">
        <f t="shared" si="43"/>
        <v>0</v>
      </c>
      <c r="BG80" s="124"/>
      <c r="BH80" s="22"/>
      <c r="BI80" s="124"/>
      <c r="BJ80" s="22"/>
      <c r="BK80" s="124"/>
      <c r="BL80" s="22"/>
      <c r="BM80" s="124"/>
      <c r="BN80" s="22"/>
      <c r="BO80" s="124"/>
      <c r="BP80" s="22"/>
      <c r="BQ80" s="124"/>
      <c r="BR80" s="22"/>
      <c r="BS80" s="124"/>
      <c r="BT80" s="22"/>
      <c r="BU80" s="82" t="e">
        <f t="shared" si="44"/>
        <v>#DIV/0!</v>
      </c>
    </row>
    <row r="81" spans="1:73" s="99" customFormat="1" x14ac:dyDescent="0.25"/>
    <row r="82" spans="1:73" ht="15.6" x14ac:dyDescent="0.3">
      <c r="A82" s="1" t="s">
        <v>143</v>
      </c>
      <c r="B82" s="153">
        <f>SUM(B83:B106)</f>
        <v>105311.50200000001</v>
      </c>
      <c r="C82" s="92">
        <f>E82+V82+AM82+BF82</f>
        <v>79038</v>
      </c>
      <c r="D82" s="123"/>
      <c r="E82" s="140">
        <f>SUM(E83:E106)</f>
        <v>61946</v>
      </c>
      <c r="F82" s="157">
        <f t="shared" ref="F82:S82" si="45">SUM(F83:F106)</f>
        <v>2302</v>
      </c>
      <c r="G82" s="157">
        <f t="shared" si="45"/>
        <v>2312</v>
      </c>
      <c r="H82" s="157">
        <f t="shared" si="45"/>
        <v>2510</v>
      </c>
      <c r="I82" s="157">
        <f t="shared" si="45"/>
        <v>2412</v>
      </c>
      <c r="J82" s="157">
        <f t="shared" si="45"/>
        <v>5158</v>
      </c>
      <c r="K82" s="157">
        <f t="shared" si="45"/>
        <v>5139</v>
      </c>
      <c r="L82" s="157">
        <f t="shared" si="45"/>
        <v>5331</v>
      </c>
      <c r="M82" s="157">
        <f t="shared" si="45"/>
        <v>5241</v>
      </c>
      <c r="N82" s="157">
        <f t="shared" si="45"/>
        <v>5445</v>
      </c>
      <c r="O82" s="157">
        <f t="shared" si="45"/>
        <v>5157</v>
      </c>
      <c r="P82" s="157">
        <f t="shared" si="45"/>
        <v>5785</v>
      </c>
      <c r="Q82" s="157">
        <f t="shared" si="45"/>
        <v>5583</v>
      </c>
      <c r="R82" s="157">
        <f t="shared" si="45"/>
        <v>4876</v>
      </c>
      <c r="S82" s="157">
        <f t="shared" si="45"/>
        <v>4695</v>
      </c>
      <c r="T82" s="123">
        <f>E82/C82*100</f>
        <v>78.374958880538472</v>
      </c>
      <c r="U82" s="4"/>
      <c r="V82" s="140">
        <f>SUM(V83:V106)</f>
        <v>11640</v>
      </c>
      <c r="W82" s="157">
        <f t="shared" ref="W82:AJ82" si="46">SUM(W83:W106)</f>
        <v>243</v>
      </c>
      <c r="X82" s="157">
        <f t="shared" si="46"/>
        <v>181</v>
      </c>
      <c r="Y82" s="157">
        <f t="shared" si="46"/>
        <v>293</v>
      </c>
      <c r="Z82" s="157">
        <f t="shared" si="46"/>
        <v>307</v>
      </c>
      <c r="AA82" s="157">
        <f t="shared" si="46"/>
        <v>938</v>
      </c>
      <c r="AB82" s="157">
        <f t="shared" si="46"/>
        <v>839</v>
      </c>
      <c r="AC82" s="157">
        <f t="shared" si="46"/>
        <v>1104</v>
      </c>
      <c r="AD82" s="157">
        <f t="shared" si="46"/>
        <v>1027</v>
      </c>
      <c r="AE82" s="157">
        <f t="shared" si="46"/>
        <v>1136</v>
      </c>
      <c r="AF82" s="157">
        <f t="shared" si="46"/>
        <v>1090</v>
      </c>
      <c r="AG82" s="157">
        <f t="shared" si="46"/>
        <v>1254</v>
      </c>
      <c r="AH82" s="157">
        <f t="shared" si="46"/>
        <v>1117</v>
      </c>
      <c r="AI82" s="157">
        <f t="shared" si="46"/>
        <v>1075</v>
      </c>
      <c r="AJ82" s="157">
        <f t="shared" si="46"/>
        <v>1036</v>
      </c>
      <c r="AK82" s="102">
        <f>V82/C82*100</f>
        <v>14.727093296895163</v>
      </c>
      <c r="AL82" s="4"/>
      <c r="AM82" s="140">
        <f>SUM(AM83:AM106)</f>
        <v>4574</v>
      </c>
      <c r="AN82" s="157">
        <f t="shared" ref="AN82:BA82" si="47">SUM(AN83:AN106)</f>
        <v>97</v>
      </c>
      <c r="AO82" s="157">
        <f t="shared" si="47"/>
        <v>87</v>
      </c>
      <c r="AP82" s="157">
        <f t="shared" si="47"/>
        <v>161</v>
      </c>
      <c r="AQ82" s="157">
        <f t="shared" si="47"/>
        <v>111</v>
      </c>
      <c r="AR82" s="157">
        <f t="shared" si="47"/>
        <v>515</v>
      </c>
      <c r="AS82" s="157">
        <f t="shared" si="47"/>
        <v>337</v>
      </c>
      <c r="AT82" s="157">
        <f t="shared" si="47"/>
        <v>439</v>
      </c>
      <c r="AU82" s="157">
        <f t="shared" si="47"/>
        <v>375</v>
      </c>
      <c r="AV82" s="157">
        <f t="shared" si="47"/>
        <v>461</v>
      </c>
      <c r="AW82" s="157">
        <f t="shared" si="47"/>
        <v>421</v>
      </c>
      <c r="AX82" s="157">
        <f t="shared" si="47"/>
        <v>466</v>
      </c>
      <c r="AY82" s="157">
        <f t="shared" si="47"/>
        <v>390</v>
      </c>
      <c r="AZ82" s="157">
        <f t="shared" si="47"/>
        <v>390</v>
      </c>
      <c r="BA82" s="157">
        <f t="shared" si="47"/>
        <v>324</v>
      </c>
      <c r="BB82" s="123">
        <f>AM82/C82*100</f>
        <v>5.7870897542954021</v>
      </c>
      <c r="BC82" s="13">
        <f>V82+AM82</f>
        <v>16214</v>
      </c>
      <c r="BD82" s="57">
        <f>AK82+BB82</f>
        <v>20.514183051190564</v>
      </c>
      <c r="BE82" s="4"/>
      <c r="BF82" s="140">
        <f>SUM(BF83:BF106)</f>
        <v>878</v>
      </c>
      <c r="BG82" s="157">
        <f t="shared" ref="BG82:BT82" si="48">SUM(BG83:BG106)</f>
        <v>117</v>
      </c>
      <c r="BH82" s="157">
        <f t="shared" si="48"/>
        <v>115</v>
      </c>
      <c r="BI82" s="157">
        <f t="shared" si="48"/>
        <v>72</v>
      </c>
      <c r="BJ82" s="157">
        <f t="shared" si="48"/>
        <v>69</v>
      </c>
      <c r="BK82" s="157">
        <f t="shared" si="48"/>
        <v>116</v>
      </c>
      <c r="BL82" s="157">
        <f t="shared" si="48"/>
        <v>94</v>
      </c>
      <c r="BM82" s="157">
        <f t="shared" si="48"/>
        <v>73</v>
      </c>
      <c r="BN82" s="157">
        <f t="shared" si="48"/>
        <v>58</v>
      </c>
      <c r="BO82" s="157">
        <f t="shared" si="48"/>
        <v>47</v>
      </c>
      <c r="BP82" s="157">
        <f t="shared" si="48"/>
        <v>30</v>
      </c>
      <c r="BQ82" s="157">
        <f t="shared" si="48"/>
        <v>27</v>
      </c>
      <c r="BR82" s="157">
        <f t="shared" si="48"/>
        <v>18</v>
      </c>
      <c r="BS82" s="157">
        <f t="shared" si="48"/>
        <v>23</v>
      </c>
      <c r="BT82" s="157">
        <f t="shared" si="48"/>
        <v>19</v>
      </c>
      <c r="BU82" s="102">
        <f>BF82/C82*100</f>
        <v>1.1108580682709583</v>
      </c>
    </row>
    <row r="83" spans="1:73" ht="15.6" x14ac:dyDescent="0.3">
      <c r="A83" s="56" t="s">
        <v>144</v>
      </c>
      <c r="B83" s="26">
        <v>4249.26</v>
      </c>
      <c r="C83" s="80">
        <f>E83+BC83+BF83</f>
        <v>3969</v>
      </c>
      <c r="D83" s="82">
        <f t="shared" ref="D83:D106" si="49">C83/B83*100</f>
        <v>93.40449866565001</v>
      </c>
      <c r="E83" s="140">
        <f t="shared" si="36"/>
        <v>3411</v>
      </c>
      <c r="F83" s="75">
        <v>120</v>
      </c>
      <c r="G83" s="76">
        <v>108</v>
      </c>
      <c r="H83" s="75">
        <v>148</v>
      </c>
      <c r="I83" s="76">
        <v>96</v>
      </c>
      <c r="J83" s="75">
        <v>269</v>
      </c>
      <c r="K83" s="76">
        <v>236</v>
      </c>
      <c r="L83" s="75">
        <v>310</v>
      </c>
      <c r="M83" s="76">
        <v>289</v>
      </c>
      <c r="N83" s="75">
        <v>305</v>
      </c>
      <c r="O83" s="76">
        <v>288</v>
      </c>
      <c r="P83" s="75">
        <v>317</v>
      </c>
      <c r="Q83" s="76">
        <v>254</v>
      </c>
      <c r="R83" s="75">
        <v>350</v>
      </c>
      <c r="S83" s="76">
        <v>321</v>
      </c>
      <c r="T83" s="82">
        <f t="shared" ref="T83:T106" si="50">E83/C83*100</f>
        <v>85.941043083900226</v>
      </c>
      <c r="U83" s="56" t="s">
        <v>144</v>
      </c>
      <c r="V83" s="140">
        <f t="shared" si="38"/>
        <v>429</v>
      </c>
      <c r="W83" s="75">
        <v>7</v>
      </c>
      <c r="X83" s="76">
        <v>2</v>
      </c>
      <c r="Y83" s="75">
        <v>7</v>
      </c>
      <c r="Z83" s="76">
        <v>5</v>
      </c>
      <c r="AA83" s="75">
        <v>32</v>
      </c>
      <c r="AB83" s="76">
        <v>28</v>
      </c>
      <c r="AC83" s="75">
        <v>48</v>
      </c>
      <c r="AD83" s="76">
        <v>43</v>
      </c>
      <c r="AE83" s="75">
        <v>47</v>
      </c>
      <c r="AF83" s="76">
        <v>35</v>
      </c>
      <c r="AG83" s="75">
        <v>43</v>
      </c>
      <c r="AH83" s="76">
        <v>41</v>
      </c>
      <c r="AI83" s="75">
        <v>50</v>
      </c>
      <c r="AJ83" s="76">
        <v>41</v>
      </c>
      <c r="AK83" s="82">
        <f t="shared" ref="AK83:AK106" si="51">V83/C83*100</f>
        <v>10.808767951625095</v>
      </c>
      <c r="AL83" s="56" t="s">
        <v>144</v>
      </c>
      <c r="AM83" s="140">
        <f t="shared" si="39"/>
        <v>93</v>
      </c>
      <c r="AN83" s="75">
        <v>0</v>
      </c>
      <c r="AO83" s="76">
        <v>0</v>
      </c>
      <c r="AP83" s="75">
        <v>3</v>
      </c>
      <c r="AQ83" s="76">
        <v>2</v>
      </c>
      <c r="AR83" s="75">
        <v>3</v>
      </c>
      <c r="AS83" s="76">
        <v>7</v>
      </c>
      <c r="AT83" s="75">
        <v>9</v>
      </c>
      <c r="AU83" s="76">
        <v>9</v>
      </c>
      <c r="AV83" s="75">
        <v>7</v>
      </c>
      <c r="AW83" s="76">
        <v>13</v>
      </c>
      <c r="AX83" s="75">
        <v>8</v>
      </c>
      <c r="AY83" s="76">
        <v>15</v>
      </c>
      <c r="AZ83" s="75">
        <v>11</v>
      </c>
      <c r="BA83" s="76">
        <v>6</v>
      </c>
      <c r="BB83" s="82">
        <f t="shared" ref="BB83:BB106" si="52">AM83/C83*100</f>
        <v>2.3431594860166287</v>
      </c>
      <c r="BC83" s="80">
        <f t="shared" ref="BC83:BC106" si="53">V83+AM83</f>
        <v>522</v>
      </c>
      <c r="BD83" s="100">
        <f t="shared" si="42"/>
        <v>13.151927437641724</v>
      </c>
      <c r="BE83" s="56" t="s">
        <v>144</v>
      </c>
      <c r="BF83" s="140">
        <f t="shared" si="43"/>
        <v>36</v>
      </c>
      <c r="BG83" s="75">
        <v>4</v>
      </c>
      <c r="BH83" s="76">
        <v>5</v>
      </c>
      <c r="BI83" s="75">
        <v>2</v>
      </c>
      <c r="BJ83" s="76">
        <v>2</v>
      </c>
      <c r="BK83" s="75">
        <v>6</v>
      </c>
      <c r="BL83" s="76">
        <v>3</v>
      </c>
      <c r="BM83" s="75">
        <v>2</v>
      </c>
      <c r="BN83" s="76">
        <v>3</v>
      </c>
      <c r="BO83" s="75">
        <v>4</v>
      </c>
      <c r="BP83" s="76">
        <v>2</v>
      </c>
      <c r="BQ83" s="75">
        <v>1</v>
      </c>
      <c r="BR83" s="76">
        <v>2</v>
      </c>
      <c r="BS83" s="75">
        <v>0</v>
      </c>
      <c r="BT83" s="76">
        <v>0</v>
      </c>
      <c r="BU83" s="82">
        <f t="shared" ref="BU83:BU106" si="54">BF83/C83*100</f>
        <v>0.90702947845804993</v>
      </c>
    </row>
    <row r="84" spans="1:73" ht="15.6" x14ac:dyDescent="0.3">
      <c r="A84" s="56" t="s">
        <v>145</v>
      </c>
      <c r="B84" s="26">
        <v>2047.68</v>
      </c>
      <c r="C84" s="144">
        <f t="shared" ref="C84:C106" si="55">E84+BC84+BF84</f>
        <v>1160</v>
      </c>
      <c r="D84" s="82">
        <f t="shared" si="49"/>
        <v>56.649476480700109</v>
      </c>
      <c r="E84" s="140">
        <f t="shared" si="36"/>
        <v>804</v>
      </c>
      <c r="F84" s="75">
        <v>33</v>
      </c>
      <c r="G84" s="76">
        <v>25</v>
      </c>
      <c r="H84" s="75">
        <v>26</v>
      </c>
      <c r="I84" s="76">
        <v>20</v>
      </c>
      <c r="J84" s="75">
        <v>66</v>
      </c>
      <c r="K84" s="76">
        <v>61</v>
      </c>
      <c r="L84" s="75">
        <v>78</v>
      </c>
      <c r="M84" s="76">
        <v>75</v>
      </c>
      <c r="N84" s="75">
        <v>88</v>
      </c>
      <c r="O84" s="76">
        <v>59</v>
      </c>
      <c r="P84" s="75">
        <v>56</v>
      </c>
      <c r="Q84" s="76">
        <v>74</v>
      </c>
      <c r="R84" s="75">
        <v>68</v>
      </c>
      <c r="S84" s="76">
        <v>75</v>
      </c>
      <c r="T84" s="82">
        <f t="shared" si="50"/>
        <v>69.310344827586206</v>
      </c>
      <c r="U84" s="56" t="s">
        <v>145</v>
      </c>
      <c r="V84" s="140">
        <f t="shared" si="38"/>
        <v>248</v>
      </c>
      <c r="W84" s="75">
        <v>3</v>
      </c>
      <c r="X84" s="76">
        <v>2</v>
      </c>
      <c r="Y84" s="75">
        <v>9</v>
      </c>
      <c r="Z84" s="76">
        <v>5</v>
      </c>
      <c r="AA84" s="75">
        <v>25</v>
      </c>
      <c r="AB84" s="76">
        <v>13</v>
      </c>
      <c r="AC84" s="75">
        <v>23</v>
      </c>
      <c r="AD84" s="76">
        <v>19</v>
      </c>
      <c r="AE84" s="75">
        <v>27</v>
      </c>
      <c r="AF84" s="76">
        <v>27</v>
      </c>
      <c r="AG84" s="75">
        <v>25</v>
      </c>
      <c r="AH84" s="76">
        <v>22</v>
      </c>
      <c r="AI84" s="75">
        <v>28</v>
      </c>
      <c r="AJ84" s="76">
        <v>20</v>
      </c>
      <c r="AK84" s="82">
        <f t="shared" si="51"/>
        <v>21.379310344827587</v>
      </c>
      <c r="AL84" s="56" t="s">
        <v>145</v>
      </c>
      <c r="AM84" s="140">
        <f t="shared" si="39"/>
        <v>91</v>
      </c>
      <c r="AN84" s="75">
        <v>0</v>
      </c>
      <c r="AO84" s="76">
        <v>0</v>
      </c>
      <c r="AP84" s="75">
        <v>4</v>
      </c>
      <c r="AQ84" s="76">
        <v>3</v>
      </c>
      <c r="AR84" s="75">
        <v>4</v>
      </c>
      <c r="AS84" s="76">
        <v>1</v>
      </c>
      <c r="AT84" s="75">
        <v>11</v>
      </c>
      <c r="AU84" s="76">
        <v>7</v>
      </c>
      <c r="AV84" s="75">
        <v>15</v>
      </c>
      <c r="AW84" s="76">
        <v>7</v>
      </c>
      <c r="AX84" s="75">
        <v>14</v>
      </c>
      <c r="AY84" s="76">
        <v>11</v>
      </c>
      <c r="AZ84" s="75">
        <v>7</v>
      </c>
      <c r="BA84" s="76">
        <v>7</v>
      </c>
      <c r="BB84" s="82">
        <f t="shared" si="52"/>
        <v>7.8448275862068968</v>
      </c>
      <c r="BC84" s="80">
        <f t="shared" si="53"/>
        <v>339</v>
      </c>
      <c r="BD84" s="100">
        <f t="shared" si="42"/>
        <v>29.224137931034484</v>
      </c>
      <c r="BE84" s="56" t="s">
        <v>145</v>
      </c>
      <c r="BF84" s="140">
        <f t="shared" si="43"/>
        <v>17</v>
      </c>
      <c r="BG84" s="75">
        <v>2</v>
      </c>
      <c r="BH84" s="76">
        <v>2</v>
      </c>
      <c r="BI84" s="75">
        <v>0</v>
      </c>
      <c r="BJ84" s="76">
        <v>3</v>
      </c>
      <c r="BK84" s="75">
        <v>1</v>
      </c>
      <c r="BL84" s="76">
        <v>1</v>
      </c>
      <c r="BM84" s="75">
        <v>4</v>
      </c>
      <c r="BN84" s="76">
        <v>1</v>
      </c>
      <c r="BO84" s="75">
        <v>1</v>
      </c>
      <c r="BP84" s="76">
        <v>1</v>
      </c>
      <c r="BQ84" s="75">
        <v>0</v>
      </c>
      <c r="BR84" s="76">
        <v>0</v>
      </c>
      <c r="BS84" s="75">
        <v>0</v>
      </c>
      <c r="BT84" s="76">
        <v>1</v>
      </c>
      <c r="BU84" s="82">
        <f t="shared" si="54"/>
        <v>1.4655172413793103</v>
      </c>
    </row>
    <row r="85" spans="1:73" ht="15.6" x14ac:dyDescent="0.3">
      <c r="A85" s="56" t="s">
        <v>146</v>
      </c>
      <c r="B85" s="26">
        <v>3868.7220000000002</v>
      </c>
      <c r="C85" s="144">
        <f t="shared" si="55"/>
        <v>3801</v>
      </c>
      <c r="D85" s="82">
        <f t="shared" si="49"/>
        <v>98.249499447104228</v>
      </c>
      <c r="E85" s="140">
        <f t="shared" si="36"/>
        <v>3677</v>
      </c>
      <c r="F85" s="75">
        <v>68</v>
      </c>
      <c r="G85" s="76">
        <v>73</v>
      </c>
      <c r="H85" s="75">
        <v>78</v>
      </c>
      <c r="I85" s="76">
        <v>85</v>
      </c>
      <c r="J85" s="75">
        <v>225</v>
      </c>
      <c r="K85" s="76">
        <v>333</v>
      </c>
      <c r="L85" s="75">
        <v>278</v>
      </c>
      <c r="M85" s="76">
        <v>326</v>
      </c>
      <c r="N85" s="75">
        <v>284</v>
      </c>
      <c r="O85" s="76">
        <v>304</v>
      </c>
      <c r="P85" s="75">
        <v>342</v>
      </c>
      <c r="Q85" s="76">
        <v>330</v>
      </c>
      <c r="R85" s="75">
        <v>451</v>
      </c>
      <c r="S85" s="76">
        <v>500</v>
      </c>
      <c r="T85" s="82">
        <f t="shared" si="50"/>
        <v>96.73770060510391</v>
      </c>
      <c r="U85" s="56" t="s">
        <v>146</v>
      </c>
      <c r="V85" s="140">
        <f t="shared" si="38"/>
        <v>86</v>
      </c>
      <c r="W85" s="75">
        <v>0</v>
      </c>
      <c r="X85" s="76">
        <v>2</v>
      </c>
      <c r="Y85" s="75">
        <v>3</v>
      </c>
      <c r="Z85" s="76">
        <v>2</v>
      </c>
      <c r="AA85" s="75">
        <v>2</v>
      </c>
      <c r="AB85" s="76">
        <v>6</v>
      </c>
      <c r="AC85" s="75">
        <v>2</v>
      </c>
      <c r="AD85" s="76">
        <v>7</v>
      </c>
      <c r="AE85" s="75">
        <v>11</v>
      </c>
      <c r="AF85" s="76">
        <v>6</v>
      </c>
      <c r="AG85" s="75">
        <v>11</v>
      </c>
      <c r="AH85" s="76">
        <v>7</v>
      </c>
      <c r="AI85" s="75">
        <v>17</v>
      </c>
      <c r="AJ85" s="76">
        <v>10</v>
      </c>
      <c r="AK85" s="82">
        <f t="shared" si="51"/>
        <v>2.2625624835569584</v>
      </c>
      <c r="AL85" s="56" t="s">
        <v>146</v>
      </c>
      <c r="AM85" s="140">
        <f t="shared" si="39"/>
        <v>16</v>
      </c>
      <c r="AN85" s="75">
        <v>0</v>
      </c>
      <c r="AO85" s="76">
        <v>0</v>
      </c>
      <c r="AP85" s="75">
        <v>1</v>
      </c>
      <c r="AQ85" s="76">
        <v>0</v>
      </c>
      <c r="AR85" s="75">
        <v>2</v>
      </c>
      <c r="AS85" s="76">
        <v>1</v>
      </c>
      <c r="AT85" s="75">
        <v>0</v>
      </c>
      <c r="AU85" s="76">
        <v>0</v>
      </c>
      <c r="AV85" s="75">
        <v>2</v>
      </c>
      <c r="AW85" s="76">
        <v>1</v>
      </c>
      <c r="AX85" s="75">
        <v>0</v>
      </c>
      <c r="AY85" s="76">
        <v>4</v>
      </c>
      <c r="AZ85" s="75">
        <v>1</v>
      </c>
      <c r="BA85" s="76">
        <v>4</v>
      </c>
      <c r="BB85" s="82">
        <f t="shared" si="52"/>
        <v>0.42094185740594581</v>
      </c>
      <c r="BC85" s="80">
        <f t="shared" si="53"/>
        <v>102</v>
      </c>
      <c r="BD85" s="100">
        <f t="shared" si="42"/>
        <v>2.6835043409629042</v>
      </c>
      <c r="BE85" s="56" t="s">
        <v>146</v>
      </c>
      <c r="BF85" s="140">
        <f t="shared" si="43"/>
        <v>22</v>
      </c>
      <c r="BG85" s="75">
        <v>1</v>
      </c>
      <c r="BH85" s="76">
        <v>2</v>
      </c>
      <c r="BI85" s="75">
        <v>1</v>
      </c>
      <c r="BJ85" s="76">
        <v>5</v>
      </c>
      <c r="BK85" s="75">
        <v>1</v>
      </c>
      <c r="BL85" s="76">
        <v>3</v>
      </c>
      <c r="BM85" s="75">
        <v>0</v>
      </c>
      <c r="BN85" s="76">
        <v>3</v>
      </c>
      <c r="BO85" s="75">
        <v>1</v>
      </c>
      <c r="BP85" s="76">
        <v>0</v>
      </c>
      <c r="BQ85" s="75">
        <v>5</v>
      </c>
      <c r="BR85" s="76">
        <v>0</v>
      </c>
      <c r="BS85" s="75">
        <v>0</v>
      </c>
      <c r="BT85" s="76">
        <v>0</v>
      </c>
      <c r="BU85" s="82">
        <f t="shared" si="54"/>
        <v>0.57879505393317543</v>
      </c>
    </row>
    <row r="86" spans="1:73" ht="15.6" x14ac:dyDescent="0.3">
      <c r="A86" s="56" t="s">
        <v>242</v>
      </c>
      <c r="B86" s="26">
        <v>2276.91</v>
      </c>
      <c r="C86" s="144">
        <f t="shared" si="55"/>
        <v>1453</v>
      </c>
      <c r="D86" s="82">
        <f t="shared" si="49"/>
        <v>63.814555691704989</v>
      </c>
      <c r="E86" s="140">
        <f t="shared" si="36"/>
        <v>1188</v>
      </c>
      <c r="F86" s="75">
        <v>45</v>
      </c>
      <c r="G86" s="76">
        <v>44</v>
      </c>
      <c r="H86" s="75">
        <v>42</v>
      </c>
      <c r="I86" s="76">
        <v>44</v>
      </c>
      <c r="J86" s="75">
        <v>83</v>
      </c>
      <c r="K86" s="76">
        <v>83</v>
      </c>
      <c r="L86" s="75">
        <v>80</v>
      </c>
      <c r="M86" s="76">
        <v>98</v>
      </c>
      <c r="N86" s="75">
        <v>120</v>
      </c>
      <c r="O86" s="76">
        <v>94</v>
      </c>
      <c r="P86" s="75">
        <v>125</v>
      </c>
      <c r="Q86" s="76">
        <v>101</v>
      </c>
      <c r="R86" s="75">
        <v>125</v>
      </c>
      <c r="S86" s="76">
        <v>104</v>
      </c>
      <c r="T86" s="82">
        <f t="shared" si="50"/>
        <v>81.761871988988304</v>
      </c>
      <c r="U86" s="56" t="s">
        <v>242</v>
      </c>
      <c r="V86" s="140">
        <f t="shared" si="38"/>
        <v>197</v>
      </c>
      <c r="W86" s="75">
        <v>1</v>
      </c>
      <c r="X86" s="76">
        <v>1</v>
      </c>
      <c r="Y86" s="75">
        <v>1</v>
      </c>
      <c r="Z86" s="76">
        <v>8</v>
      </c>
      <c r="AA86" s="75">
        <v>17</v>
      </c>
      <c r="AB86" s="76">
        <v>8</v>
      </c>
      <c r="AC86" s="75">
        <v>16</v>
      </c>
      <c r="AD86" s="76">
        <v>14</v>
      </c>
      <c r="AE86" s="75">
        <v>23</v>
      </c>
      <c r="AF86" s="76">
        <v>26</v>
      </c>
      <c r="AG86" s="75">
        <v>20</v>
      </c>
      <c r="AH86" s="76">
        <v>16</v>
      </c>
      <c r="AI86" s="75">
        <v>21</v>
      </c>
      <c r="AJ86" s="76">
        <v>25</v>
      </c>
      <c r="AK86" s="82">
        <f t="shared" si="51"/>
        <v>13.558155540261527</v>
      </c>
      <c r="AL86" s="56" t="s">
        <v>242</v>
      </c>
      <c r="AM86" s="140">
        <f t="shared" si="39"/>
        <v>64</v>
      </c>
      <c r="AN86" s="75">
        <v>1</v>
      </c>
      <c r="AO86" s="76">
        <v>0</v>
      </c>
      <c r="AP86" s="75">
        <v>4</v>
      </c>
      <c r="AQ86" s="76">
        <v>1</v>
      </c>
      <c r="AR86" s="75">
        <v>5</v>
      </c>
      <c r="AS86" s="76">
        <v>8</v>
      </c>
      <c r="AT86" s="75">
        <v>5</v>
      </c>
      <c r="AU86" s="76">
        <v>5</v>
      </c>
      <c r="AV86" s="75">
        <v>4</v>
      </c>
      <c r="AW86" s="76">
        <v>3</v>
      </c>
      <c r="AX86" s="75">
        <v>8</v>
      </c>
      <c r="AY86" s="76">
        <v>3</v>
      </c>
      <c r="AZ86" s="75">
        <v>9</v>
      </c>
      <c r="BA86" s="76">
        <v>8</v>
      </c>
      <c r="BB86" s="82">
        <f t="shared" si="52"/>
        <v>4.4046799724707499</v>
      </c>
      <c r="BC86" s="80">
        <f t="shared" si="53"/>
        <v>261</v>
      </c>
      <c r="BD86" s="100">
        <f t="shared" si="42"/>
        <v>17.962835512732276</v>
      </c>
      <c r="BE86" s="56" t="s">
        <v>242</v>
      </c>
      <c r="BF86" s="140">
        <f t="shared" si="43"/>
        <v>4</v>
      </c>
      <c r="BG86" s="75">
        <v>0</v>
      </c>
      <c r="BH86" s="76">
        <v>2</v>
      </c>
      <c r="BI86" s="75">
        <v>1</v>
      </c>
      <c r="BJ86" s="76">
        <v>0</v>
      </c>
      <c r="BK86" s="75">
        <v>0</v>
      </c>
      <c r="BL86" s="76">
        <v>0</v>
      </c>
      <c r="BM86" s="75">
        <v>1</v>
      </c>
      <c r="BN86" s="76">
        <v>0</v>
      </c>
      <c r="BO86" s="75">
        <v>0</v>
      </c>
      <c r="BP86" s="76">
        <v>0</v>
      </c>
      <c r="BQ86" s="75">
        <v>0</v>
      </c>
      <c r="BR86" s="76">
        <v>0</v>
      </c>
      <c r="BS86" s="75">
        <v>0</v>
      </c>
      <c r="BT86" s="76">
        <v>0</v>
      </c>
      <c r="BU86" s="82">
        <f t="shared" si="54"/>
        <v>0.27529249827942187</v>
      </c>
    </row>
    <row r="87" spans="1:73" ht="15.6" x14ac:dyDescent="0.3">
      <c r="A87" s="56" t="s">
        <v>148</v>
      </c>
      <c r="B87" s="26">
        <v>15738.948</v>
      </c>
      <c r="C87" s="144">
        <f t="shared" si="55"/>
        <v>7467</v>
      </c>
      <c r="D87" s="82">
        <f t="shared" si="49"/>
        <v>47.442815110641448</v>
      </c>
      <c r="E87" s="140">
        <f t="shared" si="36"/>
        <v>6191</v>
      </c>
      <c r="F87" s="75">
        <v>251</v>
      </c>
      <c r="G87" s="76">
        <v>234</v>
      </c>
      <c r="H87" s="75">
        <v>334</v>
      </c>
      <c r="I87" s="76">
        <v>300</v>
      </c>
      <c r="J87" s="75">
        <v>588</v>
      </c>
      <c r="K87" s="76">
        <v>572</v>
      </c>
      <c r="L87" s="75">
        <v>474</v>
      </c>
      <c r="M87" s="76">
        <v>426</v>
      </c>
      <c r="N87" s="75">
        <v>511</v>
      </c>
      <c r="O87" s="76">
        <v>510</v>
      </c>
      <c r="P87" s="75">
        <v>549</v>
      </c>
      <c r="Q87" s="76">
        <v>522</v>
      </c>
      <c r="R87" s="75">
        <v>471</v>
      </c>
      <c r="S87" s="76">
        <v>449</v>
      </c>
      <c r="T87" s="82">
        <f t="shared" si="50"/>
        <v>82.911477166197926</v>
      </c>
      <c r="U87" s="56" t="s">
        <v>148</v>
      </c>
      <c r="V87" s="140">
        <f t="shared" si="38"/>
        <v>835</v>
      </c>
      <c r="W87" s="75">
        <v>19</v>
      </c>
      <c r="X87" s="76">
        <v>16</v>
      </c>
      <c r="Y87" s="75">
        <v>30</v>
      </c>
      <c r="Z87" s="76">
        <v>26</v>
      </c>
      <c r="AA87" s="75">
        <v>53</v>
      </c>
      <c r="AB87" s="76">
        <v>74</v>
      </c>
      <c r="AC87" s="75">
        <v>63</v>
      </c>
      <c r="AD87" s="76">
        <v>69</v>
      </c>
      <c r="AE87" s="75">
        <v>79</v>
      </c>
      <c r="AF87" s="76">
        <v>70</v>
      </c>
      <c r="AG87" s="75">
        <v>87</v>
      </c>
      <c r="AH87" s="76">
        <v>85</v>
      </c>
      <c r="AI87" s="75">
        <v>82</v>
      </c>
      <c r="AJ87" s="76">
        <v>82</v>
      </c>
      <c r="AK87" s="82">
        <f t="shared" si="51"/>
        <v>11.182536493906522</v>
      </c>
      <c r="AL87" s="56" t="s">
        <v>148</v>
      </c>
      <c r="AM87" s="140">
        <f t="shared" si="39"/>
        <v>396</v>
      </c>
      <c r="AN87" s="75">
        <v>20</v>
      </c>
      <c r="AO87" s="76">
        <v>16</v>
      </c>
      <c r="AP87" s="75">
        <v>18</v>
      </c>
      <c r="AQ87" s="76">
        <v>8</v>
      </c>
      <c r="AR87" s="75">
        <v>50</v>
      </c>
      <c r="AS87" s="76">
        <v>26</v>
      </c>
      <c r="AT87" s="75">
        <v>32</v>
      </c>
      <c r="AU87" s="76">
        <v>27</v>
      </c>
      <c r="AV87" s="75">
        <v>38</v>
      </c>
      <c r="AW87" s="76">
        <v>28</v>
      </c>
      <c r="AX87" s="75">
        <v>39</v>
      </c>
      <c r="AY87" s="76">
        <v>29</v>
      </c>
      <c r="AZ87" s="75">
        <v>39</v>
      </c>
      <c r="BA87" s="76">
        <v>26</v>
      </c>
      <c r="BB87" s="82">
        <f t="shared" si="52"/>
        <v>5.3033346725592612</v>
      </c>
      <c r="BC87" s="80">
        <f t="shared" si="53"/>
        <v>1231</v>
      </c>
      <c r="BD87" s="100">
        <f t="shared" si="42"/>
        <v>16.485871166465785</v>
      </c>
      <c r="BE87" s="56" t="s">
        <v>148</v>
      </c>
      <c r="BF87" s="140">
        <f t="shared" si="43"/>
        <v>45</v>
      </c>
      <c r="BG87" s="75">
        <v>6</v>
      </c>
      <c r="BH87" s="76">
        <v>5</v>
      </c>
      <c r="BI87" s="75">
        <v>6</v>
      </c>
      <c r="BJ87" s="76">
        <v>3</v>
      </c>
      <c r="BK87" s="75">
        <v>9</v>
      </c>
      <c r="BL87" s="76">
        <v>5</v>
      </c>
      <c r="BM87" s="75">
        <v>4</v>
      </c>
      <c r="BN87" s="76">
        <v>7</v>
      </c>
      <c r="BO87" s="75">
        <v>0</v>
      </c>
      <c r="BP87" s="76">
        <v>0</v>
      </c>
      <c r="BQ87" s="75">
        <v>0</v>
      </c>
      <c r="BR87" s="76">
        <v>0</v>
      </c>
      <c r="BS87" s="75">
        <v>0</v>
      </c>
      <c r="BT87" s="76">
        <v>0</v>
      </c>
      <c r="BU87" s="82">
        <f t="shared" si="54"/>
        <v>0.60265166733627962</v>
      </c>
    </row>
    <row r="88" spans="1:73" ht="15.6" x14ac:dyDescent="0.3">
      <c r="A88" s="56" t="s">
        <v>149</v>
      </c>
      <c r="B88" s="26">
        <v>5665.6260000000002</v>
      </c>
      <c r="C88" s="144">
        <f t="shared" si="55"/>
        <v>4170</v>
      </c>
      <c r="D88" s="82">
        <f t="shared" si="49"/>
        <v>73.601752039403948</v>
      </c>
      <c r="E88" s="140">
        <f t="shared" si="36"/>
        <v>2918</v>
      </c>
      <c r="F88" s="21">
        <v>112</v>
      </c>
      <c r="G88" s="22">
        <v>121</v>
      </c>
      <c r="H88" s="21">
        <v>128</v>
      </c>
      <c r="I88" s="22">
        <v>104</v>
      </c>
      <c r="J88" s="21">
        <v>237</v>
      </c>
      <c r="K88" s="22">
        <v>234</v>
      </c>
      <c r="L88" s="21">
        <v>237</v>
      </c>
      <c r="M88" s="22">
        <v>221</v>
      </c>
      <c r="N88" s="21">
        <v>244</v>
      </c>
      <c r="O88" s="22">
        <v>234</v>
      </c>
      <c r="P88" s="21">
        <v>282</v>
      </c>
      <c r="Q88" s="22">
        <v>256</v>
      </c>
      <c r="R88" s="21">
        <v>253</v>
      </c>
      <c r="S88" s="22">
        <v>255</v>
      </c>
      <c r="T88" s="82">
        <f t="shared" si="50"/>
        <v>69.976019184652287</v>
      </c>
      <c r="U88" s="56" t="s">
        <v>149</v>
      </c>
      <c r="V88" s="140">
        <f t="shared" si="38"/>
        <v>754</v>
      </c>
      <c r="W88" s="75">
        <v>11</v>
      </c>
      <c r="X88" s="76">
        <v>12</v>
      </c>
      <c r="Y88" s="75">
        <v>15</v>
      </c>
      <c r="Z88" s="76">
        <v>10</v>
      </c>
      <c r="AA88" s="75">
        <v>60</v>
      </c>
      <c r="AB88" s="76">
        <v>49</v>
      </c>
      <c r="AC88" s="75">
        <v>69</v>
      </c>
      <c r="AD88" s="76">
        <v>73</v>
      </c>
      <c r="AE88" s="75">
        <v>74</v>
      </c>
      <c r="AF88" s="76">
        <v>77</v>
      </c>
      <c r="AG88" s="75">
        <v>73</v>
      </c>
      <c r="AH88" s="76">
        <v>67</v>
      </c>
      <c r="AI88" s="75">
        <v>88</v>
      </c>
      <c r="AJ88" s="76">
        <v>76</v>
      </c>
      <c r="AK88" s="82">
        <f t="shared" si="51"/>
        <v>18.081534772182252</v>
      </c>
      <c r="AL88" s="56" t="s">
        <v>149</v>
      </c>
      <c r="AM88" s="140">
        <f t="shared" si="39"/>
        <v>374</v>
      </c>
      <c r="AN88" s="75">
        <v>8</v>
      </c>
      <c r="AO88" s="76">
        <v>4</v>
      </c>
      <c r="AP88" s="75">
        <v>6</v>
      </c>
      <c r="AQ88" s="76">
        <v>6</v>
      </c>
      <c r="AR88" s="75">
        <v>45</v>
      </c>
      <c r="AS88" s="76">
        <v>28</v>
      </c>
      <c r="AT88" s="75">
        <v>33</v>
      </c>
      <c r="AU88" s="76">
        <v>33</v>
      </c>
      <c r="AV88" s="75">
        <v>41</v>
      </c>
      <c r="AW88" s="76">
        <v>34</v>
      </c>
      <c r="AX88" s="75">
        <v>40</v>
      </c>
      <c r="AY88" s="76">
        <v>31</v>
      </c>
      <c r="AZ88" s="75">
        <v>32</v>
      </c>
      <c r="BA88" s="76">
        <v>33</v>
      </c>
      <c r="BB88" s="82">
        <f t="shared" si="52"/>
        <v>8.9688249400479627</v>
      </c>
      <c r="BC88" s="80">
        <f t="shared" si="53"/>
        <v>1128</v>
      </c>
      <c r="BD88" s="100">
        <f t="shared" si="42"/>
        <v>27.050359712230215</v>
      </c>
      <c r="BE88" s="56" t="s">
        <v>149</v>
      </c>
      <c r="BF88" s="140">
        <f t="shared" si="43"/>
        <v>124</v>
      </c>
      <c r="BG88" s="75">
        <v>23</v>
      </c>
      <c r="BH88" s="76">
        <v>11</v>
      </c>
      <c r="BI88" s="75">
        <v>9</v>
      </c>
      <c r="BJ88" s="76">
        <v>4</v>
      </c>
      <c r="BK88" s="75">
        <v>13</v>
      </c>
      <c r="BL88" s="76">
        <v>20</v>
      </c>
      <c r="BM88" s="75">
        <v>7</v>
      </c>
      <c r="BN88" s="76">
        <v>12</v>
      </c>
      <c r="BO88" s="75">
        <v>10</v>
      </c>
      <c r="BP88" s="76">
        <v>4</v>
      </c>
      <c r="BQ88" s="75">
        <v>5</v>
      </c>
      <c r="BR88" s="76">
        <v>1</v>
      </c>
      <c r="BS88" s="75">
        <v>4</v>
      </c>
      <c r="BT88" s="76">
        <v>1</v>
      </c>
      <c r="BU88" s="82">
        <f t="shared" si="54"/>
        <v>2.9736211031175062</v>
      </c>
    </row>
    <row r="89" spans="1:73" ht="15.6" x14ac:dyDescent="0.3">
      <c r="A89" s="56" t="s">
        <v>150</v>
      </c>
      <c r="B89" s="26">
        <v>3734.2620000000002</v>
      </c>
      <c r="C89" s="144">
        <f t="shared" si="55"/>
        <v>2925</v>
      </c>
      <c r="D89" s="82">
        <f t="shared" si="49"/>
        <v>78.328730014123266</v>
      </c>
      <c r="E89" s="140">
        <f t="shared" si="36"/>
        <v>2423</v>
      </c>
      <c r="F89" s="75">
        <v>67</v>
      </c>
      <c r="G89" s="76">
        <v>52</v>
      </c>
      <c r="H89" s="75">
        <v>59</v>
      </c>
      <c r="I89" s="76">
        <v>56</v>
      </c>
      <c r="J89" s="75">
        <v>193</v>
      </c>
      <c r="K89" s="76">
        <v>171</v>
      </c>
      <c r="L89" s="75">
        <v>209</v>
      </c>
      <c r="M89" s="76">
        <v>202</v>
      </c>
      <c r="N89" s="75">
        <v>228</v>
      </c>
      <c r="O89" s="76">
        <v>237</v>
      </c>
      <c r="P89" s="75">
        <v>237</v>
      </c>
      <c r="Q89" s="76">
        <v>249</v>
      </c>
      <c r="R89" s="75">
        <v>233</v>
      </c>
      <c r="S89" s="76">
        <v>230</v>
      </c>
      <c r="T89" s="82">
        <f t="shared" si="50"/>
        <v>82.837606837606842</v>
      </c>
      <c r="U89" s="56" t="s">
        <v>150</v>
      </c>
      <c r="V89" s="140">
        <f t="shared" si="38"/>
        <v>286</v>
      </c>
      <c r="W89" s="75">
        <v>4</v>
      </c>
      <c r="X89" s="76">
        <v>2</v>
      </c>
      <c r="Y89" s="75">
        <v>5</v>
      </c>
      <c r="Z89" s="76">
        <v>2</v>
      </c>
      <c r="AA89" s="75">
        <v>24</v>
      </c>
      <c r="AB89" s="76">
        <v>10</v>
      </c>
      <c r="AC89" s="75">
        <v>28</v>
      </c>
      <c r="AD89" s="76">
        <v>22</v>
      </c>
      <c r="AE89" s="75">
        <v>23</v>
      </c>
      <c r="AF89" s="76">
        <v>33</v>
      </c>
      <c r="AG89" s="75">
        <v>40</v>
      </c>
      <c r="AH89" s="76">
        <v>42</v>
      </c>
      <c r="AI89" s="75">
        <v>21</v>
      </c>
      <c r="AJ89" s="76">
        <v>30</v>
      </c>
      <c r="AK89" s="82">
        <f t="shared" si="51"/>
        <v>9.7777777777777786</v>
      </c>
      <c r="AL89" s="56" t="s">
        <v>150</v>
      </c>
      <c r="AM89" s="140">
        <f t="shared" si="39"/>
        <v>125</v>
      </c>
      <c r="AN89" s="75">
        <v>0</v>
      </c>
      <c r="AO89" s="76">
        <v>3</v>
      </c>
      <c r="AP89" s="75">
        <v>3</v>
      </c>
      <c r="AQ89" s="76">
        <v>0</v>
      </c>
      <c r="AR89" s="75">
        <v>16</v>
      </c>
      <c r="AS89" s="76">
        <v>9</v>
      </c>
      <c r="AT89" s="75">
        <v>9</v>
      </c>
      <c r="AU89" s="76">
        <v>16</v>
      </c>
      <c r="AV89" s="75">
        <v>16</v>
      </c>
      <c r="AW89" s="76">
        <v>12</v>
      </c>
      <c r="AX89" s="75">
        <v>17</v>
      </c>
      <c r="AY89" s="76">
        <v>4</v>
      </c>
      <c r="AZ89" s="75">
        <v>10</v>
      </c>
      <c r="BA89" s="76">
        <v>10</v>
      </c>
      <c r="BB89" s="82">
        <f t="shared" si="52"/>
        <v>4.2735042735042734</v>
      </c>
      <c r="BC89" s="80">
        <f t="shared" si="53"/>
        <v>411</v>
      </c>
      <c r="BD89" s="100">
        <f t="shared" si="42"/>
        <v>14.051282051282051</v>
      </c>
      <c r="BE89" s="56" t="s">
        <v>150</v>
      </c>
      <c r="BF89" s="140">
        <f t="shared" si="43"/>
        <v>91</v>
      </c>
      <c r="BG89" s="75">
        <v>15</v>
      </c>
      <c r="BH89" s="76">
        <v>13</v>
      </c>
      <c r="BI89" s="75">
        <v>8</v>
      </c>
      <c r="BJ89" s="76">
        <v>5</v>
      </c>
      <c r="BK89" s="75">
        <v>17</v>
      </c>
      <c r="BL89" s="76">
        <v>14</v>
      </c>
      <c r="BM89" s="75">
        <v>7</v>
      </c>
      <c r="BN89" s="76">
        <v>6</v>
      </c>
      <c r="BO89" s="75">
        <v>4</v>
      </c>
      <c r="BP89" s="76">
        <v>1</v>
      </c>
      <c r="BQ89" s="75">
        <v>0</v>
      </c>
      <c r="BR89" s="76">
        <v>1</v>
      </c>
      <c r="BS89" s="75">
        <v>0</v>
      </c>
      <c r="BT89" s="76">
        <v>0</v>
      </c>
      <c r="BU89" s="82">
        <f t="shared" si="54"/>
        <v>3.1111111111111112</v>
      </c>
    </row>
    <row r="90" spans="1:73" ht="15.6" x14ac:dyDescent="0.3">
      <c r="A90" s="56" t="s">
        <v>151</v>
      </c>
      <c r="B90" s="26">
        <v>9733.9320000000007</v>
      </c>
      <c r="C90" s="144">
        <f t="shared" si="55"/>
        <v>6867</v>
      </c>
      <c r="D90" s="82">
        <f t="shared" si="49"/>
        <v>70.547030737424492</v>
      </c>
      <c r="E90" s="140">
        <f t="shared" si="36"/>
        <v>6580</v>
      </c>
      <c r="F90" s="75">
        <v>229</v>
      </c>
      <c r="G90" s="76">
        <v>238</v>
      </c>
      <c r="H90" s="75">
        <v>305</v>
      </c>
      <c r="I90" s="76">
        <v>317</v>
      </c>
      <c r="J90" s="75">
        <v>614</v>
      </c>
      <c r="K90" s="76">
        <v>633</v>
      </c>
      <c r="L90" s="75">
        <v>709</v>
      </c>
      <c r="M90" s="76">
        <v>672</v>
      </c>
      <c r="N90" s="75">
        <v>723</v>
      </c>
      <c r="O90" s="76">
        <v>691</v>
      </c>
      <c r="P90" s="75">
        <v>725</v>
      </c>
      <c r="Q90" s="76">
        <v>724</v>
      </c>
      <c r="R90" s="75">
        <v>0</v>
      </c>
      <c r="S90" s="76">
        <v>0</v>
      </c>
      <c r="T90" s="82">
        <f t="shared" si="50"/>
        <v>95.820591233435266</v>
      </c>
      <c r="U90" s="56" t="s">
        <v>151</v>
      </c>
      <c r="V90" s="140">
        <f t="shared" si="38"/>
        <v>133</v>
      </c>
      <c r="W90" s="75">
        <v>3</v>
      </c>
      <c r="X90" s="76">
        <v>2</v>
      </c>
      <c r="Y90" s="75">
        <v>5</v>
      </c>
      <c r="Z90" s="76">
        <v>3</v>
      </c>
      <c r="AA90" s="75">
        <v>16</v>
      </c>
      <c r="AB90" s="76">
        <v>11</v>
      </c>
      <c r="AC90" s="75">
        <v>21</v>
      </c>
      <c r="AD90" s="76">
        <v>15</v>
      </c>
      <c r="AE90" s="75">
        <v>8</v>
      </c>
      <c r="AF90" s="76">
        <v>12</v>
      </c>
      <c r="AG90" s="75">
        <v>19</v>
      </c>
      <c r="AH90" s="76">
        <v>18</v>
      </c>
      <c r="AI90" s="75">
        <v>0</v>
      </c>
      <c r="AJ90" s="76">
        <v>0</v>
      </c>
      <c r="AK90" s="82">
        <f t="shared" si="51"/>
        <v>1.9367991845056065</v>
      </c>
      <c r="AL90" s="56" t="s">
        <v>151</v>
      </c>
      <c r="AM90" s="140">
        <f t="shared" si="39"/>
        <v>124</v>
      </c>
      <c r="AN90" s="75">
        <v>5</v>
      </c>
      <c r="AO90" s="76">
        <v>4</v>
      </c>
      <c r="AP90" s="75">
        <v>9</v>
      </c>
      <c r="AQ90" s="76">
        <v>0</v>
      </c>
      <c r="AR90" s="75">
        <v>21</v>
      </c>
      <c r="AS90" s="76">
        <v>13</v>
      </c>
      <c r="AT90" s="75">
        <v>15</v>
      </c>
      <c r="AU90" s="76">
        <v>11</v>
      </c>
      <c r="AV90" s="75">
        <v>18</v>
      </c>
      <c r="AW90" s="76">
        <v>8</v>
      </c>
      <c r="AX90" s="75">
        <v>15</v>
      </c>
      <c r="AY90" s="76">
        <v>5</v>
      </c>
      <c r="AZ90" s="75">
        <v>0</v>
      </c>
      <c r="BA90" s="76">
        <v>0</v>
      </c>
      <c r="BB90" s="82">
        <f t="shared" si="52"/>
        <v>1.8057375855540994</v>
      </c>
      <c r="BC90" s="80">
        <f t="shared" si="53"/>
        <v>257</v>
      </c>
      <c r="BD90" s="100">
        <f t="shared" si="42"/>
        <v>3.7425367700597061</v>
      </c>
      <c r="BE90" s="56" t="s">
        <v>151</v>
      </c>
      <c r="BF90" s="140">
        <f t="shared" si="43"/>
        <v>30</v>
      </c>
      <c r="BG90" s="75">
        <v>3</v>
      </c>
      <c r="BH90" s="76">
        <v>14</v>
      </c>
      <c r="BI90" s="75">
        <v>3</v>
      </c>
      <c r="BJ90" s="76">
        <v>2</v>
      </c>
      <c r="BK90" s="75">
        <v>7</v>
      </c>
      <c r="BL90" s="76">
        <v>0</v>
      </c>
      <c r="BM90" s="75">
        <v>1</v>
      </c>
      <c r="BN90" s="76">
        <v>0</v>
      </c>
      <c r="BO90" s="75">
        <v>0</v>
      </c>
      <c r="BP90" s="76">
        <v>0</v>
      </c>
      <c r="BQ90" s="75">
        <v>0</v>
      </c>
      <c r="BR90" s="76">
        <v>0</v>
      </c>
      <c r="BS90" s="75">
        <v>0</v>
      </c>
      <c r="BT90" s="76">
        <v>0</v>
      </c>
      <c r="BU90" s="82">
        <f t="shared" si="54"/>
        <v>0.43687199650502401</v>
      </c>
    </row>
    <row r="91" spans="1:73" ht="15.6" x14ac:dyDescent="0.3">
      <c r="A91" s="56" t="s">
        <v>152</v>
      </c>
      <c r="B91" s="26">
        <v>1996.002</v>
      </c>
      <c r="C91" s="144">
        <f t="shared" si="55"/>
        <v>1655</v>
      </c>
      <c r="D91" s="82">
        <f t="shared" si="49"/>
        <v>82.915748581414249</v>
      </c>
      <c r="E91" s="140">
        <f t="shared" si="36"/>
        <v>1246</v>
      </c>
      <c r="F91" s="75">
        <v>37</v>
      </c>
      <c r="G91" s="76">
        <v>43</v>
      </c>
      <c r="H91" s="75">
        <v>65</v>
      </c>
      <c r="I91" s="76">
        <v>58</v>
      </c>
      <c r="J91" s="75">
        <v>97</v>
      </c>
      <c r="K91" s="76">
        <v>89</v>
      </c>
      <c r="L91" s="75">
        <v>100</v>
      </c>
      <c r="M91" s="76">
        <v>100</v>
      </c>
      <c r="N91" s="75">
        <v>91</v>
      </c>
      <c r="O91" s="76">
        <v>83</v>
      </c>
      <c r="P91" s="75">
        <v>109</v>
      </c>
      <c r="Q91" s="76">
        <v>160</v>
      </c>
      <c r="R91" s="75">
        <v>109</v>
      </c>
      <c r="S91" s="76">
        <v>105</v>
      </c>
      <c r="T91" s="82">
        <f t="shared" si="50"/>
        <v>75.287009063444117</v>
      </c>
      <c r="U91" s="56" t="s">
        <v>152</v>
      </c>
      <c r="V91" s="140">
        <f t="shared" si="38"/>
        <v>272</v>
      </c>
      <c r="W91" s="75">
        <v>6</v>
      </c>
      <c r="X91" s="76">
        <v>3</v>
      </c>
      <c r="Y91" s="75">
        <v>10</v>
      </c>
      <c r="Z91" s="76">
        <v>8</v>
      </c>
      <c r="AA91" s="75">
        <v>16</v>
      </c>
      <c r="AB91" s="76">
        <v>20</v>
      </c>
      <c r="AC91" s="75">
        <v>27</v>
      </c>
      <c r="AD91" s="76">
        <v>22</v>
      </c>
      <c r="AE91" s="75">
        <v>28</v>
      </c>
      <c r="AF91" s="76">
        <v>29</v>
      </c>
      <c r="AG91" s="75">
        <v>29</v>
      </c>
      <c r="AH91" s="76">
        <v>29</v>
      </c>
      <c r="AI91" s="75">
        <v>19</v>
      </c>
      <c r="AJ91" s="76">
        <v>26</v>
      </c>
      <c r="AK91" s="82">
        <f t="shared" si="51"/>
        <v>16.435045317220546</v>
      </c>
      <c r="AL91" s="56" t="s">
        <v>152</v>
      </c>
      <c r="AM91" s="140">
        <f t="shared" si="39"/>
        <v>129</v>
      </c>
      <c r="AN91" s="75">
        <v>2</v>
      </c>
      <c r="AO91" s="76">
        <v>6</v>
      </c>
      <c r="AP91" s="75">
        <v>5</v>
      </c>
      <c r="AQ91" s="76">
        <v>10</v>
      </c>
      <c r="AR91" s="75">
        <v>7</v>
      </c>
      <c r="AS91" s="76">
        <v>14</v>
      </c>
      <c r="AT91" s="75">
        <v>17</v>
      </c>
      <c r="AU91" s="76">
        <v>12</v>
      </c>
      <c r="AV91" s="75">
        <v>6</v>
      </c>
      <c r="AW91" s="76">
        <v>12</v>
      </c>
      <c r="AX91" s="75">
        <v>14</v>
      </c>
      <c r="AY91" s="76">
        <v>11</v>
      </c>
      <c r="AZ91" s="75">
        <v>8</v>
      </c>
      <c r="BA91" s="76">
        <v>5</v>
      </c>
      <c r="BB91" s="82">
        <f t="shared" si="52"/>
        <v>7.7945619335347436</v>
      </c>
      <c r="BC91" s="80">
        <f t="shared" si="53"/>
        <v>401</v>
      </c>
      <c r="BD91" s="100">
        <f t="shared" si="42"/>
        <v>24.22960725075529</v>
      </c>
      <c r="BE91" s="56" t="s">
        <v>152</v>
      </c>
      <c r="BF91" s="140">
        <f t="shared" si="43"/>
        <v>8</v>
      </c>
      <c r="BG91" s="75">
        <v>1</v>
      </c>
      <c r="BH91" s="76">
        <v>1</v>
      </c>
      <c r="BI91" s="75">
        <v>1</v>
      </c>
      <c r="BJ91" s="76">
        <v>0</v>
      </c>
      <c r="BK91" s="75">
        <v>0</v>
      </c>
      <c r="BL91" s="76">
        <v>0</v>
      </c>
      <c r="BM91" s="75">
        <v>0</v>
      </c>
      <c r="BN91" s="76">
        <v>1</v>
      </c>
      <c r="BO91" s="75">
        <v>1</v>
      </c>
      <c r="BP91" s="76">
        <v>1</v>
      </c>
      <c r="BQ91" s="75">
        <v>0</v>
      </c>
      <c r="BR91" s="76">
        <v>0</v>
      </c>
      <c r="BS91" s="75">
        <v>1</v>
      </c>
      <c r="BT91" s="76">
        <v>1</v>
      </c>
      <c r="BU91" s="82">
        <f t="shared" si="54"/>
        <v>0.4833836858006042</v>
      </c>
    </row>
    <row r="92" spans="1:73" ht="15.6" x14ac:dyDescent="0.3">
      <c r="A92" s="56" t="s">
        <v>153</v>
      </c>
      <c r="B92" s="26">
        <v>6750.7020000000002</v>
      </c>
      <c r="C92" s="144">
        <f t="shared" si="55"/>
        <v>5074</v>
      </c>
      <c r="D92" s="82">
        <f t="shared" si="49"/>
        <v>75.162553464810017</v>
      </c>
      <c r="E92" s="140">
        <f t="shared" si="36"/>
        <v>3506</v>
      </c>
      <c r="F92" s="105">
        <v>144</v>
      </c>
      <c r="G92" s="106">
        <v>120</v>
      </c>
      <c r="H92" s="105">
        <v>143</v>
      </c>
      <c r="I92" s="106">
        <v>124</v>
      </c>
      <c r="J92" s="105">
        <v>308</v>
      </c>
      <c r="K92" s="106">
        <v>320</v>
      </c>
      <c r="L92" s="105">
        <v>274</v>
      </c>
      <c r="M92" s="106">
        <v>307</v>
      </c>
      <c r="N92" s="105">
        <v>288</v>
      </c>
      <c r="O92" s="106">
        <v>295</v>
      </c>
      <c r="P92" s="105">
        <v>319</v>
      </c>
      <c r="Q92" s="106">
        <v>322</v>
      </c>
      <c r="R92" s="105">
        <v>260</v>
      </c>
      <c r="S92" s="106">
        <v>282</v>
      </c>
      <c r="T92" s="82">
        <f t="shared" si="50"/>
        <v>69.097359085534094</v>
      </c>
      <c r="U92" s="56" t="s">
        <v>153</v>
      </c>
      <c r="V92" s="140">
        <f t="shared" si="38"/>
        <v>1145</v>
      </c>
      <c r="W92" s="105">
        <v>23</v>
      </c>
      <c r="X92" s="106">
        <v>14</v>
      </c>
      <c r="Y92" s="105">
        <v>24</v>
      </c>
      <c r="Z92" s="106">
        <v>27</v>
      </c>
      <c r="AA92" s="105">
        <v>87</v>
      </c>
      <c r="AB92" s="106">
        <v>79</v>
      </c>
      <c r="AC92" s="105">
        <v>122</v>
      </c>
      <c r="AD92" s="106">
        <v>82</v>
      </c>
      <c r="AE92" s="105">
        <v>110</v>
      </c>
      <c r="AF92" s="106">
        <v>111</v>
      </c>
      <c r="AG92" s="105">
        <v>135</v>
      </c>
      <c r="AH92" s="106">
        <v>121</v>
      </c>
      <c r="AI92" s="105">
        <v>102</v>
      </c>
      <c r="AJ92" s="106">
        <v>108</v>
      </c>
      <c r="AK92" s="82">
        <f t="shared" si="51"/>
        <v>22.566022861647618</v>
      </c>
      <c r="AL92" s="56" t="s">
        <v>153</v>
      </c>
      <c r="AM92" s="140">
        <f t="shared" si="39"/>
        <v>326</v>
      </c>
      <c r="AN92" s="105">
        <v>4</v>
      </c>
      <c r="AO92" s="106">
        <v>8</v>
      </c>
      <c r="AP92" s="105">
        <v>19</v>
      </c>
      <c r="AQ92" s="106">
        <v>8</v>
      </c>
      <c r="AR92" s="105">
        <v>36</v>
      </c>
      <c r="AS92" s="106">
        <v>26</v>
      </c>
      <c r="AT92" s="105">
        <v>30</v>
      </c>
      <c r="AU92" s="106">
        <v>28</v>
      </c>
      <c r="AV92" s="105">
        <v>29</v>
      </c>
      <c r="AW92" s="106">
        <v>31</v>
      </c>
      <c r="AX92" s="105">
        <v>32</v>
      </c>
      <c r="AY92" s="106">
        <v>22</v>
      </c>
      <c r="AZ92" s="105">
        <v>21</v>
      </c>
      <c r="BA92" s="106">
        <v>32</v>
      </c>
      <c r="BB92" s="82">
        <f t="shared" si="52"/>
        <v>6.424911312573907</v>
      </c>
      <c r="BC92" s="80">
        <f t="shared" si="53"/>
        <v>1471</v>
      </c>
      <c r="BD92" s="100">
        <f t="shared" si="42"/>
        <v>28.990934174221525</v>
      </c>
      <c r="BE92" s="56" t="s">
        <v>153</v>
      </c>
      <c r="BF92" s="140">
        <f t="shared" si="43"/>
        <v>97</v>
      </c>
      <c r="BG92" s="105">
        <v>14</v>
      </c>
      <c r="BH92" s="106">
        <v>15</v>
      </c>
      <c r="BI92" s="105">
        <v>8</v>
      </c>
      <c r="BJ92" s="106">
        <v>8</v>
      </c>
      <c r="BK92" s="105">
        <v>14</v>
      </c>
      <c r="BL92" s="106">
        <v>11</v>
      </c>
      <c r="BM92" s="105">
        <v>9</v>
      </c>
      <c r="BN92" s="106">
        <v>2</v>
      </c>
      <c r="BO92" s="105">
        <v>1</v>
      </c>
      <c r="BP92" s="106">
        <v>2</v>
      </c>
      <c r="BQ92" s="105">
        <v>0</v>
      </c>
      <c r="BR92" s="106">
        <v>1</v>
      </c>
      <c r="BS92" s="105">
        <v>2</v>
      </c>
      <c r="BT92" s="106">
        <v>10</v>
      </c>
      <c r="BU92" s="82">
        <f t="shared" si="54"/>
        <v>1.911706740244383</v>
      </c>
    </row>
    <row r="93" spans="1:73" ht="15.6" x14ac:dyDescent="0.3">
      <c r="A93" s="56" t="s">
        <v>154</v>
      </c>
      <c r="B93" s="68">
        <v>4817.7179999999998</v>
      </c>
      <c r="C93" s="144">
        <f t="shared" si="55"/>
        <v>3953</v>
      </c>
      <c r="D93" s="82">
        <f t="shared" si="49"/>
        <v>82.051294824645197</v>
      </c>
      <c r="E93" s="140">
        <f t="shared" si="36"/>
        <v>3313</v>
      </c>
      <c r="F93" s="75">
        <v>138</v>
      </c>
      <c r="G93" s="76">
        <v>136</v>
      </c>
      <c r="H93" s="75">
        <v>100</v>
      </c>
      <c r="I93" s="76">
        <v>122</v>
      </c>
      <c r="J93" s="75">
        <v>266</v>
      </c>
      <c r="K93" s="76">
        <v>221</v>
      </c>
      <c r="L93" s="75">
        <v>276</v>
      </c>
      <c r="M93" s="76">
        <v>283</v>
      </c>
      <c r="N93" s="75">
        <v>254</v>
      </c>
      <c r="O93" s="76">
        <v>220</v>
      </c>
      <c r="P93" s="75">
        <v>297</v>
      </c>
      <c r="Q93" s="76">
        <v>284</v>
      </c>
      <c r="R93" s="75">
        <v>378</v>
      </c>
      <c r="S93" s="76">
        <v>338</v>
      </c>
      <c r="T93" s="82">
        <f t="shared" si="50"/>
        <v>83.80976473564381</v>
      </c>
      <c r="U93" s="56" t="s">
        <v>154</v>
      </c>
      <c r="V93" s="140">
        <f t="shared" si="38"/>
        <v>498</v>
      </c>
      <c r="W93" s="75">
        <v>14</v>
      </c>
      <c r="X93" s="76">
        <v>6</v>
      </c>
      <c r="Y93" s="75">
        <v>15</v>
      </c>
      <c r="Z93" s="76">
        <v>8</v>
      </c>
      <c r="AA93" s="75">
        <v>47</v>
      </c>
      <c r="AB93" s="76">
        <v>30</v>
      </c>
      <c r="AC93" s="75">
        <v>51</v>
      </c>
      <c r="AD93" s="76">
        <v>41</v>
      </c>
      <c r="AE93" s="75">
        <v>63</v>
      </c>
      <c r="AF93" s="76">
        <v>49</v>
      </c>
      <c r="AG93" s="75">
        <v>54</v>
      </c>
      <c r="AH93" s="76">
        <v>40</v>
      </c>
      <c r="AI93" s="75">
        <v>42</v>
      </c>
      <c r="AJ93" s="76">
        <v>38</v>
      </c>
      <c r="AK93" s="82">
        <f t="shared" si="51"/>
        <v>12.598026815077157</v>
      </c>
      <c r="AL93" s="56" t="s">
        <v>154</v>
      </c>
      <c r="AM93" s="140">
        <f t="shared" si="39"/>
        <v>107</v>
      </c>
      <c r="AN93" s="75">
        <v>2</v>
      </c>
      <c r="AO93" s="76">
        <v>0</v>
      </c>
      <c r="AP93" s="75">
        <v>2</v>
      </c>
      <c r="AQ93" s="76">
        <v>1</v>
      </c>
      <c r="AR93" s="75">
        <v>5</v>
      </c>
      <c r="AS93" s="76">
        <v>10</v>
      </c>
      <c r="AT93" s="75">
        <v>13</v>
      </c>
      <c r="AU93" s="76">
        <v>7</v>
      </c>
      <c r="AV93" s="75">
        <v>12</v>
      </c>
      <c r="AW93" s="76">
        <v>10</v>
      </c>
      <c r="AX93" s="75">
        <v>15</v>
      </c>
      <c r="AY93" s="76">
        <v>6</v>
      </c>
      <c r="AZ93" s="75">
        <v>16</v>
      </c>
      <c r="BA93" s="76">
        <v>8</v>
      </c>
      <c r="BB93" s="82">
        <f t="shared" si="52"/>
        <v>2.7068049582595495</v>
      </c>
      <c r="BC93" s="80">
        <f t="shared" si="53"/>
        <v>605</v>
      </c>
      <c r="BD93" s="100">
        <f t="shared" si="42"/>
        <v>15.304831773336707</v>
      </c>
      <c r="BE93" s="56" t="s">
        <v>154</v>
      </c>
      <c r="BF93" s="140">
        <f t="shared" si="43"/>
        <v>35</v>
      </c>
      <c r="BG93" s="75">
        <v>3</v>
      </c>
      <c r="BH93" s="76">
        <v>4</v>
      </c>
      <c r="BI93" s="75">
        <v>3</v>
      </c>
      <c r="BJ93" s="76">
        <v>7</v>
      </c>
      <c r="BK93" s="75">
        <v>4</v>
      </c>
      <c r="BL93" s="76">
        <v>2</v>
      </c>
      <c r="BM93" s="75">
        <v>1</v>
      </c>
      <c r="BN93" s="76">
        <v>2</v>
      </c>
      <c r="BO93" s="75">
        <v>4</v>
      </c>
      <c r="BP93" s="76">
        <v>0</v>
      </c>
      <c r="BQ93" s="75">
        <v>1</v>
      </c>
      <c r="BR93" s="76">
        <v>2</v>
      </c>
      <c r="BS93" s="75">
        <v>1</v>
      </c>
      <c r="BT93" s="76">
        <v>1</v>
      </c>
      <c r="BU93" s="82">
        <f t="shared" si="54"/>
        <v>0.88540349101947891</v>
      </c>
    </row>
    <row r="94" spans="1:73" ht="15.6" x14ac:dyDescent="0.3">
      <c r="A94" s="56" t="s">
        <v>155</v>
      </c>
      <c r="B94" s="26">
        <v>2384.9639999999999</v>
      </c>
      <c r="C94" s="144">
        <f t="shared" si="55"/>
        <v>2007</v>
      </c>
      <c r="D94" s="82">
        <f t="shared" si="49"/>
        <v>84.152213618318768</v>
      </c>
      <c r="E94" s="140">
        <f t="shared" si="36"/>
        <v>1134</v>
      </c>
      <c r="F94" s="75">
        <v>66</v>
      </c>
      <c r="G94" s="76">
        <v>75</v>
      </c>
      <c r="H94" s="75">
        <v>62</v>
      </c>
      <c r="I94" s="76">
        <v>56</v>
      </c>
      <c r="J94" s="75">
        <v>102</v>
      </c>
      <c r="K94" s="76">
        <v>98</v>
      </c>
      <c r="L94" s="75">
        <v>80</v>
      </c>
      <c r="M94" s="76">
        <v>85</v>
      </c>
      <c r="N94" s="75">
        <v>85</v>
      </c>
      <c r="O94" s="76">
        <v>69</v>
      </c>
      <c r="P94" s="75">
        <v>103</v>
      </c>
      <c r="Q94" s="76">
        <v>104</v>
      </c>
      <c r="R94" s="75">
        <v>65</v>
      </c>
      <c r="S94" s="76">
        <v>84</v>
      </c>
      <c r="T94" s="82">
        <f t="shared" si="50"/>
        <v>56.502242152466366</v>
      </c>
      <c r="U94" s="56" t="s">
        <v>155</v>
      </c>
      <c r="V94" s="140">
        <f t="shared" si="38"/>
        <v>565</v>
      </c>
      <c r="W94" s="75">
        <v>6</v>
      </c>
      <c r="X94" s="76">
        <v>8</v>
      </c>
      <c r="Y94" s="75">
        <v>5</v>
      </c>
      <c r="Z94" s="76">
        <v>8</v>
      </c>
      <c r="AA94" s="75">
        <v>47</v>
      </c>
      <c r="AB94" s="76">
        <v>34</v>
      </c>
      <c r="AC94" s="75">
        <v>57</v>
      </c>
      <c r="AD94" s="76">
        <v>57</v>
      </c>
      <c r="AE94" s="75">
        <v>48</v>
      </c>
      <c r="AF94" s="76">
        <v>57</v>
      </c>
      <c r="AG94" s="75">
        <v>75</v>
      </c>
      <c r="AH94" s="76">
        <v>76</v>
      </c>
      <c r="AI94" s="75">
        <v>38</v>
      </c>
      <c r="AJ94" s="76">
        <v>49</v>
      </c>
      <c r="AK94" s="82">
        <f t="shared" si="51"/>
        <v>28.151469855505727</v>
      </c>
      <c r="AL94" s="56" t="s">
        <v>155</v>
      </c>
      <c r="AM94" s="140">
        <f t="shared" si="39"/>
        <v>273</v>
      </c>
      <c r="AN94" s="75">
        <v>2</v>
      </c>
      <c r="AO94" s="76">
        <v>1</v>
      </c>
      <c r="AP94" s="75">
        <v>6</v>
      </c>
      <c r="AQ94" s="76">
        <v>2</v>
      </c>
      <c r="AR94" s="75">
        <v>29</v>
      </c>
      <c r="AS94" s="76">
        <v>23</v>
      </c>
      <c r="AT94" s="75">
        <v>28</v>
      </c>
      <c r="AU94" s="76">
        <v>24</v>
      </c>
      <c r="AV94" s="75">
        <v>31</v>
      </c>
      <c r="AW94" s="76">
        <v>32</v>
      </c>
      <c r="AX94" s="75">
        <v>30</v>
      </c>
      <c r="AY94" s="76">
        <v>28</v>
      </c>
      <c r="AZ94" s="75">
        <v>22</v>
      </c>
      <c r="BA94" s="76">
        <v>15</v>
      </c>
      <c r="BB94" s="82">
        <f t="shared" si="52"/>
        <v>13.602391629297458</v>
      </c>
      <c r="BC94" s="80">
        <f t="shared" si="53"/>
        <v>838</v>
      </c>
      <c r="BD94" s="100">
        <f t="shared" si="42"/>
        <v>41.753861484803181</v>
      </c>
      <c r="BE94" s="56" t="s">
        <v>155</v>
      </c>
      <c r="BF94" s="140">
        <f t="shared" si="43"/>
        <v>35</v>
      </c>
      <c r="BG94" s="75">
        <v>12</v>
      </c>
      <c r="BH94" s="76">
        <v>7</v>
      </c>
      <c r="BI94" s="75">
        <v>2</v>
      </c>
      <c r="BJ94" s="76">
        <v>4</v>
      </c>
      <c r="BK94" s="75">
        <v>2</v>
      </c>
      <c r="BL94" s="76">
        <v>2</v>
      </c>
      <c r="BM94" s="75">
        <v>2</v>
      </c>
      <c r="BN94" s="76">
        <v>1</v>
      </c>
      <c r="BO94" s="75">
        <v>1</v>
      </c>
      <c r="BP94" s="76">
        <v>0</v>
      </c>
      <c r="BQ94" s="75">
        <v>0</v>
      </c>
      <c r="BR94" s="76">
        <v>1</v>
      </c>
      <c r="BS94" s="75">
        <v>1</v>
      </c>
      <c r="BT94" s="76">
        <v>0</v>
      </c>
      <c r="BU94" s="82">
        <f t="shared" si="54"/>
        <v>1.7438963627304436</v>
      </c>
    </row>
    <row r="95" spans="1:73" ht="15.6" x14ac:dyDescent="0.3">
      <c r="A95" s="56" t="s">
        <v>156</v>
      </c>
      <c r="B95" s="26">
        <v>2142.9360000000001</v>
      </c>
      <c r="C95" s="144">
        <f t="shared" si="55"/>
        <v>1726</v>
      </c>
      <c r="D95" s="82">
        <f t="shared" si="49"/>
        <v>80.543702658408833</v>
      </c>
      <c r="E95" s="140">
        <f t="shared" si="36"/>
        <v>1404</v>
      </c>
      <c r="F95" s="75">
        <v>51</v>
      </c>
      <c r="G95" s="76">
        <v>47</v>
      </c>
      <c r="H95" s="75">
        <v>47</v>
      </c>
      <c r="I95" s="76">
        <v>41</v>
      </c>
      <c r="J95" s="75">
        <v>130</v>
      </c>
      <c r="K95" s="76">
        <v>128</v>
      </c>
      <c r="L95" s="75">
        <v>126</v>
      </c>
      <c r="M95" s="76">
        <v>110</v>
      </c>
      <c r="N95" s="75">
        <v>119</v>
      </c>
      <c r="O95" s="76">
        <v>96</v>
      </c>
      <c r="P95" s="75">
        <v>125</v>
      </c>
      <c r="Q95" s="76">
        <v>124</v>
      </c>
      <c r="R95" s="75">
        <v>142</v>
      </c>
      <c r="S95" s="76">
        <v>118</v>
      </c>
      <c r="T95" s="82">
        <f t="shared" si="50"/>
        <v>81.344148319814607</v>
      </c>
      <c r="U95" s="56" t="s">
        <v>156</v>
      </c>
      <c r="V95" s="140">
        <f t="shared" si="38"/>
        <v>179</v>
      </c>
      <c r="W95" s="75">
        <v>5</v>
      </c>
      <c r="X95" s="76">
        <v>2</v>
      </c>
      <c r="Y95" s="75">
        <v>2</v>
      </c>
      <c r="Z95" s="76">
        <v>2</v>
      </c>
      <c r="AA95" s="75">
        <v>9</v>
      </c>
      <c r="AB95" s="76">
        <v>15</v>
      </c>
      <c r="AC95" s="75">
        <v>20</v>
      </c>
      <c r="AD95" s="76">
        <v>14</v>
      </c>
      <c r="AE95" s="75">
        <v>8</v>
      </c>
      <c r="AF95" s="76">
        <v>25</v>
      </c>
      <c r="AG95" s="75">
        <v>24</v>
      </c>
      <c r="AH95" s="76">
        <v>21</v>
      </c>
      <c r="AI95" s="75">
        <v>20</v>
      </c>
      <c r="AJ95" s="76">
        <v>12</v>
      </c>
      <c r="AK95" s="82">
        <f t="shared" si="51"/>
        <v>10.370799536500581</v>
      </c>
      <c r="AL95" s="56" t="s">
        <v>156</v>
      </c>
      <c r="AM95" s="140">
        <f t="shared" si="39"/>
        <v>85</v>
      </c>
      <c r="AN95" s="75">
        <v>5</v>
      </c>
      <c r="AO95" s="76">
        <v>3</v>
      </c>
      <c r="AP95" s="75">
        <v>2</v>
      </c>
      <c r="AQ95" s="76">
        <v>5</v>
      </c>
      <c r="AR95" s="75">
        <v>6</v>
      </c>
      <c r="AS95" s="76">
        <v>11</v>
      </c>
      <c r="AT95" s="75">
        <v>10</v>
      </c>
      <c r="AU95" s="76">
        <v>9</v>
      </c>
      <c r="AV95" s="75">
        <v>7</v>
      </c>
      <c r="AW95" s="76">
        <v>8</v>
      </c>
      <c r="AX95" s="75">
        <v>5</v>
      </c>
      <c r="AY95" s="76">
        <v>5</v>
      </c>
      <c r="AZ95" s="75">
        <v>6</v>
      </c>
      <c r="BA95" s="76">
        <v>3</v>
      </c>
      <c r="BB95" s="82">
        <f t="shared" si="52"/>
        <v>4.9246813441483202</v>
      </c>
      <c r="BC95" s="80">
        <f t="shared" si="53"/>
        <v>264</v>
      </c>
      <c r="BD95" s="100">
        <f t="shared" si="42"/>
        <v>15.295480880648901</v>
      </c>
      <c r="BE95" s="56" t="s">
        <v>156</v>
      </c>
      <c r="BF95" s="140">
        <f t="shared" si="43"/>
        <v>58</v>
      </c>
      <c r="BG95" s="75">
        <v>2</v>
      </c>
      <c r="BH95" s="76">
        <v>5</v>
      </c>
      <c r="BI95" s="75">
        <v>3</v>
      </c>
      <c r="BJ95" s="76">
        <v>7</v>
      </c>
      <c r="BK95" s="75">
        <v>3</v>
      </c>
      <c r="BL95" s="76">
        <v>0</v>
      </c>
      <c r="BM95" s="75">
        <v>6</v>
      </c>
      <c r="BN95" s="76">
        <v>3</v>
      </c>
      <c r="BO95" s="75">
        <v>8</v>
      </c>
      <c r="BP95" s="76">
        <v>9</v>
      </c>
      <c r="BQ95" s="75">
        <v>5</v>
      </c>
      <c r="BR95" s="76">
        <v>5</v>
      </c>
      <c r="BS95" s="75">
        <v>2</v>
      </c>
      <c r="BT95" s="76">
        <v>0</v>
      </c>
      <c r="BU95" s="82">
        <f t="shared" si="54"/>
        <v>3.3603707995365011</v>
      </c>
    </row>
    <row r="96" spans="1:73" ht="15.6" x14ac:dyDescent="0.3">
      <c r="A96" s="56" t="s">
        <v>157</v>
      </c>
      <c r="B96" s="26">
        <v>6563.268</v>
      </c>
      <c r="C96" s="144">
        <f t="shared" si="55"/>
        <v>5487</v>
      </c>
      <c r="D96" s="82">
        <f t="shared" si="49"/>
        <v>83.601644790369676</v>
      </c>
      <c r="E96" s="140">
        <f t="shared" si="36"/>
        <v>4030</v>
      </c>
      <c r="F96" s="75">
        <v>165</v>
      </c>
      <c r="G96" s="76">
        <v>172</v>
      </c>
      <c r="H96" s="75">
        <v>140</v>
      </c>
      <c r="I96" s="76">
        <v>123</v>
      </c>
      <c r="J96" s="75">
        <v>352</v>
      </c>
      <c r="K96" s="76">
        <v>334</v>
      </c>
      <c r="L96" s="75">
        <v>349</v>
      </c>
      <c r="M96" s="76">
        <v>373</v>
      </c>
      <c r="N96" s="75">
        <v>355</v>
      </c>
      <c r="O96" s="76">
        <v>329</v>
      </c>
      <c r="P96" s="75">
        <v>371</v>
      </c>
      <c r="Q96" s="76">
        <v>343</v>
      </c>
      <c r="R96" s="75">
        <v>322</v>
      </c>
      <c r="S96" s="76">
        <v>302</v>
      </c>
      <c r="T96" s="82">
        <f t="shared" si="50"/>
        <v>73.44632768361582</v>
      </c>
      <c r="U96" s="56" t="s">
        <v>157</v>
      </c>
      <c r="V96" s="140">
        <f t="shared" si="38"/>
        <v>991</v>
      </c>
      <c r="W96" s="75">
        <v>13</v>
      </c>
      <c r="X96" s="76">
        <v>19</v>
      </c>
      <c r="Y96" s="75">
        <v>16</v>
      </c>
      <c r="Z96" s="76">
        <v>20</v>
      </c>
      <c r="AA96" s="75">
        <v>75</v>
      </c>
      <c r="AB96" s="76">
        <v>72</v>
      </c>
      <c r="AC96" s="75">
        <v>97</v>
      </c>
      <c r="AD96" s="76">
        <v>101</v>
      </c>
      <c r="AE96" s="75">
        <v>83</v>
      </c>
      <c r="AF96" s="76">
        <v>101</v>
      </c>
      <c r="AG96" s="75">
        <v>108</v>
      </c>
      <c r="AH96" s="76">
        <v>91</v>
      </c>
      <c r="AI96" s="75">
        <v>94</v>
      </c>
      <c r="AJ96" s="76">
        <v>101</v>
      </c>
      <c r="AK96" s="82">
        <f t="shared" si="51"/>
        <v>18.060871149990888</v>
      </c>
      <c r="AL96" s="56" t="s">
        <v>157</v>
      </c>
      <c r="AM96" s="140">
        <f t="shared" si="39"/>
        <v>423</v>
      </c>
      <c r="AN96" s="75">
        <v>12</v>
      </c>
      <c r="AO96" s="76">
        <v>5</v>
      </c>
      <c r="AP96" s="75">
        <v>12</v>
      </c>
      <c r="AQ96" s="76">
        <v>12</v>
      </c>
      <c r="AR96" s="75">
        <v>53</v>
      </c>
      <c r="AS96" s="76">
        <v>29</v>
      </c>
      <c r="AT96" s="75">
        <v>49</v>
      </c>
      <c r="AU96" s="76">
        <v>31</v>
      </c>
      <c r="AV96" s="75">
        <v>39</v>
      </c>
      <c r="AW96" s="76">
        <v>43</v>
      </c>
      <c r="AX96" s="75">
        <v>40</v>
      </c>
      <c r="AY96" s="76">
        <v>38</v>
      </c>
      <c r="AZ96" s="75">
        <v>34</v>
      </c>
      <c r="BA96" s="76">
        <v>26</v>
      </c>
      <c r="BB96" s="82">
        <f t="shared" si="52"/>
        <v>7.7091306724986337</v>
      </c>
      <c r="BC96" s="80">
        <f t="shared" si="53"/>
        <v>1414</v>
      </c>
      <c r="BD96" s="100">
        <f t="shared" si="42"/>
        <v>25.770001822489522</v>
      </c>
      <c r="BE96" s="56" t="s">
        <v>157</v>
      </c>
      <c r="BF96" s="140">
        <f t="shared" si="43"/>
        <v>43</v>
      </c>
      <c r="BG96" s="75">
        <v>2</v>
      </c>
      <c r="BH96" s="76">
        <v>5</v>
      </c>
      <c r="BI96" s="75">
        <v>3</v>
      </c>
      <c r="BJ96" s="76">
        <v>2</v>
      </c>
      <c r="BK96" s="75">
        <v>4</v>
      </c>
      <c r="BL96" s="76">
        <v>5</v>
      </c>
      <c r="BM96" s="75">
        <v>11</v>
      </c>
      <c r="BN96" s="76">
        <v>2</v>
      </c>
      <c r="BO96" s="75">
        <v>2</v>
      </c>
      <c r="BP96" s="76">
        <v>2</v>
      </c>
      <c r="BQ96" s="75">
        <v>2</v>
      </c>
      <c r="BR96" s="76">
        <v>1</v>
      </c>
      <c r="BS96" s="75">
        <v>1</v>
      </c>
      <c r="BT96" s="76">
        <v>1</v>
      </c>
      <c r="BU96" s="82">
        <f t="shared" si="54"/>
        <v>0.78367049389466015</v>
      </c>
    </row>
    <row r="97" spans="1:73" ht="15.6" x14ac:dyDescent="0.3">
      <c r="A97" s="56" t="s">
        <v>158</v>
      </c>
      <c r="B97" s="26">
        <v>5713.0920000000006</v>
      </c>
      <c r="C97" s="144">
        <f t="shared" si="55"/>
        <v>5111</v>
      </c>
      <c r="D97" s="82">
        <f t="shared" si="49"/>
        <v>89.461188442265581</v>
      </c>
      <c r="E97" s="140">
        <f t="shared" si="36"/>
        <v>4134</v>
      </c>
      <c r="F97" s="75">
        <v>179</v>
      </c>
      <c r="G97" s="76">
        <v>192</v>
      </c>
      <c r="H97" s="75">
        <v>164</v>
      </c>
      <c r="I97" s="76">
        <v>145</v>
      </c>
      <c r="J97" s="75">
        <v>306</v>
      </c>
      <c r="K97" s="76">
        <v>328</v>
      </c>
      <c r="L97" s="75">
        <v>373</v>
      </c>
      <c r="M97" s="76">
        <v>320</v>
      </c>
      <c r="N97" s="75">
        <v>323</v>
      </c>
      <c r="O97" s="76">
        <v>340</v>
      </c>
      <c r="P97" s="75">
        <v>382</v>
      </c>
      <c r="Q97" s="76">
        <v>328</v>
      </c>
      <c r="R97" s="75">
        <v>381</v>
      </c>
      <c r="S97" s="76">
        <v>373</v>
      </c>
      <c r="T97" s="82">
        <f t="shared" si="50"/>
        <v>80.884367051457644</v>
      </c>
      <c r="U97" s="56" t="s">
        <v>158</v>
      </c>
      <c r="V97" s="140">
        <f t="shared" si="38"/>
        <v>662</v>
      </c>
      <c r="W97" s="75">
        <v>5</v>
      </c>
      <c r="X97" s="76">
        <v>4</v>
      </c>
      <c r="Y97" s="75">
        <v>6</v>
      </c>
      <c r="Z97" s="76">
        <v>9</v>
      </c>
      <c r="AA97" s="75">
        <v>55</v>
      </c>
      <c r="AB97" s="76">
        <v>40</v>
      </c>
      <c r="AC97" s="75">
        <v>75</v>
      </c>
      <c r="AD97" s="76">
        <v>62</v>
      </c>
      <c r="AE97" s="75">
        <v>66</v>
      </c>
      <c r="AF97" s="76">
        <v>68</v>
      </c>
      <c r="AG97" s="75">
        <v>82</v>
      </c>
      <c r="AH97" s="76">
        <v>61</v>
      </c>
      <c r="AI97" s="75">
        <v>68</v>
      </c>
      <c r="AJ97" s="76">
        <v>61</v>
      </c>
      <c r="AK97" s="82">
        <f t="shared" si="51"/>
        <v>12.952455488162787</v>
      </c>
      <c r="AL97" s="56" t="s">
        <v>158</v>
      </c>
      <c r="AM97" s="140">
        <f t="shared" si="39"/>
        <v>270</v>
      </c>
      <c r="AN97" s="75">
        <v>3</v>
      </c>
      <c r="AO97" s="76">
        <v>10</v>
      </c>
      <c r="AP97" s="75">
        <v>2</v>
      </c>
      <c r="AQ97" s="76">
        <v>3</v>
      </c>
      <c r="AR97" s="75">
        <v>32</v>
      </c>
      <c r="AS97" s="76">
        <v>22</v>
      </c>
      <c r="AT97" s="75">
        <v>25</v>
      </c>
      <c r="AU97" s="76">
        <v>27</v>
      </c>
      <c r="AV97" s="75">
        <v>22</v>
      </c>
      <c r="AW97" s="76">
        <v>26</v>
      </c>
      <c r="AX97" s="75">
        <v>26</v>
      </c>
      <c r="AY97" s="76">
        <v>20</v>
      </c>
      <c r="AZ97" s="75">
        <v>32</v>
      </c>
      <c r="BA97" s="76">
        <v>20</v>
      </c>
      <c r="BB97" s="82">
        <f t="shared" si="52"/>
        <v>5.2827235374682058</v>
      </c>
      <c r="BC97" s="80">
        <f t="shared" si="53"/>
        <v>932</v>
      </c>
      <c r="BD97" s="100">
        <f t="shared" si="42"/>
        <v>18.235179025630991</v>
      </c>
      <c r="BE97" s="56" t="s">
        <v>158</v>
      </c>
      <c r="BF97" s="140">
        <f t="shared" si="43"/>
        <v>45</v>
      </c>
      <c r="BG97" s="75">
        <v>5</v>
      </c>
      <c r="BH97" s="76">
        <v>3</v>
      </c>
      <c r="BI97" s="75">
        <v>3</v>
      </c>
      <c r="BJ97" s="76">
        <v>2</v>
      </c>
      <c r="BK97" s="75">
        <v>7</v>
      </c>
      <c r="BL97" s="76">
        <v>3</v>
      </c>
      <c r="BM97" s="75">
        <v>4</v>
      </c>
      <c r="BN97" s="76">
        <v>1</v>
      </c>
      <c r="BO97" s="75">
        <v>4</v>
      </c>
      <c r="BP97" s="76">
        <v>1</v>
      </c>
      <c r="BQ97" s="75">
        <v>4</v>
      </c>
      <c r="BR97" s="76">
        <v>1</v>
      </c>
      <c r="BS97" s="75">
        <v>5</v>
      </c>
      <c r="BT97" s="76">
        <v>2</v>
      </c>
      <c r="BU97" s="82">
        <f t="shared" si="54"/>
        <v>0.88045392291136759</v>
      </c>
    </row>
    <row r="98" spans="1:73" ht="15.6" x14ac:dyDescent="0.3">
      <c r="A98" s="56" t="s">
        <v>159</v>
      </c>
      <c r="B98" s="26">
        <v>5674.6980000000003</v>
      </c>
      <c r="C98" s="144">
        <f t="shared" si="55"/>
        <v>4483</v>
      </c>
      <c r="D98" s="82">
        <f t="shared" si="49"/>
        <v>78.999798755810431</v>
      </c>
      <c r="E98" s="140">
        <f t="shared" si="36"/>
        <v>2931</v>
      </c>
      <c r="F98" s="105">
        <v>128</v>
      </c>
      <c r="G98" s="106">
        <v>126</v>
      </c>
      <c r="H98" s="105">
        <v>101</v>
      </c>
      <c r="I98" s="106">
        <v>147</v>
      </c>
      <c r="J98" s="105">
        <v>214</v>
      </c>
      <c r="K98" s="106">
        <v>281</v>
      </c>
      <c r="L98" s="105">
        <v>251</v>
      </c>
      <c r="M98" s="106">
        <v>243</v>
      </c>
      <c r="N98" s="105">
        <v>255</v>
      </c>
      <c r="O98" s="106">
        <v>260</v>
      </c>
      <c r="P98" s="105">
        <v>253</v>
      </c>
      <c r="Q98" s="106">
        <v>276</v>
      </c>
      <c r="R98" s="105">
        <v>203</v>
      </c>
      <c r="S98" s="106">
        <v>193</v>
      </c>
      <c r="T98" s="82">
        <f t="shared" si="50"/>
        <v>65.380325674771356</v>
      </c>
      <c r="U98" s="56" t="s">
        <v>159</v>
      </c>
      <c r="V98" s="140">
        <f t="shared" si="38"/>
        <v>923</v>
      </c>
      <c r="W98" s="105">
        <v>24</v>
      </c>
      <c r="X98" s="106">
        <v>17</v>
      </c>
      <c r="Y98" s="105">
        <v>27</v>
      </c>
      <c r="Z98" s="106">
        <v>25</v>
      </c>
      <c r="AA98" s="105">
        <v>71</v>
      </c>
      <c r="AB98" s="106">
        <v>63</v>
      </c>
      <c r="AC98" s="105">
        <v>89</v>
      </c>
      <c r="AD98" s="106">
        <v>67</v>
      </c>
      <c r="AE98" s="105">
        <v>85</v>
      </c>
      <c r="AF98" s="106">
        <v>67</v>
      </c>
      <c r="AG98" s="105">
        <v>115</v>
      </c>
      <c r="AH98" s="106">
        <v>84</v>
      </c>
      <c r="AI98" s="105">
        <v>112</v>
      </c>
      <c r="AJ98" s="106">
        <v>77</v>
      </c>
      <c r="AK98" s="82">
        <f t="shared" si="51"/>
        <v>20.588891367387909</v>
      </c>
      <c r="AL98" s="56" t="s">
        <v>159</v>
      </c>
      <c r="AM98" s="140">
        <f t="shared" si="39"/>
        <v>558</v>
      </c>
      <c r="AN98" s="105">
        <v>15</v>
      </c>
      <c r="AO98" s="106">
        <v>6</v>
      </c>
      <c r="AP98" s="105">
        <v>20</v>
      </c>
      <c r="AQ98" s="106">
        <v>9</v>
      </c>
      <c r="AR98" s="105">
        <v>78</v>
      </c>
      <c r="AS98" s="106">
        <v>40</v>
      </c>
      <c r="AT98" s="105">
        <v>51</v>
      </c>
      <c r="AU98" s="106">
        <v>43</v>
      </c>
      <c r="AV98" s="105">
        <v>51</v>
      </c>
      <c r="AW98" s="106">
        <v>49</v>
      </c>
      <c r="AX98" s="105">
        <v>59</v>
      </c>
      <c r="AY98" s="106">
        <v>46</v>
      </c>
      <c r="AZ98" s="105">
        <v>50</v>
      </c>
      <c r="BA98" s="106">
        <v>41</v>
      </c>
      <c r="BB98" s="82">
        <f t="shared" si="52"/>
        <v>12.447022083426278</v>
      </c>
      <c r="BC98" s="80">
        <f t="shared" si="53"/>
        <v>1481</v>
      </c>
      <c r="BD98" s="100">
        <f t="shared" si="42"/>
        <v>33.035913450814185</v>
      </c>
      <c r="BE98" s="56" t="s">
        <v>159</v>
      </c>
      <c r="BF98" s="140">
        <f t="shared" si="43"/>
        <v>71</v>
      </c>
      <c r="BG98" s="105">
        <v>8</v>
      </c>
      <c r="BH98" s="106">
        <v>15</v>
      </c>
      <c r="BI98" s="105">
        <v>13</v>
      </c>
      <c r="BJ98" s="106">
        <v>3</v>
      </c>
      <c r="BK98" s="105">
        <v>10</v>
      </c>
      <c r="BL98" s="106">
        <v>8</v>
      </c>
      <c r="BM98" s="105">
        <v>2</v>
      </c>
      <c r="BN98" s="106">
        <v>6</v>
      </c>
      <c r="BO98" s="105">
        <v>1</v>
      </c>
      <c r="BP98" s="106">
        <v>1</v>
      </c>
      <c r="BQ98" s="105">
        <v>0</v>
      </c>
      <c r="BR98" s="106">
        <v>0</v>
      </c>
      <c r="BS98" s="105">
        <v>2</v>
      </c>
      <c r="BT98" s="106">
        <v>2</v>
      </c>
      <c r="BU98" s="82">
        <f t="shared" si="54"/>
        <v>1.5837608744144547</v>
      </c>
    </row>
    <row r="99" spans="1:73" ht="15.6" x14ac:dyDescent="0.3">
      <c r="A99" s="56" t="s">
        <v>160</v>
      </c>
      <c r="B99" s="26">
        <v>1826.712</v>
      </c>
      <c r="C99" s="144">
        <f t="shared" si="55"/>
        <v>1484</v>
      </c>
      <c r="D99" s="82">
        <f t="shared" si="49"/>
        <v>81.238859765524069</v>
      </c>
      <c r="E99" s="140">
        <f t="shared" si="36"/>
        <v>1191</v>
      </c>
      <c r="F99" s="75">
        <v>45</v>
      </c>
      <c r="G99" s="76">
        <v>58</v>
      </c>
      <c r="H99" s="75">
        <v>43</v>
      </c>
      <c r="I99" s="76">
        <v>33</v>
      </c>
      <c r="J99" s="75">
        <v>104</v>
      </c>
      <c r="K99" s="76">
        <v>86</v>
      </c>
      <c r="L99" s="75">
        <v>108</v>
      </c>
      <c r="M99" s="76">
        <v>120</v>
      </c>
      <c r="N99" s="75">
        <v>104</v>
      </c>
      <c r="O99" s="76">
        <v>106</v>
      </c>
      <c r="P99" s="75">
        <v>93</v>
      </c>
      <c r="Q99" s="76">
        <v>102</v>
      </c>
      <c r="R99" s="75">
        <v>87</v>
      </c>
      <c r="S99" s="76">
        <v>102</v>
      </c>
      <c r="T99" s="82">
        <f t="shared" si="50"/>
        <v>80.256064690026946</v>
      </c>
      <c r="U99" s="56" t="s">
        <v>160</v>
      </c>
      <c r="V99" s="140">
        <f t="shared" si="38"/>
        <v>237</v>
      </c>
      <c r="W99" s="75">
        <v>8</v>
      </c>
      <c r="X99" s="76">
        <v>7</v>
      </c>
      <c r="Y99" s="75">
        <v>2</v>
      </c>
      <c r="Z99" s="76">
        <v>5</v>
      </c>
      <c r="AA99" s="75">
        <v>21</v>
      </c>
      <c r="AB99" s="76">
        <v>21</v>
      </c>
      <c r="AC99" s="75">
        <v>25</v>
      </c>
      <c r="AD99" s="76">
        <v>19</v>
      </c>
      <c r="AE99" s="75">
        <v>21</v>
      </c>
      <c r="AF99" s="76">
        <v>24</v>
      </c>
      <c r="AG99" s="75">
        <v>24</v>
      </c>
      <c r="AH99" s="76">
        <v>25</v>
      </c>
      <c r="AI99" s="75">
        <v>20</v>
      </c>
      <c r="AJ99" s="76">
        <v>15</v>
      </c>
      <c r="AK99" s="82">
        <f t="shared" si="51"/>
        <v>15.970350404312669</v>
      </c>
      <c r="AL99" s="56" t="s">
        <v>160</v>
      </c>
      <c r="AM99" s="140">
        <f t="shared" si="39"/>
        <v>43</v>
      </c>
      <c r="AN99" s="75">
        <v>1</v>
      </c>
      <c r="AO99" s="76">
        <v>0</v>
      </c>
      <c r="AP99" s="75">
        <v>1</v>
      </c>
      <c r="AQ99" s="76">
        <v>3</v>
      </c>
      <c r="AR99" s="75">
        <v>5</v>
      </c>
      <c r="AS99" s="76">
        <v>3</v>
      </c>
      <c r="AT99" s="75">
        <v>2</v>
      </c>
      <c r="AU99" s="76">
        <v>6</v>
      </c>
      <c r="AV99" s="75">
        <v>7</v>
      </c>
      <c r="AW99" s="76">
        <v>5</v>
      </c>
      <c r="AX99" s="75">
        <v>4</v>
      </c>
      <c r="AY99" s="76">
        <v>1</v>
      </c>
      <c r="AZ99" s="75">
        <v>2</v>
      </c>
      <c r="BA99" s="76">
        <v>3</v>
      </c>
      <c r="BB99" s="82">
        <f t="shared" si="52"/>
        <v>2.8975741239892181</v>
      </c>
      <c r="BC99" s="80">
        <f t="shared" si="53"/>
        <v>280</v>
      </c>
      <c r="BD99" s="100">
        <f t="shared" si="42"/>
        <v>18.867924528301888</v>
      </c>
      <c r="BE99" s="56" t="s">
        <v>160</v>
      </c>
      <c r="BF99" s="140">
        <f t="shared" si="43"/>
        <v>13</v>
      </c>
      <c r="BG99" s="75">
        <v>2</v>
      </c>
      <c r="BH99" s="76">
        <v>0</v>
      </c>
      <c r="BI99" s="75">
        <v>0</v>
      </c>
      <c r="BJ99" s="76">
        <v>1</v>
      </c>
      <c r="BK99" s="75">
        <v>0</v>
      </c>
      <c r="BL99" s="76">
        <v>1</v>
      </c>
      <c r="BM99" s="75">
        <v>3</v>
      </c>
      <c r="BN99" s="76">
        <v>2</v>
      </c>
      <c r="BO99" s="75">
        <v>1</v>
      </c>
      <c r="BP99" s="76">
        <v>1</v>
      </c>
      <c r="BQ99" s="75">
        <v>0</v>
      </c>
      <c r="BR99" s="76">
        <v>1</v>
      </c>
      <c r="BS99" s="75">
        <v>1</v>
      </c>
      <c r="BT99" s="76">
        <v>0</v>
      </c>
      <c r="BU99" s="82">
        <f t="shared" si="54"/>
        <v>0.87601078167115909</v>
      </c>
    </row>
    <row r="100" spans="1:73" ht="15.6" x14ac:dyDescent="0.3">
      <c r="A100" s="56" t="s">
        <v>243</v>
      </c>
      <c r="B100" s="70">
        <v>1537.704</v>
      </c>
      <c r="C100" s="144">
        <f t="shared" si="55"/>
        <v>1395</v>
      </c>
      <c r="D100" s="82">
        <f t="shared" si="49"/>
        <v>90.71967036568806</v>
      </c>
      <c r="E100" s="140">
        <f t="shared" si="36"/>
        <v>1363</v>
      </c>
      <c r="F100" s="105">
        <v>35</v>
      </c>
      <c r="G100" s="106">
        <v>33</v>
      </c>
      <c r="H100" s="105">
        <v>58</v>
      </c>
      <c r="I100" s="106">
        <v>58</v>
      </c>
      <c r="J100" s="105">
        <v>91</v>
      </c>
      <c r="K100" s="106">
        <v>90</v>
      </c>
      <c r="L100" s="105">
        <v>95</v>
      </c>
      <c r="M100" s="106">
        <v>99</v>
      </c>
      <c r="N100" s="105">
        <v>144</v>
      </c>
      <c r="O100" s="106">
        <v>119</v>
      </c>
      <c r="P100" s="105">
        <v>134</v>
      </c>
      <c r="Q100" s="106">
        <v>133</v>
      </c>
      <c r="R100" s="105">
        <v>146</v>
      </c>
      <c r="S100" s="106">
        <v>128</v>
      </c>
      <c r="T100" s="82">
        <f t="shared" si="50"/>
        <v>97.706093189964164</v>
      </c>
      <c r="U100" s="56" t="s">
        <v>243</v>
      </c>
      <c r="V100" s="140">
        <f t="shared" si="38"/>
        <v>32</v>
      </c>
      <c r="W100" s="105">
        <v>0</v>
      </c>
      <c r="X100" s="106">
        <v>0</v>
      </c>
      <c r="Y100" s="105">
        <v>2</v>
      </c>
      <c r="Z100" s="106">
        <v>1</v>
      </c>
      <c r="AA100" s="105">
        <v>0</v>
      </c>
      <c r="AB100" s="106">
        <v>0</v>
      </c>
      <c r="AC100" s="105">
        <v>3</v>
      </c>
      <c r="AD100" s="106">
        <v>4</v>
      </c>
      <c r="AE100" s="105">
        <v>3</v>
      </c>
      <c r="AF100" s="106">
        <v>1</v>
      </c>
      <c r="AG100" s="105">
        <v>5</v>
      </c>
      <c r="AH100" s="106">
        <v>3</v>
      </c>
      <c r="AI100" s="105">
        <v>4</v>
      </c>
      <c r="AJ100" s="106">
        <v>6</v>
      </c>
      <c r="AK100" s="82">
        <f t="shared" si="51"/>
        <v>2.2939068100358422</v>
      </c>
      <c r="AL100" s="56" t="s">
        <v>243</v>
      </c>
      <c r="AM100" s="140">
        <f t="shared" si="39"/>
        <v>0</v>
      </c>
      <c r="AN100" s="105">
        <v>0</v>
      </c>
      <c r="AO100" s="106">
        <v>0</v>
      </c>
      <c r="AP100" s="105">
        <v>0</v>
      </c>
      <c r="AQ100" s="106">
        <v>0</v>
      </c>
      <c r="AR100" s="105">
        <v>0</v>
      </c>
      <c r="AS100" s="106">
        <v>0</v>
      </c>
      <c r="AT100" s="105">
        <v>0</v>
      </c>
      <c r="AU100" s="106">
        <v>0</v>
      </c>
      <c r="AV100" s="105">
        <v>0</v>
      </c>
      <c r="AW100" s="106">
        <v>0</v>
      </c>
      <c r="AX100" s="105">
        <v>0</v>
      </c>
      <c r="AY100" s="106">
        <v>0</v>
      </c>
      <c r="AZ100" s="105">
        <v>0</v>
      </c>
      <c r="BA100" s="106">
        <v>0</v>
      </c>
      <c r="BB100" s="82">
        <f t="shared" si="52"/>
        <v>0</v>
      </c>
      <c r="BC100" s="80">
        <f t="shared" si="53"/>
        <v>32</v>
      </c>
      <c r="BD100" s="100">
        <f t="shared" si="42"/>
        <v>2.2939068100358422</v>
      </c>
      <c r="BE100" s="56" t="s">
        <v>243</v>
      </c>
      <c r="BF100" s="140">
        <f t="shared" si="43"/>
        <v>0</v>
      </c>
      <c r="BG100" s="105">
        <v>0</v>
      </c>
      <c r="BH100" s="106">
        <v>0</v>
      </c>
      <c r="BI100" s="105">
        <v>0</v>
      </c>
      <c r="BJ100" s="106">
        <v>0</v>
      </c>
      <c r="BK100" s="105">
        <v>0</v>
      </c>
      <c r="BL100" s="106">
        <v>0</v>
      </c>
      <c r="BM100" s="105">
        <v>0</v>
      </c>
      <c r="BN100" s="106">
        <v>0</v>
      </c>
      <c r="BO100" s="105">
        <v>0</v>
      </c>
      <c r="BP100" s="106">
        <v>0</v>
      </c>
      <c r="BQ100" s="105">
        <v>0</v>
      </c>
      <c r="BR100" s="106">
        <v>0</v>
      </c>
      <c r="BS100" s="105">
        <v>0</v>
      </c>
      <c r="BT100" s="106">
        <v>0</v>
      </c>
      <c r="BU100" s="82">
        <f t="shared" si="54"/>
        <v>0</v>
      </c>
    </row>
    <row r="101" spans="1:73" ht="15.6" x14ac:dyDescent="0.3">
      <c r="A101" s="60" t="s">
        <v>135</v>
      </c>
      <c r="B101" s="70">
        <v>4251.8519999999999</v>
      </c>
      <c r="C101" s="144">
        <f t="shared" si="55"/>
        <v>3892</v>
      </c>
      <c r="D101" s="14">
        <f t="shared" si="49"/>
        <v>91.536582176425711</v>
      </c>
      <c r="E101" s="140">
        <f t="shared" si="36"/>
        <v>2780</v>
      </c>
      <c r="F101" s="75">
        <v>112</v>
      </c>
      <c r="G101" s="76">
        <v>97</v>
      </c>
      <c r="H101" s="75">
        <v>98</v>
      </c>
      <c r="I101" s="76">
        <v>104</v>
      </c>
      <c r="J101" s="75">
        <v>232</v>
      </c>
      <c r="K101" s="76">
        <v>207</v>
      </c>
      <c r="L101" s="75">
        <v>262</v>
      </c>
      <c r="M101" s="76">
        <v>245</v>
      </c>
      <c r="N101" s="75">
        <v>257</v>
      </c>
      <c r="O101" s="76">
        <v>207</v>
      </c>
      <c r="P101" s="75">
        <v>292</v>
      </c>
      <c r="Q101" s="76">
        <v>225</v>
      </c>
      <c r="R101" s="75">
        <v>247</v>
      </c>
      <c r="S101" s="76">
        <v>195</v>
      </c>
      <c r="T101" s="14">
        <f t="shared" si="50"/>
        <v>71.428571428571431</v>
      </c>
      <c r="U101" s="60" t="s">
        <v>135</v>
      </c>
      <c r="V101" s="140">
        <f t="shared" si="38"/>
        <v>911</v>
      </c>
      <c r="W101" s="75">
        <v>20</v>
      </c>
      <c r="X101" s="76">
        <v>14</v>
      </c>
      <c r="Y101" s="75">
        <v>32</v>
      </c>
      <c r="Z101" s="76">
        <v>42</v>
      </c>
      <c r="AA101" s="75">
        <v>69</v>
      </c>
      <c r="AB101" s="76">
        <v>84</v>
      </c>
      <c r="AC101" s="75">
        <v>80</v>
      </c>
      <c r="AD101" s="76">
        <v>98</v>
      </c>
      <c r="AE101" s="75">
        <v>96</v>
      </c>
      <c r="AF101" s="76">
        <v>82</v>
      </c>
      <c r="AG101" s="75">
        <v>75</v>
      </c>
      <c r="AH101" s="76">
        <v>72</v>
      </c>
      <c r="AI101" s="75">
        <v>72</v>
      </c>
      <c r="AJ101" s="76">
        <v>75</v>
      </c>
      <c r="AK101" s="82">
        <f t="shared" si="51"/>
        <v>23.406988694758478</v>
      </c>
      <c r="AL101" s="60" t="s">
        <v>135</v>
      </c>
      <c r="AM101" s="140">
        <f t="shared" si="39"/>
        <v>190</v>
      </c>
      <c r="AN101" s="75">
        <v>1</v>
      </c>
      <c r="AO101" s="76">
        <v>4</v>
      </c>
      <c r="AP101" s="75">
        <v>13</v>
      </c>
      <c r="AQ101" s="76">
        <v>7</v>
      </c>
      <c r="AR101" s="75">
        <v>18</v>
      </c>
      <c r="AS101" s="76">
        <v>9</v>
      </c>
      <c r="AT101" s="75">
        <v>15</v>
      </c>
      <c r="AU101" s="76">
        <v>13</v>
      </c>
      <c r="AV101" s="75">
        <v>13</v>
      </c>
      <c r="AW101" s="76">
        <v>22</v>
      </c>
      <c r="AX101" s="75">
        <v>24</v>
      </c>
      <c r="AY101" s="76">
        <v>25</v>
      </c>
      <c r="AZ101" s="75">
        <v>10</v>
      </c>
      <c r="BA101" s="76">
        <v>16</v>
      </c>
      <c r="BB101" s="14">
        <f t="shared" si="52"/>
        <v>4.8818088386433711</v>
      </c>
      <c r="BC101" s="13">
        <f t="shared" si="53"/>
        <v>1101</v>
      </c>
      <c r="BD101" s="57">
        <f t="shared" si="42"/>
        <v>28.288797533401848</v>
      </c>
      <c r="BE101" s="60" t="s">
        <v>135</v>
      </c>
      <c r="BF101" s="140">
        <f t="shared" si="43"/>
        <v>11</v>
      </c>
      <c r="BG101" s="75">
        <v>2</v>
      </c>
      <c r="BH101" s="76">
        <v>1</v>
      </c>
      <c r="BI101" s="75">
        <v>0</v>
      </c>
      <c r="BJ101" s="76">
        <v>1</v>
      </c>
      <c r="BK101" s="75">
        <v>4</v>
      </c>
      <c r="BL101" s="76">
        <v>0</v>
      </c>
      <c r="BM101" s="75">
        <v>1</v>
      </c>
      <c r="BN101" s="76">
        <v>0</v>
      </c>
      <c r="BO101" s="75">
        <v>0</v>
      </c>
      <c r="BP101" s="76">
        <v>2</v>
      </c>
      <c r="BQ101" s="75">
        <v>0</v>
      </c>
      <c r="BR101" s="76">
        <v>0</v>
      </c>
      <c r="BS101" s="75">
        <v>0</v>
      </c>
      <c r="BT101" s="76">
        <v>0</v>
      </c>
      <c r="BU101" s="82">
        <f t="shared" si="54"/>
        <v>0.28263103802672146</v>
      </c>
    </row>
    <row r="102" spans="1:73" ht="15.6" x14ac:dyDescent="0.3">
      <c r="A102" s="60" t="s">
        <v>162</v>
      </c>
      <c r="B102" s="70">
        <v>2881.98</v>
      </c>
      <c r="C102" s="144">
        <f t="shared" si="55"/>
        <v>2465</v>
      </c>
      <c r="D102" s="14">
        <f t="shared" si="49"/>
        <v>85.531474888791735</v>
      </c>
      <c r="E102" s="140">
        <f t="shared" ref="E102:E106" si="56">SUM(F102:S102)</f>
        <v>1792</v>
      </c>
      <c r="F102" s="105">
        <v>81</v>
      </c>
      <c r="G102" s="106">
        <v>85</v>
      </c>
      <c r="H102" s="105">
        <v>66</v>
      </c>
      <c r="I102" s="106">
        <v>57</v>
      </c>
      <c r="J102" s="105">
        <v>142</v>
      </c>
      <c r="K102" s="106">
        <v>147</v>
      </c>
      <c r="L102" s="105">
        <v>167</v>
      </c>
      <c r="M102" s="106">
        <v>145</v>
      </c>
      <c r="N102" s="105">
        <v>152</v>
      </c>
      <c r="O102" s="106">
        <v>124</v>
      </c>
      <c r="P102" s="105">
        <v>152</v>
      </c>
      <c r="Q102" s="106">
        <v>162</v>
      </c>
      <c r="R102" s="105">
        <v>159</v>
      </c>
      <c r="S102" s="106">
        <v>153</v>
      </c>
      <c r="T102" s="14">
        <f t="shared" si="50"/>
        <v>72.697768762677484</v>
      </c>
      <c r="U102" s="60" t="s">
        <v>162</v>
      </c>
      <c r="V102" s="140">
        <f t="shared" si="38"/>
        <v>480</v>
      </c>
      <c r="W102" s="105">
        <v>8</v>
      </c>
      <c r="X102" s="106">
        <v>4</v>
      </c>
      <c r="Y102" s="105">
        <v>13</v>
      </c>
      <c r="Z102" s="106">
        <v>10</v>
      </c>
      <c r="AA102" s="105">
        <v>42</v>
      </c>
      <c r="AB102" s="106">
        <v>46</v>
      </c>
      <c r="AC102" s="105">
        <v>28</v>
      </c>
      <c r="AD102" s="106">
        <v>40</v>
      </c>
      <c r="AE102" s="105">
        <v>51</v>
      </c>
      <c r="AF102" s="106">
        <v>48</v>
      </c>
      <c r="AG102" s="105">
        <v>56</v>
      </c>
      <c r="AH102" s="106">
        <v>34</v>
      </c>
      <c r="AI102" s="105">
        <v>55</v>
      </c>
      <c r="AJ102" s="106">
        <v>45</v>
      </c>
      <c r="AK102" s="82">
        <f t="shared" si="51"/>
        <v>19.472616632860039</v>
      </c>
      <c r="AL102" s="60" t="s">
        <v>162</v>
      </c>
      <c r="AM102" s="140">
        <f t="shared" si="39"/>
        <v>174</v>
      </c>
      <c r="AN102" s="105">
        <v>0</v>
      </c>
      <c r="AO102" s="106">
        <v>3</v>
      </c>
      <c r="AP102" s="105">
        <v>6</v>
      </c>
      <c r="AQ102" s="106">
        <v>5</v>
      </c>
      <c r="AR102" s="105">
        <v>22</v>
      </c>
      <c r="AS102" s="106">
        <v>7</v>
      </c>
      <c r="AT102" s="105">
        <v>17</v>
      </c>
      <c r="AU102" s="106">
        <v>13</v>
      </c>
      <c r="AV102" s="105">
        <v>21</v>
      </c>
      <c r="AW102" s="106">
        <v>15</v>
      </c>
      <c r="AX102" s="105">
        <v>23</v>
      </c>
      <c r="AY102" s="106">
        <v>14</v>
      </c>
      <c r="AZ102" s="105">
        <v>13</v>
      </c>
      <c r="BA102" s="106">
        <v>15</v>
      </c>
      <c r="BB102" s="14">
        <f t="shared" si="52"/>
        <v>7.0588235294117645</v>
      </c>
      <c r="BC102" s="13">
        <f t="shared" si="53"/>
        <v>654</v>
      </c>
      <c r="BD102" s="57">
        <f t="shared" si="42"/>
        <v>26.531440162271803</v>
      </c>
      <c r="BE102" s="60" t="s">
        <v>162</v>
      </c>
      <c r="BF102" s="140">
        <f t="shared" si="43"/>
        <v>19</v>
      </c>
      <c r="BG102" s="105">
        <v>3</v>
      </c>
      <c r="BH102" s="106">
        <v>3</v>
      </c>
      <c r="BI102" s="105">
        <v>0</v>
      </c>
      <c r="BJ102" s="106">
        <v>1</v>
      </c>
      <c r="BK102" s="105">
        <v>3</v>
      </c>
      <c r="BL102" s="106">
        <v>1</v>
      </c>
      <c r="BM102" s="105">
        <v>3</v>
      </c>
      <c r="BN102" s="106">
        <v>0</v>
      </c>
      <c r="BO102" s="105">
        <v>1</v>
      </c>
      <c r="BP102" s="106">
        <v>2</v>
      </c>
      <c r="BQ102" s="105">
        <v>1</v>
      </c>
      <c r="BR102" s="106">
        <v>0</v>
      </c>
      <c r="BS102" s="105">
        <v>1</v>
      </c>
      <c r="BT102" s="106">
        <v>0</v>
      </c>
      <c r="BU102" s="82">
        <f t="shared" si="54"/>
        <v>0.77079107505070987</v>
      </c>
    </row>
    <row r="103" spans="1:73" ht="15.6" x14ac:dyDescent="0.3">
      <c r="A103" s="60" t="s">
        <v>163</v>
      </c>
      <c r="B103" s="70">
        <v>5056.83</v>
      </c>
      <c r="C103" s="144">
        <f t="shared" si="55"/>
        <v>3445</v>
      </c>
      <c r="D103" s="14">
        <f t="shared" si="49"/>
        <v>68.12568348154872</v>
      </c>
      <c r="E103" s="140">
        <f t="shared" si="56"/>
        <v>2176</v>
      </c>
      <c r="F103" s="75">
        <v>84</v>
      </c>
      <c r="G103" s="76">
        <v>108</v>
      </c>
      <c r="H103" s="75">
        <v>90</v>
      </c>
      <c r="I103" s="76">
        <v>96</v>
      </c>
      <c r="J103" s="75">
        <v>205</v>
      </c>
      <c r="K103" s="76">
        <v>177</v>
      </c>
      <c r="L103" s="75">
        <v>181</v>
      </c>
      <c r="M103" s="76">
        <v>203</v>
      </c>
      <c r="N103" s="75">
        <v>209</v>
      </c>
      <c r="O103" s="76">
        <v>203</v>
      </c>
      <c r="P103" s="75">
        <v>185</v>
      </c>
      <c r="Q103" s="76">
        <v>186</v>
      </c>
      <c r="R103" s="75">
        <v>118</v>
      </c>
      <c r="S103" s="76">
        <v>131</v>
      </c>
      <c r="T103" s="14">
        <f t="shared" si="50"/>
        <v>63.164005805515245</v>
      </c>
      <c r="U103" s="60" t="s">
        <v>163</v>
      </c>
      <c r="V103" s="140">
        <f t="shared" si="38"/>
        <v>697</v>
      </c>
      <c r="W103" s="75">
        <v>28</v>
      </c>
      <c r="X103" s="76">
        <v>10</v>
      </c>
      <c r="Y103" s="75">
        <v>19</v>
      </c>
      <c r="Z103" s="76">
        <v>16</v>
      </c>
      <c r="AA103" s="75">
        <v>75</v>
      </c>
      <c r="AB103" s="76">
        <v>51</v>
      </c>
      <c r="AC103" s="75">
        <v>75</v>
      </c>
      <c r="AD103" s="76">
        <v>61</v>
      </c>
      <c r="AE103" s="75">
        <v>91</v>
      </c>
      <c r="AF103" s="76">
        <v>60</v>
      </c>
      <c r="AG103" s="75">
        <v>56</v>
      </c>
      <c r="AH103" s="76">
        <v>60</v>
      </c>
      <c r="AI103" s="75">
        <v>43</v>
      </c>
      <c r="AJ103" s="76">
        <v>52</v>
      </c>
      <c r="AK103" s="82">
        <f t="shared" si="51"/>
        <v>20.232220609579098</v>
      </c>
      <c r="AL103" s="60" t="s">
        <v>163</v>
      </c>
      <c r="AM103" s="140">
        <f t="shared" si="39"/>
        <v>529</v>
      </c>
      <c r="AN103" s="75">
        <v>14</v>
      </c>
      <c r="AO103" s="76">
        <v>9</v>
      </c>
      <c r="AP103" s="75">
        <v>16</v>
      </c>
      <c r="AQ103" s="76">
        <v>17</v>
      </c>
      <c r="AR103" s="75">
        <v>69</v>
      </c>
      <c r="AS103" s="76">
        <v>45</v>
      </c>
      <c r="AT103" s="75">
        <v>48</v>
      </c>
      <c r="AU103" s="76">
        <v>43</v>
      </c>
      <c r="AV103" s="75">
        <v>64</v>
      </c>
      <c r="AW103" s="76">
        <v>45</v>
      </c>
      <c r="AX103" s="75">
        <v>34</v>
      </c>
      <c r="AY103" s="76">
        <v>53</v>
      </c>
      <c r="AZ103" s="75">
        <v>42</v>
      </c>
      <c r="BA103" s="76">
        <v>30</v>
      </c>
      <c r="BB103" s="14">
        <f t="shared" si="52"/>
        <v>15.355587808417997</v>
      </c>
      <c r="BC103" s="13">
        <f t="shared" si="53"/>
        <v>1226</v>
      </c>
      <c r="BD103" s="57">
        <f t="shared" si="42"/>
        <v>35.587808417997095</v>
      </c>
      <c r="BE103" s="60" t="s">
        <v>163</v>
      </c>
      <c r="BF103" s="140">
        <f t="shared" si="43"/>
        <v>43</v>
      </c>
      <c r="BG103" s="75">
        <v>4</v>
      </c>
      <c r="BH103" s="76">
        <v>2</v>
      </c>
      <c r="BI103" s="75">
        <v>4</v>
      </c>
      <c r="BJ103" s="76">
        <v>6</v>
      </c>
      <c r="BK103" s="75">
        <v>7</v>
      </c>
      <c r="BL103" s="76">
        <v>11</v>
      </c>
      <c r="BM103" s="75">
        <v>3</v>
      </c>
      <c r="BN103" s="76">
        <v>3</v>
      </c>
      <c r="BO103" s="75">
        <v>2</v>
      </c>
      <c r="BP103" s="76">
        <v>0</v>
      </c>
      <c r="BQ103" s="75">
        <v>0</v>
      </c>
      <c r="BR103" s="76">
        <v>0</v>
      </c>
      <c r="BS103" s="75">
        <v>1</v>
      </c>
      <c r="BT103" s="76">
        <v>0</v>
      </c>
      <c r="BU103" s="82">
        <f t="shared" si="54"/>
        <v>1.2481857764876634</v>
      </c>
    </row>
    <row r="104" spans="1:73" ht="15.6" x14ac:dyDescent="0.3">
      <c r="A104" s="60" t="s">
        <v>164</v>
      </c>
      <c r="B104" s="70">
        <v>1397.5740000000001</v>
      </c>
      <c r="C104" s="144">
        <f t="shared" si="55"/>
        <v>1305</v>
      </c>
      <c r="D104" s="14">
        <f t="shared" si="49"/>
        <v>93.376093144262839</v>
      </c>
      <c r="E104" s="140">
        <f t="shared" si="56"/>
        <v>644</v>
      </c>
      <c r="F104" s="105">
        <v>18</v>
      </c>
      <c r="G104" s="106">
        <v>24</v>
      </c>
      <c r="H104" s="105">
        <v>20</v>
      </c>
      <c r="I104" s="106">
        <v>31</v>
      </c>
      <c r="J104" s="105">
        <v>54</v>
      </c>
      <c r="K104" s="106">
        <v>48</v>
      </c>
      <c r="L104" s="105">
        <v>53</v>
      </c>
      <c r="M104" s="106">
        <v>60</v>
      </c>
      <c r="N104" s="105">
        <v>49</v>
      </c>
      <c r="O104" s="106">
        <v>52</v>
      </c>
      <c r="P104" s="105">
        <v>62</v>
      </c>
      <c r="Q104" s="106">
        <v>64</v>
      </c>
      <c r="R104" s="105">
        <v>54</v>
      </c>
      <c r="S104" s="106">
        <v>55</v>
      </c>
      <c r="T104" s="14">
        <f t="shared" si="50"/>
        <v>49.348659003831422</v>
      </c>
      <c r="U104" s="60" t="s">
        <v>164</v>
      </c>
      <c r="V104" s="140">
        <f t="shared" si="38"/>
        <v>644</v>
      </c>
      <c r="W104" s="105">
        <v>18</v>
      </c>
      <c r="X104" s="106">
        <v>24</v>
      </c>
      <c r="Y104" s="105">
        <v>20</v>
      </c>
      <c r="Z104" s="106">
        <v>31</v>
      </c>
      <c r="AA104" s="105">
        <v>54</v>
      </c>
      <c r="AB104" s="106">
        <v>48</v>
      </c>
      <c r="AC104" s="105">
        <v>53</v>
      </c>
      <c r="AD104" s="106">
        <v>60</v>
      </c>
      <c r="AE104" s="105">
        <v>49</v>
      </c>
      <c r="AF104" s="106">
        <v>52</v>
      </c>
      <c r="AG104" s="105">
        <v>62</v>
      </c>
      <c r="AH104" s="106">
        <v>64</v>
      </c>
      <c r="AI104" s="105">
        <v>54</v>
      </c>
      <c r="AJ104" s="106">
        <v>55</v>
      </c>
      <c r="AK104" s="82">
        <f t="shared" si="51"/>
        <v>49.348659003831422</v>
      </c>
      <c r="AL104" s="60" t="s">
        <v>164</v>
      </c>
      <c r="AM104" s="140">
        <f t="shared" si="39"/>
        <v>14</v>
      </c>
      <c r="AN104" s="105">
        <v>0</v>
      </c>
      <c r="AO104" s="106">
        <v>0</v>
      </c>
      <c r="AP104" s="105">
        <v>2</v>
      </c>
      <c r="AQ104" s="106">
        <v>1</v>
      </c>
      <c r="AR104" s="105">
        <v>1</v>
      </c>
      <c r="AS104" s="106">
        <v>1</v>
      </c>
      <c r="AT104" s="105">
        <v>3</v>
      </c>
      <c r="AU104" s="106">
        <v>1</v>
      </c>
      <c r="AV104" s="105">
        <v>2</v>
      </c>
      <c r="AW104" s="106">
        <v>0</v>
      </c>
      <c r="AX104" s="105">
        <v>0</v>
      </c>
      <c r="AY104" s="106">
        <v>1</v>
      </c>
      <c r="AZ104" s="105">
        <v>1</v>
      </c>
      <c r="BA104" s="106">
        <v>1</v>
      </c>
      <c r="BB104" s="14">
        <f t="shared" si="52"/>
        <v>1.0727969348659003</v>
      </c>
      <c r="BC104" s="13">
        <f t="shared" si="53"/>
        <v>658</v>
      </c>
      <c r="BD104" s="57">
        <f t="shared" si="42"/>
        <v>50.421455938697321</v>
      </c>
      <c r="BE104" s="60" t="s">
        <v>164</v>
      </c>
      <c r="BF104" s="140">
        <f t="shared" si="43"/>
        <v>3</v>
      </c>
      <c r="BG104" s="75">
        <v>1</v>
      </c>
      <c r="BH104" s="76">
        <v>0</v>
      </c>
      <c r="BI104" s="75">
        <v>0</v>
      </c>
      <c r="BJ104" s="76">
        <v>0</v>
      </c>
      <c r="BK104" s="75">
        <v>0</v>
      </c>
      <c r="BL104" s="76">
        <v>0</v>
      </c>
      <c r="BM104" s="75">
        <v>1</v>
      </c>
      <c r="BN104" s="76">
        <v>0</v>
      </c>
      <c r="BO104" s="75">
        <v>1</v>
      </c>
      <c r="BP104" s="76">
        <v>0</v>
      </c>
      <c r="BQ104" s="75">
        <v>0</v>
      </c>
      <c r="BR104" s="76">
        <v>0</v>
      </c>
      <c r="BS104" s="75">
        <v>0</v>
      </c>
      <c r="BT104" s="76">
        <v>0</v>
      </c>
      <c r="BU104" s="82">
        <f t="shared" si="54"/>
        <v>0.22988505747126436</v>
      </c>
    </row>
    <row r="105" spans="1:73" ht="15.6" x14ac:dyDescent="0.3">
      <c r="A105" s="60" t="s">
        <v>165</v>
      </c>
      <c r="B105" s="70">
        <v>2490.5880000000002</v>
      </c>
      <c r="C105" s="144">
        <f t="shared" si="55"/>
        <v>1401</v>
      </c>
      <c r="D105" s="14">
        <f t="shared" si="49"/>
        <v>56.251776688878287</v>
      </c>
      <c r="E105" s="140">
        <f t="shared" si="56"/>
        <v>1045</v>
      </c>
      <c r="F105" s="75">
        <v>37</v>
      </c>
      <c r="G105" s="76">
        <v>43</v>
      </c>
      <c r="H105" s="75">
        <v>48</v>
      </c>
      <c r="I105" s="76">
        <v>49</v>
      </c>
      <c r="J105" s="75">
        <v>104</v>
      </c>
      <c r="K105" s="76">
        <v>91</v>
      </c>
      <c r="L105" s="75">
        <v>86</v>
      </c>
      <c r="M105" s="76">
        <v>67</v>
      </c>
      <c r="N105" s="75">
        <v>94</v>
      </c>
      <c r="O105" s="76">
        <v>78</v>
      </c>
      <c r="P105" s="75">
        <v>103</v>
      </c>
      <c r="Q105" s="76">
        <v>82</v>
      </c>
      <c r="R105" s="75">
        <v>106</v>
      </c>
      <c r="S105" s="76">
        <v>57</v>
      </c>
      <c r="T105" s="123">
        <f t="shared" si="50"/>
        <v>74.589578872234114</v>
      </c>
      <c r="U105" s="60" t="s">
        <v>165</v>
      </c>
      <c r="V105" s="140">
        <f t="shared" si="38"/>
        <v>268</v>
      </c>
      <c r="W105" s="75">
        <v>12</v>
      </c>
      <c r="X105" s="76">
        <v>8</v>
      </c>
      <c r="Y105" s="75">
        <v>15</v>
      </c>
      <c r="Z105" s="76">
        <v>20</v>
      </c>
      <c r="AA105" s="75">
        <v>28</v>
      </c>
      <c r="AB105" s="76">
        <v>24</v>
      </c>
      <c r="AC105" s="75">
        <v>21</v>
      </c>
      <c r="AD105" s="76">
        <v>24</v>
      </c>
      <c r="AE105" s="75">
        <v>29</v>
      </c>
      <c r="AF105" s="76">
        <v>17</v>
      </c>
      <c r="AG105" s="75">
        <v>21</v>
      </c>
      <c r="AH105" s="76">
        <v>20</v>
      </c>
      <c r="AI105" s="75">
        <v>11</v>
      </c>
      <c r="AJ105" s="76">
        <v>18</v>
      </c>
      <c r="AK105" s="82">
        <f t="shared" si="51"/>
        <v>19.129193433261957</v>
      </c>
      <c r="AL105" s="60" t="s">
        <v>165</v>
      </c>
      <c r="AM105" s="140">
        <f t="shared" si="39"/>
        <v>87</v>
      </c>
      <c r="AN105" s="75">
        <v>1</v>
      </c>
      <c r="AO105" s="76">
        <v>3</v>
      </c>
      <c r="AP105" s="75">
        <v>1</v>
      </c>
      <c r="AQ105" s="76">
        <v>4</v>
      </c>
      <c r="AR105" s="75">
        <v>3</v>
      </c>
      <c r="AS105" s="76">
        <v>0</v>
      </c>
      <c r="AT105" s="75">
        <v>11</v>
      </c>
      <c r="AU105" s="76">
        <v>1</v>
      </c>
      <c r="AV105" s="75">
        <v>8</v>
      </c>
      <c r="AW105" s="76">
        <v>12</v>
      </c>
      <c r="AX105" s="75">
        <v>11</v>
      </c>
      <c r="AY105" s="76">
        <v>12</v>
      </c>
      <c r="AZ105" s="75">
        <v>15</v>
      </c>
      <c r="BA105" s="76">
        <v>5</v>
      </c>
      <c r="BB105" s="123">
        <f t="shared" si="52"/>
        <v>6.209850107066381</v>
      </c>
      <c r="BC105" s="13">
        <f t="shared" si="53"/>
        <v>355</v>
      </c>
      <c r="BD105" s="57">
        <f t="shared" si="42"/>
        <v>25.339043540328337</v>
      </c>
      <c r="BE105" s="60" t="s">
        <v>165</v>
      </c>
      <c r="BF105" s="140">
        <f t="shared" si="43"/>
        <v>1</v>
      </c>
      <c r="BG105" s="75">
        <v>0</v>
      </c>
      <c r="BH105" s="76">
        <v>0</v>
      </c>
      <c r="BI105" s="75">
        <v>1</v>
      </c>
      <c r="BJ105" s="76">
        <v>0</v>
      </c>
      <c r="BK105" s="75">
        <v>0</v>
      </c>
      <c r="BL105" s="76">
        <v>0</v>
      </c>
      <c r="BM105" s="75">
        <v>0</v>
      </c>
      <c r="BN105" s="76">
        <v>0</v>
      </c>
      <c r="BO105" s="75">
        <v>0</v>
      </c>
      <c r="BP105" s="76">
        <v>0</v>
      </c>
      <c r="BQ105" s="75">
        <v>0</v>
      </c>
      <c r="BR105" s="76">
        <v>0</v>
      </c>
      <c r="BS105" s="75">
        <v>0</v>
      </c>
      <c r="BT105" s="76">
        <v>0</v>
      </c>
      <c r="BU105" s="82">
        <f t="shared" si="54"/>
        <v>7.1377587437544618E-2</v>
      </c>
    </row>
    <row r="106" spans="1:73" ht="15.6" x14ac:dyDescent="0.3">
      <c r="A106" s="60" t="s">
        <v>166</v>
      </c>
      <c r="B106" s="70">
        <v>2509.5419999999999</v>
      </c>
      <c r="C106" s="144">
        <f t="shared" si="55"/>
        <v>2343</v>
      </c>
      <c r="D106" s="14">
        <f t="shared" si="49"/>
        <v>93.363649622122296</v>
      </c>
      <c r="E106" s="140">
        <f t="shared" si="56"/>
        <v>2065</v>
      </c>
      <c r="F106" s="75">
        <v>57</v>
      </c>
      <c r="G106" s="76">
        <v>58</v>
      </c>
      <c r="H106" s="75">
        <v>145</v>
      </c>
      <c r="I106" s="76">
        <v>146</v>
      </c>
      <c r="J106" s="75">
        <v>176</v>
      </c>
      <c r="K106" s="76">
        <v>171</v>
      </c>
      <c r="L106" s="75">
        <v>175</v>
      </c>
      <c r="M106" s="76">
        <v>172</v>
      </c>
      <c r="N106" s="75">
        <v>163</v>
      </c>
      <c r="O106" s="76">
        <v>159</v>
      </c>
      <c r="P106" s="75">
        <v>172</v>
      </c>
      <c r="Q106" s="76">
        <v>178</v>
      </c>
      <c r="R106" s="75">
        <v>148</v>
      </c>
      <c r="S106" s="76">
        <v>145</v>
      </c>
      <c r="T106" s="14">
        <f t="shared" si="50"/>
        <v>88.134869825010682</v>
      </c>
      <c r="U106" s="60" t="s">
        <v>166</v>
      </c>
      <c r="V106" s="140">
        <f t="shared" si="38"/>
        <v>168</v>
      </c>
      <c r="W106" s="75">
        <v>5</v>
      </c>
      <c r="X106" s="76">
        <v>2</v>
      </c>
      <c r="Y106" s="75">
        <v>10</v>
      </c>
      <c r="Z106" s="76">
        <v>14</v>
      </c>
      <c r="AA106" s="75">
        <v>13</v>
      </c>
      <c r="AB106" s="76">
        <v>13</v>
      </c>
      <c r="AC106" s="75">
        <v>11</v>
      </c>
      <c r="AD106" s="76">
        <v>13</v>
      </c>
      <c r="AE106" s="75">
        <v>13</v>
      </c>
      <c r="AF106" s="76">
        <v>13</v>
      </c>
      <c r="AG106" s="75">
        <v>15</v>
      </c>
      <c r="AH106" s="76">
        <v>18</v>
      </c>
      <c r="AI106" s="75">
        <v>14</v>
      </c>
      <c r="AJ106" s="76">
        <v>14</v>
      </c>
      <c r="AK106" s="82">
        <f t="shared" si="51"/>
        <v>7.1702944942381563</v>
      </c>
      <c r="AL106" s="60" t="s">
        <v>166</v>
      </c>
      <c r="AM106" s="140">
        <f t="shared" si="39"/>
        <v>83</v>
      </c>
      <c r="AN106" s="75">
        <v>1</v>
      </c>
      <c r="AO106" s="76">
        <v>2</v>
      </c>
      <c r="AP106" s="75">
        <v>6</v>
      </c>
      <c r="AQ106" s="76">
        <v>4</v>
      </c>
      <c r="AR106" s="75">
        <v>5</v>
      </c>
      <c r="AS106" s="76">
        <v>4</v>
      </c>
      <c r="AT106" s="75">
        <v>6</v>
      </c>
      <c r="AU106" s="76">
        <v>9</v>
      </c>
      <c r="AV106" s="75">
        <v>8</v>
      </c>
      <c r="AW106" s="76">
        <v>5</v>
      </c>
      <c r="AX106" s="75">
        <v>8</v>
      </c>
      <c r="AY106" s="76">
        <v>6</v>
      </c>
      <c r="AZ106" s="75">
        <v>9</v>
      </c>
      <c r="BA106" s="76">
        <v>10</v>
      </c>
      <c r="BB106" s="14">
        <f t="shared" si="52"/>
        <v>3.5424669227486127</v>
      </c>
      <c r="BC106" s="13">
        <f t="shared" si="53"/>
        <v>251</v>
      </c>
      <c r="BD106" s="57">
        <f t="shared" si="42"/>
        <v>10.712761416986769</v>
      </c>
      <c r="BE106" s="60" t="s">
        <v>166</v>
      </c>
      <c r="BF106" s="140">
        <f t="shared" si="43"/>
        <v>27</v>
      </c>
      <c r="BG106" s="75">
        <v>4</v>
      </c>
      <c r="BH106" s="76">
        <v>0</v>
      </c>
      <c r="BI106" s="75">
        <v>1</v>
      </c>
      <c r="BJ106" s="76">
        <v>3</v>
      </c>
      <c r="BK106" s="75">
        <v>4</v>
      </c>
      <c r="BL106" s="76">
        <v>4</v>
      </c>
      <c r="BM106" s="75">
        <v>1</v>
      </c>
      <c r="BN106" s="76">
        <v>3</v>
      </c>
      <c r="BO106" s="75">
        <v>0</v>
      </c>
      <c r="BP106" s="76">
        <v>1</v>
      </c>
      <c r="BQ106" s="75">
        <v>3</v>
      </c>
      <c r="BR106" s="76">
        <v>2</v>
      </c>
      <c r="BS106" s="75">
        <v>1</v>
      </c>
      <c r="BT106" s="76">
        <v>0</v>
      </c>
      <c r="BU106" s="82">
        <f t="shared" si="54"/>
        <v>1.1523687580025608</v>
      </c>
    </row>
    <row r="107" spans="1:73" s="99" customFormat="1" x14ac:dyDescent="0.25">
      <c r="A107" s="4"/>
    </row>
    <row r="108" spans="1:73" ht="15.6" x14ac:dyDescent="0.3">
      <c r="A108" s="2" t="s">
        <v>167</v>
      </c>
      <c r="B108" s="149">
        <f>SUM(B109:B132)</f>
        <v>81715.34599999999</v>
      </c>
      <c r="C108" s="92">
        <f>E108+V108+AM108+BF108</f>
        <v>47381</v>
      </c>
      <c r="D108" s="123"/>
      <c r="E108" s="140">
        <f>SUM(E109:E132)</f>
        <v>31368</v>
      </c>
      <c r="F108" s="160">
        <f t="shared" ref="F108:S108" si="57">SUM(F109:F132)</f>
        <v>1391</v>
      </c>
      <c r="G108" s="160">
        <f t="shared" si="57"/>
        <v>1324</v>
      </c>
      <c r="H108" s="160">
        <f t="shared" si="57"/>
        <v>1388</v>
      </c>
      <c r="I108" s="160">
        <f t="shared" si="57"/>
        <v>1305</v>
      </c>
      <c r="J108" s="160">
        <f t="shared" si="57"/>
        <v>2476</v>
      </c>
      <c r="K108" s="160">
        <f t="shared" si="57"/>
        <v>2498</v>
      </c>
      <c r="L108" s="160">
        <f t="shared" si="57"/>
        <v>2611</v>
      </c>
      <c r="M108" s="160">
        <f t="shared" si="57"/>
        <v>2615</v>
      </c>
      <c r="N108" s="160">
        <f t="shared" si="57"/>
        <v>2616</v>
      </c>
      <c r="O108" s="160">
        <f t="shared" si="57"/>
        <v>2585</v>
      </c>
      <c r="P108" s="160">
        <f t="shared" si="57"/>
        <v>2804</v>
      </c>
      <c r="Q108" s="160">
        <f t="shared" si="57"/>
        <v>2664</v>
      </c>
      <c r="R108" s="160">
        <f t="shared" si="57"/>
        <v>2591</v>
      </c>
      <c r="S108" s="160">
        <f t="shared" si="57"/>
        <v>2500</v>
      </c>
      <c r="T108" s="123">
        <f>E108/C108*100</f>
        <v>66.203752559042655</v>
      </c>
      <c r="U108" s="4"/>
      <c r="V108" s="140">
        <f>SUM(V109:V132)</f>
        <v>9273</v>
      </c>
      <c r="W108" s="160">
        <f t="shared" ref="W108:AJ108" si="58">SUM(W109:W132)</f>
        <v>173</v>
      </c>
      <c r="X108" s="160">
        <f t="shared" si="58"/>
        <v>124</v>
      </c>
      <c r="Y108" s="160">
        <f t="shared" si="58"/>
        <v>244</v>
      </c>
      <c r="Z108" s="160">
        <f t="shared" si="58"/>
        <v>226</v>
      </c>
      <c r="AA108" s="160">
        <f t="shared" si="58"/>
        <v>760</v>
      </c>
      <c r="AB108" s="160">
        <f t="shared" si="58"/>
        <v>631</v>
      </c>
      <c r="AC108" s="160">
        <f t="shared" si="58"/>
        <v>850</v>
      </c>
      <c r="AD108" s="160">
        <f t="shared" si="58"/>
        <v>808</v>
      </c>
      <c r="AE108" s="160">
        <f t="shared" si="58"/>
        <v>941</v>
      </c>
      <c r="AF108" s="160">
        <f t="shared" si="58"/>
        <v>854</v>
      </c>
      <c r="AG108" s="160">
        <f t="shared" si="58"/>
        <v>958</v>
      </c>
      <c r="AH108" s="160">
        <f t="shared" si="58"/>
        <v>921</v>
      </c>
      <c r="AI108" s="160">
        <f t="shared" si="58"/>
        <v>943</v>
      </c>
      <c r="AJ108" s="160">
        <f t="shared" si="58"/>
        <v>840</v>
      </c>
      <c r="AK108" s="82">
        <f>V108/C108*100</f>
        <v>19.571136109410944</v>
      </c>
      <c r="AL108" s="4"/>
      <c r="AM108" s="140">
        <f>SUM(AM109:AM132)</f>
        <v>5834</v>
      </c>
      <c r="AN108" s="160">
        <f t="shared" ref="AN108:BA108" si="59">SUM(AN109:AN132)</f>
        <v>117</v>
      </c>
      <c r="AO108" s="160">
        <f t="shared" si="59"/>
        <v>88</v>
      </c>
      <c r="AP108" s="160">
        <f t="shared" si="59"/>
        <v>181</v>
      </c>
      <c r="AQ108" s="160">
        <f t="shared" si="59"/>
        <v>123</v>
      </c>
      <c r="AR108" s="160">
        <f t="shared" si="59"/>
        <v>672</v>
      </c>
      <c r="AS108" s="160">
        <f t="shared" si="59"/>
        <v>478</v>
      </c>
      <c r="AT108" s="160">
        <f t="shared" si="59"/>
        <v>620</v>
      </c>
      <c r="AU108" s="160">
        <f t="shared" si="59"/>
        <v>526</v>
      </c>
      <c r="AV108" s="160">
        <f t="shared" si="59"/>
        <v>526</v>
      </c>
      <c r="AW108" s="160">
        <f t="shared" si="59"/>
        <v>517</v>
      </c>
      <c r="AX108" s="160">
        <f t="shared" si="59"/>
        <v>617</v>
      </c>
      <c r="AY108" s="160">
        <f t="shared" si="59"/>
        <v>498</v>
      </c>
      <c r="AZ108" s="160">
        <f t="shared" si="59"/>
        <v>458</v>
      </c>
      <c r="BA108" s="160">
        <f t="shared" si="59"/>
        <v>413</v>
      </c>
      <c r="BB108" s="123">
        <f>AM108/C108*100</f>
        <v>12.31295244929402</v>
      </c>
      <c r="BC108" s="13">
        <f>V108+AM108</f>
        <v>15107</v>
      </c>
      <c r="BD108" s="57">
        <f t="shared" ref="BD108:BD113" si="60">AK108+BB108</f>
        <v>31.884088558704963</v>
      </c>
      <c r="BE108" s="4"/>
      <c r="BF108" s="140">
        <f>SUM(BF109:BF132)</f>
        <v>906</v>
      </c>
      <c r="BG108" s="160">
        <f t="shared" ref="BG108:BT108" si="61">SUM(BG109:BG132)</f>
        <v>151</v>
      </c>
      <c r="BH108" s="160">
        <f t="shared" si="61"/>
        <v>152</v>
      </c>
      <c r="BI108" s="160">
        <f t="shared" si="61"/>
        <v>71</v>
      </c>
      <c r="BJ108" s="160">
        <f t="shared" si="61"/>
        <v>82</v>
      </c>
      <c r="BK108" s="160">
        <f t="shared" si="61"/>
        <v>105</v>
      </c>
      <c r="BL108" s="160">
        <f t="shared" si="61"/>
        <v>96</v>
      </c>
      <c r="BM108" s="160">
        <f t="shared" si="61"/>
        <v>51</v>
      </c>
      <c r="BN108" s="160">
        <f t="shared" si="61"/>
        <v>70</v>
      </c>
      <c r="BO108" s="160">
        <f t="shared" si="61"/>
        <v>28</v>
      </c>
      <c r="BP108" s="160">
        <f t="shared" si="61"/>
        <v>21</v>
      </c>
      <c r="BQ108" s="160">
        <f t="shared" si="61"/>
        <v>21</v>
      </c>
      <c r="BR108" s="160">
        <f t="shared" si="61"/>
        <v>22</v>
      </c>
      <c r="BS108" s="160">
        <f t="shared" si="61"/>
        <v>15</v>
      </c>
      <c r="BT108" s="160">
        <f t="shared" si="61"/>
        <v>21</v>
      </c>
      <c r="BU108" s="82">
        <f>BF108/C108*100</f>
        <v>1.9121588822523798</v>
      </c>
    </row>
    <row r="109" spans="1:73" ht="15.6" x14ac:dyDescent="0.3">
      <c r="A109" s="60" t="s">
        <v>168</v>
      </c>
      <c r="B109" s="149">
        <v>1822.1760000000002</v>
      </c>
      <c r="C109" s="80">
        <f t="shared" ref="C109:C132" si="62">E109+BC109+BF109</f>
        <v>0</v>
      </c>
      <c r="D109" s="14">
        <f t="shared" ref="D109:D120" si="63">C109/B109*100</f>
        <v>0</v>
      </c>
      <c r="E109" s="140">
        <f t="shared" ref="E109:E132" si="64">SUM(F109:S109)</f>
        <v>0</v>
      </c>
      <c r="F109" s="72"/>
      <c r="G109" s="73"/>
      <c r="H109" s="72"/>
      <c r="I109" s="73"/>
      <c r="J109" s="72"/>
      <c r="K109" s="73"/>
      <c r="L109" s="72"/>
      <c r="M109" s="73"/>
      <c r="N109" s="72"/>
      <c r="O109" s="73"/>
      <c r="P109" s="72"/>
      <c r="Q109" s="73"/>
      <c r="R109" s="72"/>
      <c r="S109" s="73"/>
      <c r="T109" s="14" t="e">
        <f t="shared" ref="T109:T132" si="65">E109/C109*100</f>
        <v>#DIV/0!</v>
      </c>
      <c r="U109" s="60" t="s">
        <v>168</v>
      </c>
      <c r="V109" s="140">
        <f t="shared" ref="V109:V132" si="66">SUM(W109:AJ109)</f>
        <v>0</v>
      </c>
      <c r="W109" s="72"/>
      <c r="X109" s="73"/>
      <c r="Y109" s="72"/>
      <c r="Z109" s="73"/>
      <c r="AA109" s="72"/>
      <c r="AB109" s="73"/>
      <c r="AC109" s="72"/>
      <c r="AD109" s="73"/>
      <c r="AE109" s="72"/>
      <c r="AF109" s="73"/>
      <c r="AG109" s="72"/>
      <c r="AH109" s="73"/>
      <c r="AI109" s="72"/>
      <c r="AJ109" s="73"/>
      <c r="AK109" s="82" t="e">
        <f t="shared" ref="AK109:AK132" si="67">V109/C109*100</f>
        <v>#DIV/0!</v>
      </c>
      <c r="AL109" s="60" t="s">
        <v>168</v>
      </c>
      <c r="AM109" s="140">
        <f t="shared" ref="AM109:AM132" si="68">SUM(AN109:BA109)</f>
        <v>0</v>
      </c>
      <c r="AN109" s="72"/>
      <c r="AO109" s="73"/>
      <c r="AP109" s="72"/>
      <c r="AQ109" s="73"/>
      <c r="AR109" s="72"/>
      <c r="AS109" s="73"/>
      <c r="AT109" s="72"/>
      <c r="AU109" s="73"/>
      <c r="AV109" s="72"/>
      <c r="AW109" s="73"/>
      <c r="AX109" s="72"/>
      <c r="AY109" s="73"/>
      <c r="AZ109" s="72"/>
      <c r="BA109" s="73"/>
      <c r="BB109" s="14" t="e">
        <f t="shared" ref="BB109:BB132" si="69">AM109/C109*100</f>
        <v>#DIV/0!</v>
      </c>
      <c r="BC109" s="13">
        <f t="shared" ref="BC109:BC132" si="70">V109+AM109</f>
        <v>0</v>
      </c>
      <c r="BD109" s="57" t="e">
        <f t="shared" si="60"/>
        <v>#DIV/0!</v>
      </c>
      <c r="BE109" s="60" t="s">
        <v>168</v>
      </c>
      <c r="BF109" s="140">
        <f t="shared" ref="BF109:BF132" si="71">SUM(BG109:BT109)</f>
        <v>0</v>
      </c>
      <c r="BG109" s="72"/>
      <c r="BH109" s="73"/>
      <c r="BI109" s="72"/>
      <c r="BJ109" s="73"/>
      <c r="BK109" s="72"/>
      <c r="BL109" s="73"/>
      <c r="BM109" s="72"/>
      <c r="BN109" s="73"/>
      <c r="BO109" s="72"/>
      <c r="BP109" s="73"/>
      <c r="BQ109" s="72"/>
      <c r="BR109" s="73"/>
      <c r="BS109" s="72"/>
      <c r="BT109" s="73"/>
      <c r="BU109" s="82" t="e">
        <f>BF109/C109*100</f>
        <v>#DIV/0!</v>
      </c>
    </row>
    <row r="110" spans="1:73" ht="15.6" x14ac:dyDescent="0.3">
      <c r="A110" s="60" t="s">
        <v>169</v>
      </c>
      <c r="B110" s="149">
        <v>8882.4600000000009</v>
      </c>
      <c r="C110" s="148">
        <f t="shared" si="62"/>
        <v>4608</v>
      </c>
      <c r="D110" s="14">
        <f t="shared" si="63"/>
        <v>51.877520416641332</v>
      </c>
      <c r="E110" s="140">
        <f t="shared" si="64"/>
        <v>2743</v>
      </c>
      <c r="F110" s="72">
        <v>118</v>
      </c>
      <c r="G110" s="73">
        <v>89</v>
      </c>
      <c r="H110" s="72">
        <v>119</v>
      </c>
      <c r="I110" s="73">
        <v>112</v>
      </c>
      <c r="J110" s="72">
        <v>231</v>
      </c>
      <c r="K110" s="73">
        <v>230</v>
      </c>
      <c r="L110" s="72">
        <v>211</v>
      </c>
      <c r="M110" s="73">
        <v>283</v>
      </c>
      <c r="N110" s="72">
        <v>236</v>
      </c>
      <c r="O110" s="73">
        <v>240</v>
      </c>
      <c r="P110" s="72">
        <v>234</v>
      </c>
      <c r="Q110" s="73">
        <v>251</v>
      </c>
      <c r="R110" s="72">
        <v>195</v>
      </c>
      <c r="S110" s="73">
        <v>194</v>
      </c>
      <c r="T110" s="123">
        <f t="shared" si="65"/>
        <v>59.526909722222221</v>
      </c>
      <c r="U110" s="60" t="s">
        <v>169</v>
      </c>
      <c r="V110" s="140">
        <f t="shared" si="66"/>
        <v>1012</v>
      </c>
      <c r="W110" s="72">
        <v>18</v>
      </c>
      <c r="X110" s="73">
        <v>12</v>
      </c>
      <c r="Y110" s="72">
        <v>33</v>
      </c>
      <c r="Z110" s="73">
        <v>17</v>
      </c>
      <c r="AA110" s="72">
        <v>95</v>
      </c>
      <c r="AB110" s="73">
        <v>71</v>
      </c>
      <c r="AC110" s="72">
        <v>80</v>
      </c>
      <c r="AD110" s="73">
        <v>99</v>
      </c>
      <c r="AE110" s="72">
        <v>96</v>
      </c>
      <c r="AF110" s="73">
        <v>91</v>
      </c>
      <c r="AG110" s="72">
        <v>107</v>
      </c>
      <c r="AH110" s="73">
        <v>96</v>
      </c>
      <c r="AI110" s="72">
        <v>106</v>
      </c>
      <c r="AJ110" s="73">
        <v>91</v>
      </c>
      <c r="AK110" s="82">
        <f t="shared" si="67"/>
        <v>21.961805555555554</v>
      </c>
      <c r="AL110" s="60" t="s">
        <v>169</v>
      </c>
      <c r="AM110" s="140">
        <f t="shared" si="68"/>
        <v>696</v>
      </c>
      <c r="AN110" s="72">
        <v>19</v>
      </c>
      <c r="AO110" s="73">
        <v>20</v>
      </c>
      <c r="AP110" s="72">
        <v>17</v>
      </c>
      <c r="AQ110" s="73">
        <v>20</v>
      </c>
      <c r="AR110" s="72">
        <v>83</v>
      </c>
      <c r="AS110" s="73">
        <v>69</v>
      </c>
      <c r="AT110" s="72">
        <v>72</v>
      </c>
      <c r="AU110" s="73">
        <v>71</v>
      </c>
      <c r="AV110" s="72">
        <v>57</v>
      </c>
      <c r="AW110" s="73">
        <v>66</v>
      </c>
      <c r="AX110" s="72">
        <v>69</v>
      </c>
      <c r="AY110" s="73">
        <v>45</v>
      </c>
      <c r="AZ110" s="72">
        <v>51</v>
      </c>
      <c r="BA110" s="73">
        <v>37</v>
      </c>
      <c r="BB110" s="123">
        <f t="shared" si="69"/>
        <v>15.104166666666666</v>
      </c>
      <c r="BC110" s="13">
        <f t="shared" si="70"/>
        <v>1708</v>
      </c>
      <c r="BD110" s="57">
        <f t="shared" si="60"/>
        <v>37.065972222222221</v>
      </c>
      <c r="BE110" s="60" t="s">
        <v>169</v>
      </c>
      <c r="BF110" s="140">
        <f t="shared" si="71"/>
        <v>157</v>
      </c>
      <c r="BG110" s="72">
        <v>23</v>
      </c>
      <c r="BH110" s="73">
        <v>33</v>
      </c>
      <c r="BI110" s="72">
        <v>18</v>
      </c>
      <c r="BJ110" s="73">
        <v>11</v>
      </c>
      <c r="BK110" s="72">
        <v>21</v>
      </c>
      <c r="BL110" s="73">
        <v>17</v>
      </c>
      <c r="BM110" s="72">
        <v>11</v>
      </c>
      <c r="BN110" s="73">
        <v>10</v>
      </c>
      <c r="BO110" s="72">
        <v>5</v>
      </c>
      <c r="BP110" s="73">
        <v>1</v>
      </c>
      <c r="BQ110" s="72">
        <v>1</v>
      </c>
      <c r="BR110" s="73">
        <v>4</v>
      </c>
      <c r="BS110" s="72">
        <v>1</v>
      </c>
      <c r="BT110" s="73">
        <v>1</v>
      </c>
      <c r="BU110" s="82"/>
    </row>
    <row r="111" spans="1:73" ht="15.6" x14ac:dyDescent="0.3">
      <c r="A111" s="60" t="s">
        <v>170</v>
      </c>
      <c r="B111" s="70">
        <v>3742.6860000000001</v>
      </c>
      <c r="C111" s="148">
        <f t="shared" si="62"/>
        <v>2397</v>
      </c>
      <c r="D111" s="14">
        <f t="shared" si="63"/>
        <v>64.044913198702744</v>
      </c>
      <c r="E111" s="140">
        <f t="shared" si="64"/>
        <v>1617</v>
      </c>
      <c r="F111" s="72">
        <v>54</v>
      </c>
      <c r="G111" s="73">
        <v>62</v>
      </c>
      <c r="H111" s="72">
        <v>65</v>
      </c>
      <c r="I111" s="73">
        <v>51</v>
      </c>
      <c r="J111" s="72">
        <v>129</v>
      </c>
      <c r="K111" s="73">
        <v>137</v>
      </c>
      <c r="L111" s="72">
        <v>105</v>
      </c>
      <c r="M111" s="73">
        <v>132</v>
      </c>
      <c r="N111" s="72">
        <v>165</v>
      </c>
      <c r="O111" s="73">
        <v>130</v>
      </c>
      <c r="P111" s="72">
        <v>167</v>
      </c>
      <c r="Q111" s="73">
        <v>159</v>
      </c>
      <c r="R111" s="72">
        <v>131</v>
      </c>
      <c r="S111" s="73">
        <v>130</v>
      </c>
      <c r="T111" s="14">
        <f t="shared" si="65"/>
        <v>67.459324155193983</v>
      </c>
      <c r="U111" s="60" t="s">
        <v>170</v>
      </c>
      <c r="V111" s="140">
        <f t="shared" si="66"/>
        <v>459</v>
      </c>
      <c r="W111" s="72">
        <v>10</v>
      </c>
      <c r="X111" s="73">
        <v>6</v>
      </c>
      <c r="Y111" s="72">
        <v>12</v>
      </c>
      <c r="Z111" s="73">
        <v>9</v>
      </c>
      <c r="AA111" s="72">
        <v>36</v>
      </c>
      <c r="AB111" s="73">
        <v>26</v>
      </c>
      <c r="AC111" s="72">
        <v>52</v>
      </c>
      <c r="AD111" s="73">
        <v>38</v>
      </c>
      <c r="AE111" s="72">
        <v>41</v>
      </c>
      <c r="AF111" s="73">
        <v>46</v>
      </c>
      <c r="AG111" s="72">
        <v>51</v>
      </c>
      <c r="AH111" s="73">
        <v>47</v>
      </c>
      <c r="AI111" s="72">
        <v>45</v>
      </c>
      <c r="AJ111" s="73">
        <v>40</v>
      </c>
      <c r="AK111" s="82">
        <f t="shared" si="67"/>
        <v>19.148936170212767</v>
      </c>
      <c r="AL111" s="60" t="s">
        <v>170</v>
      </c>
      <c r="AM111" s="140">
        <f t="shared" si="68"/>
        <v>303</v>
      </c>
      <c r="AN111" s="72">
        <v>7</v>
      </c>
      <c r="AO111" s="73">
        <v>4</v>
      </c>
      <c r="AP111" s="72">
        <v>13</v>
      </c>
      <c r="AQ111" s="73">
        <v>6</v>
      </c>
      <c r="AR111" s="72">
        <v>31</v>
      </c>
      <c r="AS111" s="73">
        <v>34</v>
      </c>
      <c r="AT111" s="72">
        <v>48</v>
      </c>
      <c r="AU111" s="73">
        <v>31</v>
      </c>
      <c r="AV111" s="72">
        <v>30</v>
      </c>
      <c r="AW111" s="73">
        <v>22</v>
      </c>
      <c r="AX111" s="72">
        <v>29</v>
      </c>
      <c r="AY111" s="73">
        <v>23</v>
      </c>
      <c r="AZ111" s="72">
        <v>13</v>
      </c>
      <c r="BA111" s="73">
        <v>12</v>
      </c>
      <c r="BB111" s="14">
        <f t="shared" si="69"/>
        <v>12.640801001251564</v>
      </c>
      <c r="BC111" s="13">
        <f t="shared" si="70"/>
        <v>762</v>
      </c>
      <c r="BD111" s="57">
        <f t="shared" si="60"/>
        <v>31.789737171464331</v>
      </c>
      <c r="BE111" s="60" t="s">
        <v>170</v>
      </c>
      <c r="BF111" s="140">
        <f t="shared" si="71"/>
        <v>18</v>
      </c>
      <c r="BG111" s="72">
        <v>3</v>
      </c>
      <c r="BH111" s="73">
        <v>1</v>
      </c>
      <c r="BI111" s="72">
        <v>0</v>
      </c>
      <c r="BJ111" s="73">
        <v>4</v>
      </c>
      <c r="BK111" s="72">
        <v>2</v>
      </c>
      <c r="BL111" s="73">
        <v>3</v>
      </c>
      <c r="BM111" s="72">
        <v>1</v>
      </c>
      <c r="BN111" s="73">
        <v>2</v>
      </c>
      <c r="BO111" s="72">
        <v>0</v>
      </c>
      <c r="BP111" s="73">
        <v>0</v>
      </c>
      <c r="BQ111" s="72">
        <v>2</v>
      </c>
      <c r="BR111" s="73">
        <v>0</v>
      </c>
      <c r="BS111" s="72">
        <v>0</v>
      </c>
      <c r="BT111" s="73">
        <v>0</v>
      </c>
      <c r="BU111" s="82">
        <f t="shared" ref="BU111:BU132" si="72">BF111/C111*100</f>
        <v>0.75093867334167708</v>
      </c>
    </row>
    <row r="112" spans="1:73" ht="15.6" x14ac:dyDescent="0.3">
      <c r="A112" s="60" t="s">
        <v>171</v>
      </c>
      <c r="B112" s="70">
        <v>7325.8020000000006</v>
      </c>
      <c r="C112" s="148">
        <f t="shared" si="62"/>
        <v>5534</v>
      </c>
      <c r="D112" s="14">
        <f t="shared" si="63"/>
        <v>75.54121719369428</v>
      </c>
      <c r="E112" s="140">
        <f t="shared" si="64"/>
        <v>4045</v>
      </c>
      <c r="F112" s="72">
        <v>167</v>
      </c>
      <c r="G112" s="73">
        <v>164</v>
      </c>
      <c r="H112" s="72">
        <v>174</v>
      </c>
      <c r="I112" s="73">
        <v>172</v>
      </c>
      <c r="J112" s="72">
        <v>337</v>
      </c>
      <c r="K112" s="73">
        <v>306</v>
      </c>
      <c r="L112" s="72">
        <v>344</v>
      </c>
      <c r="M112" s="73">
        <v>334</v>
      </c>
      <c r="N112" s="72">
        <v>355</v>
      </c>
      <c r="O112" s="73">
        <v>336</v>
      </c>
      <c r="P112" s="72">
        <v>367</v>
      </c>
      <c r="Q112" s="73">
        <v>367</v>
      </c>
      <c r="R112" s="72">
        <v>297</v>
      </c>
      <c r="S112" s="73">
        <v>325</v>
      </c>
      <c r="T112" s="14">
        <f t="shared" si="65"/>
        <v>73.093603180339713</v>
      </c>
      <c r="U112" s="60" t="s">
        <v>171</v>
      </c>
      <c r="V112" s="140">
        <f t="shared" si="66"/>
        <v>991</v>
      </c>
      <c r="W112" s="72">
        <v>23</v>
      </c>
      <c r="X112" s="73">
        <v>21</v>
      </c>
      <c r="Y112" s="72">
        <v>36</v>
      </c>
      <c r="Z112" s="73">
        <v>31</v>
      </c>
      <c r="AA112" s="72">
        <v>86</v>
      </c>
      <c r="AB112" s="73">
        <v>72</v>
      </c>
      <c r="AC112" s="72">
        <v>82</v>
      </c>
      <c r="AD112" s="73">
        <v>83</v>
      </c>
      <c r="AE112" s="72">
        <v>97</v>
      </c>
      <c r="AF112" s="73">
        <v>88</v>
      </c>
      <c r="AG112" s="72">
        <v>94</v>
      </c>
      <c r="AH112" s="73">
        <v>97</v>
      </c>
      <c r="AI112" s="72">
        <v>101</v>
      </c>
      <c r="AJ112" s="73">
        <v>80</v>
      </c>
      <c r="AK112" s="82">
        <f t="shared" si="67"/>
        <v>17.907481026382364</v>
      </c>
      <c r="AL112" s="60" t="s">
        <v>171</v>
      </c>
      <c r="AM112" s="140">
        <f t="shared" si="68"/>
        <v>482</v>
      </c>
      <c r="AN112" s="72">
        <v>7</v>
      </c>
      <c r="AO112" s="73">
        <v>3</v>
      </c>
      <c r="AP112" s="72">
        <v>18</v>
      </c>
      <c r="AQ112" s="73">
        <v>8</v>
      </c>
      <c r="AR112" s="72">
        <v>57</v>
      </c>
      <c r="AS112" s="73">
        <v>43</v>
      </c>
      <c r="AT112" s="72">
        <v>51</v>
      </c>
      <c r="AU112" s="73">
        <v>48</v>
      </c>
      <c r="AV112" s="72">
        <v>35</v>
      </c>
      <c r="AW112" s="73">
        <v>44</v>
      </c>
      <c r="AX112" s="72">
        <v>55</v>
      </c>
      <c r="AY112" s="73">
        <v>40</v>
      </c>
      <c r="AZ112" s="72">
        <v>42</v>
      </c>
      <c r="BA112" s="73">
        <v>31</v>
      </c>
      <c r="BB112" s="14">
        <f t="shared" si="69"/>
        <v>8.7097940007228054</v>
      </c>
      <c r="BC112" s="13">
        <f t="shared" si="70"/>
        <v>1473</v>
      </c>
      <c r="BD112" s="57">
        <f t="shared" si="60"/>
        <v>26.617275027105169</v>
      </c>
      <c r="BE112" s="60" t="s">
        <v>171</v>
      </c>
      <c r="BF112" s="140">
        <f t="shared" si="71"/>
        <v>16</v>
      </c>
      <c r="BG112" s="72">
        <v>0</v>
      </c>
      <c r="BH112" s="73">
        <v>1</v>
      </c>
      <c r="BI112" s="72">
        <v>1</v>
      </c>
      <c r="BJ112" s="73">
        <v>1</v>
      </c>
      <c r="BK112" s="72">
        <v>3</v>
      </c>
      <c r="BL112" s="73">
        <v>1</v>
      </c>
      <c r="BM112" s="72">
        <v>0</v>
      </c>
      <c r="BN112" s="73">
        <v>0</v>
      </c>
      <c r="BO112" s="72">
        <v>2</v>
      </c>
      <c r="BP112" s="73">
        <v>2</v>
      </c>
      <c r="BQ112" s="72">
        <v>2</v>
      </c>
      <c r="BR112" s="73">
        <v>3</v>
      </c>
      <c r="BS112" s="72">
        <v>0</v>
      </c>
      <c r="BT112" s="73">
        <v>0</v>
      </c>
      <c r="BU112" s="82">
        <f t="shared" si="72"/>
        <v>0.28912179255511383</v>
      </c>
    </row>
    <row r="113" spans="1:73" ht="15.6" x14ac:dyDescent="0.3">
      <c r="A113" s="60" t="s">
        <v>172</v>
      </c>
      <c r="B113" s="70">
        <v>5492.1239999999998</v>
      </c>
      <c r="C113" s="148">
        <f t="shared" si="62"/>
        <v>3138</v>
      </c>
      <c r="D113" s="14">
        <f t="shared" si="63"/>
        <v>57.136364728837151</v>
      </c>
      <c r="E113" s="140">
        <f t="shared" si="64"/>
        <v>1640</v>
      </c>
      <c r="F113" s="72">
        <v>102</v>
      </c>
      <c r="G113" s="73">
        <v>87</v>
      </c>
      <c r="H113" s="72">
        <v>67</v>
      </c>
      <c r="I113" s="73">
        <v>78</v>
      </c>
      <c r="J113" s="72">
        <v>123</v>
      </c>
      <c r="K113" s="73">
        <v>146</v>
      </c>
      <c r="L113" s="72">
        <v>141</v>
      </c>
      <c r="M113" s="73">
        <v>149</v>
      </c>
      <c r="N113" s="72">
        <v>121</v>
      </c>
      <c r="O113" s="73">
        <v>147</v>
      </c>
      <c r="P113" s="72">
        <v>147</v>
      </c>
      <c r="Q113" s="73">
        <v>135</v>
      </c>
      <c r="R113" s="72">
        <v>98</v>
      </c>
      <c r="S113" s="73">
        <v>99</v>
      </c>
      <c r="T113" s="14">
        <f t="shared" si="65"/>
        <v>52.262587635436589</v>
      </c>
      <c r="U113" s="60" t="s">
        <v>172</v>
      </c>
      <c r="V113" s="140">
        <f t="shared" si="66"/>
        <v>800</v>
      </c>
      <c r="W113" s="72">
        <v>17</v>
      </c>
      <c r="X113" s="73">
        <v>9</v>
      </c>
      <c r="Y113" s="72">
        <v>22</v>
      </c>
      <c r="Z113" s="73">
        <v>28</v>
      </c>
      <c r="AA113" s="72">
        <v>78</v>
      </c>
      <c r="AB113" s="73">
        <v>70</v>
      </c>
      <c r="AC113" s="72">
        <v>69</v>
      </c>
      <c r="AD113" s="73">
        <v>77</v>
      </c>
      <c r="AE113" s="72">
        <v>87</v>
      </c>
      <c r="AF113" s="73">
        <v>74</v>
      </c>
      <c r="AG113" s="72">
        <v>77</v>
      </c>
      <c r="AH113" s="73">
        <v>75</v>
      </c>
      <c r="AI113" s="72">
        <v>58</v>
      </c>
      <c r="AJ113" s="73">
        <v>59</v>
      </c>
      <c r="AK113" s="82">
        <f t="shared" si="67"/>
        <v>25.493945188017847</v>
      </c>
      <c r="AL113" s="60" t="s">
        <v>172</v>
      </c>
      <c r="AM113" s="140">
        <f t="shared" si="68"/>
        <v>620</v>
      </c>
      <c r="AN113" s="72">
        <v>16</v>
      </c>
      <c r="AO113" s="73">
        <v>4</v>
      </c>
      <c r="AP113" s="72">
        <v>25</v>
      </c>
      <c r="AQ113" s="73">
        <v>8</v>
      </c>
      <c r="AR113" s="72">
        <v>94</v>
      </c>
      <c r="AS113" s="73">
        <v>50</v>
      </c>
      <c r="AT113" s="72">
        <v>64</v>
      </c>
      <c r="AU113" s="73">
        <v>40</v>
      </c>
      <c r="AV113" s="72">
        <v>60</v>
      </c>
      <c r="AW113" s="73">
        <v>60</v>
      </c>
      <c r="AX113" s="72">
        <v>65</v>
      </c>
      <c r="AY113" s="73">
        <v>43</v>
      </c>
      <c r="AZ113" s="72">
        <v>47</v>
      </c>
      <c r="BA113" s="73">
        <v>44</v>
      </c>
      <c r="BB113" s="14">
        <f t="shared" si="69"/>
        <v>19.757807520713829</v>
      </c>
      <c r="BC113" s="13">
        <f t="shared" si="70"/>
        <v>1420</v>
      </c>
      <c r="BD113" s="57">
        <f t="shared" si="60"/>
        <v>45.251752708731672</v>
      </c>
      <c r="BE113" s="60" t="s">
        <v>172</v>
      </c>
      <c r="BF113" s="140">
        <f t="shared" si="71"/>
        <v>78</v>
      </c>
      <c r="BG113" s="72">
        <v>16</v>
      </c>
      <c r="BH113" s="73">
        <v>16</v>
      </c>
      <c r="BI113" s="72">
        <v>8</v>
      </c>
      <c r="BJ113" s="73">
        <v>12</v>
      </c>
      <c r="BK113" s="72">
        <v>9</v>
      </c>
      <c r="BL113" s="73">
        <v>8</v>
      </c>
      <c r="BM113" s="72">
        <v>3</v>
      </c>
      <c r="BN113" s="73">
        <v>3</v>
      </c>
      <c r="BO113" s="72">
        <v>1</v>
      </c>
      <c r="BP113" s="73">
        <v>1</v>
      </c>
      <c r="BQ113" s="72">
        <v>0</v>
      </c>
      <c r="BR113" s="73">
        <v>0</v>
      </c>
      <c r="BS113" s="72">
        <v>0</v>
      </c>
      <c r="BT113" s="73">
        <v>1</v>
      </c>
      <c r="BU113" s="82">
        <f t="shared" si="72"/>
        <v>2.4856596558317401</v>
      </c>
    </row>
    <row r="114" spans="1:73" ht="15.6" x14ac:dyDescent="0.3">
      <c r="A114" s="60" t="s">
        <v>173</v>
      </c>
      <c r="B114" s="70">
        <v>2098.2240000000002</v>
      </c>
      <c r="C114" s="148">
        <f t="shared" si="62"/>
        <v>1606</v>
      </c>
      <c r="D114" s="14">
        <f t="shared" si="63"/>
        <v>76.54092222756006</v>
      </c>
      <c r="E114" s="140">
        <f t="shared" si="64"/>
        <v>1096</v>
      </c>
      <c r="F114" s="72">
        <v>50</v>
      </c>
      <c r="G114" s="73">
        <v>30</v>
      </c>
      <c r="H114" s="72">
        <v>42</v>
      </c>
      <c r="I114" s="73">
        <v>36</v>
      </c>
      <c r="J114" s="72">
        <v>74</v>
      </c>
      <c r="K114" s="73">
        <v>79</v>
      </c>
      <c r="L114" s="72">
        <v>93</v>
      </c>
      <c r="M114" s="73">
        <v>90</v>
      </c>
      <c r="N114" s="72">
        <v>115</v>
      </c>
      <c r="O114" s="73">
        <v>99</v>
      </c>
      <c r="P114" s="72">
        <v>103</v>
      </c>
      <c r="Q114" s="73">
        <v>99</v>
      </c>
      <c r="R114" s="72">
        <v>90</v>
      </c>
      <c r="S114" s="73">
        <v>96</v>
      </c>
      <c r="T114" s="123">
        <f t="shared" si="65"/>
        <v>68.244084682440842</v>
      </c>
      <c r="U114" s="60" t="s">
        <v>173</v>
      </c>
      <c r="V114" s="140">
        <f t="shared" si="66"/>
        <v>234</v>
      </c>
      <c r="W114" s="72">
        <v>6</v>
      </c>
      <c r="X114" s="73">
        <v>1</v>
      </c>
      <c r="Y114" s="72">
        <v>2</v>
      </c>
      <c r="Z114" s="73">
        <v>7</v>
      </c>
      <c r="AA114" s="72">
        <v>17</v>
      </c>
      <c r="AB114" s="73">
        <v>15</v>
      </c>
      <c r="AC114" s="72">
        <v>26</v>
      </c>
      <c r="AD114" s="73">
        <v>15</v>
      </c>
      <c r="AE114" s="72">
        <v>23</v>
      </c>
      <c r="AF114" s="73">
        <v>21</v>
      </c>
      <c r="AG114" s="72">
        <v>31</v>
      </c>
      <c r="AH114" s="73">
        <v>22</v>
      </c>
      <c r="AI114" s="72">
        <v>35</v>
      </c>
      <c r="AJ114" s="73">
        <v>13</v>
      </c>
      <c r="AK114" s="82">
        <f t="shared" si="67"/>
        <v>14.570361145703611</v>
      </c>
      <c r="AL114" s="60" t="s">
        <v>173</v>
      </c>
      <c r="AM114" s="140">
        <f t="shared" si="68"/>
        <v>230</v>
      </c>
      <c r="AN114" s="72">
        <v>5</v>
      </c>
      <c r="AO114" s="73">
        <v>1</v>
      </c>
      <c r="AP114" s="72">
        <v>5</v>
      </c>
      <c r="AQ114" s="73">
        <v>6</v>
      </c>
      <c r="AR114" s="72">
        <v>31</v>
      </c>
      <c r="AS114" s="73">
        <v>24</v>
      </c>
      <c r="AT114" s="72">
        <v>23</v>
      </c>
      <c r="AU114" s="73">
        <v>20</v>
      </c>
      <c r="AV114" s="72">
        <v>19</v>
      </c>
      <c r="AW114" s="73">
        <v>20</v>
      </c>
      <c r="AX114" s="72">
        <v>18</v>
      </c>
      <c r="AY114" s="73">
        <v>21</v>
      </c>
      <c r="AZ114" s="72">
        <v>19</v>
      </c>
      <c r="BA114" s="73">
        <v>18</v>
      </c>
      <c r="BB114" s="123">
        <f t="shared" si="69"/>
        <v>14.32129514321295</v>
      </c>
      <c r="BC114" s="13">
        <f t="shared" si="70"/>
        <v>464</v>
      </c>
      <c r="BD114" s="57"/>
      <c r="BE114" s="60" t="s">
        <v>173</v>
      </c>
      <c r="BF114" s="140">
        <f t="shared" si="71"/>
        <v>46</v>
      </c>
      <c r="BG114" s="72">
        <v>7</v>
      </c>
      <c r="BH114" s="73">
        <v>9</v>
      </c>
      <c r="BI114" s="72">
        <v>5</v>
      </c>
      <c r="BJ114" s="73">
        <v>5</v>
      </c>
      <c r="BK114" s="72">
        <v>5</v>
      </c>
      <c r="BL114" s="73">
        <v>5</v>
      </c>
      <c r="BM114" s="72">
        <v>0</v>
      </c>
      <c r="BN114" s="73">
        <v>6</v>
      </c>
      <c r="BO114" s="72">
        <v>3</v>
      </c>
      <c r="BP114" s="73">
        <v>0</v>
      </c>
      <c r="BQ114" s="72">
        <v>0</v>
      </c>
      <c r="BR114" s="73">
        <v>0</v>
      </c>
      <c r="BS114" s="72">
        <v>0</v>
      </c>
      <c r="BT114" s="73">
        <v>1</v>
      </c>
      <c r="BU114" s="82">
        <f t="shared" si="72"/>
        <v>2.8642590286425902</v>
      </c>
    </row>
    <row r="115" spans="1:73" ht="15.6" x14ac:dyDescent="0.3">
      <c r="A115" s="60" t="s">
        <v>174</v>
      </c>
      <c r="B115" s="70">
        <v>2939.652</v>
      </c>
      <c r="C115" s="148">
        <f t="shared" si="62"/>
        <v>0</v>
      </c>
      <c r="D115" s="14">
        <f t="shared" si="63"/>
        <v>0</v>
      </c>
      <c r="E115" s="140">
        <f t="shared" si="64"/>
        <v>0</v>
      </c>
      <c r="F115" s="72"/>
      <c r="G115" s="73"/>
      <c r="H115" s="72"/>
      <c r="I115" s="73"/>
      <c r="J115" s="72"/>
      <c r="K115" s="73"/>
      <c r="L115" s="72"/>
      <c r="M115" s="73"/>
      <c r="N115" s="72"/>
      <c r="O115" s="73"/>
      <c r="P115" s="72"/>
      <c r="Q115" s="73"/>
      <c r="R115" s="72"/>
      <c r="S115" s="73"/>
      <c r="T115" s="123" t="e">
        <f t="shared" si="65"/>
        <v>#DIV/0!</v>
      </c>
      <c r="U115" s="60" t="s">
        <v>174</v>
      </c>
      <c r="V115" s="140">
        <f t="shared" si="66"/>
        <v>0</v>
      </c>
      <c r="W115" s="72"/>
      <c r="X115" s="73"/>
      <c r="Y115" s="72"/>
      <c r="Z115" s="73"/>
      <c r="AA115" s="72"/>
      <c r="AB115" s="73"/>
      <c r="AC115" s="72"/>
      <c r="AD115" s="73"/>
      <c r="AE115" s="72"/>
      <c r="AF115" s="73"/>
      <c r="AG115" s="72"/>
      <c r="AH115" s="73"/>
      <c r="AI115" s="72"/>
      <c r="AJ115" s="73"/>
      <c r="AK115" s="82" t="e">
        <f t="shared" si="67"/>
        <v>#DIV/0!</v>
      </c>
      <c r="AL115" s="60" t="s">
        <v>174</v>
      </c>
      <c r="AM115" s="140">
        <f t="shared" si="68"/>
        <v>0</v>
      </c>
      <c r="AN115" s="72"/>
      <c r="AO115" s="73"/>
      <c r="AP115" s="72"/>
      <c r="AQ115" s="73"/>
      <c r="AR115" s="72"/>
      <c r="AS115" s="73"/>
      <c r="AT115" s="72"/>
      <c r="AU115" s="73"/>
      <c r="AV115" s="72"/>
      <c r="AW115" s="73"/>
      <c r="AX115" s="72"/>
      <c r="AY115" s="73"/>
      <c r="AZ115" s="72"/>
      <c r="BA115" s="73"/>
      <c r="BB115" s="123" t="e">
        <f t="shared" si="69"/>
        <v>#DIV/0!</v>
      </c>
      <c r="BC115" s="13">
        <f t="shared" si="70"/>
        <v>0</v>
      </c>
      <c r="BD115" s="57"/>
      <c r="BE115" s="60" t="s">
        <v>174</v>
      </c>
      <c r="BF115" s="140">
        <f t="shared" si="71"/>
        <v>0</v>
      </c>
      <c r="BG115" s="72"/>
      <c r="BH115" s="73"/>
      <c r="BI115" s="72"/>
      <c r="BJ115" s="73"/>
      <c r="BK115" s="72"/>
      <c r="BL115" s="73"/>
      <c r="BM115" s="72"/>
      <c r="BN115" s="73"/>
      <c r="BO115" s="72"/>
      <c r="BP115" s="73"/>
      <c r="BQ115" s="72"/>
      <c r="BR115" s="73"/>
      <c r="BS115" s="72"/>
      <c r="BT115" s="73"/>
      <c r="BU115" s="82" t="e">
        <f t="shared" si="72"/>
        <v>#DIV/0!</v>
      </c>
    </row>
    <row r="116" spans="1:73" ht="15.6" x14ac:dyDescent="0.3">
      <c r="A116" s="60" t="s">
        <v>175</v>
      </c>
      <c r="B116" s="70">
        <v>2767.6080000000002</v>
      </c>
      <c r="C116" s="148">
        <f t="shared" si="62"/>
        <v>1719</v>
      </c>
      <c r="D116" s="14">
        <f t="shared" si="63"/>
        <v>62.111397278805377</v>
      </c>
      <c r="E116" s="140">
        <f t="shared" si="64"/>
        <v>1713</v>
      </c>
      <c r="F116" s="72">
        <v>93</v>
      </c>
      <c r="G116" s="73">
        <v>100</v>
      </c>
      <c r="H116" s="72">
        <v>91</v>
      </c>
      <c r="I116" s="73">
        <v>102</v>
      </c>
      <c r="J116" s="72">
        <v>137</v>
      </c>
      <c r="K116" s="73">
        <v>115</v>
      </c>
      <c r="L116" s="72">
        <v>135</v>
      </c>
      <c r="M116" s="73">
        <v>116</v>
      </c>
      <c r="N116" s="72">
        <v>148</v>
      </c>
      <c r="O116" s="73">
        <v>134</v>
      </c>
      <c r="P116" s="72">
        <v>130</v>
      </c>
      <c r="Q116" s="73">
        <v>136</v>
      </c>
      <c r="R116" s="72">
        <v>140</v>
      </c>
      <c r="S116" s="73">
        <v>136</v>
      </c>
      <c r="T116" s="123">
        <f t="shared" si="65"/>
        <v>99.650959860383949</v>
      </c>
      <c r="U116" s="60" t="s">
        <v>175</v>
      </c>
      <c r="V116" s="140">
        <f t="shared" si="66"/>
        <v>6</v>
      </c>
      <c r="W116" s="72">
        <v>0</v>
      </c>
      <c r="X116" s="73">
        <v>0</v>
      </c>
      <c r="Y116" s="72">
        <v>0</v>
      </c>
      <c r="Z116" s="73">
        <v>0</v>
      </c>
      <c r="AA116" s="72">
        <v>1</v>
      </c>
      <c r="AB116" s="73">
        <v>0</v>
      </c>
      <c r="AC116" s="72">
        <v>0</v>
      </c>
      <c r="AD116" s="73">
        <v>3</v>
      </c>
      <c r="AE116" s="72">
        <v>1</v>
      </c>
      <c r="AF116" s="73">
        <v>1</v>
      </c>
      <c r="AG116" s="72">
        <v>0</v>
      </c>
      <c r="AH116" s="73">
        <v>0</v>
      </c>
      <c r="AI116" s="72">
        <v>0</v>
      </c>
      <c r="AJ116" s="73">
        <v>0</v>
      </c>
      <c r="AK116" s="82">
        <f t="shared" si="67"/>
        <v>0.34904013961605584</v>
      </c>
      <c r="AL116" s="60" t="s">
        <v>175</v>
      </c>
      <c r="AM116" s="140">
        <f t="shared" si="68"/>
        <v>0</v>
      </c>
      <c r="AN116" s="72">
        <v>0</v>
      </c>
      <c r="AO116" s="73">
        <v>0</v>
      </c>
      <c r="AP116" s="72">
        <v>0</v>
      </c>
      <c r="AQ116" s="73">
        <v>0</v>
      </c>
      <c r="AR116" s="72">
        <v>0</v>
      </c>
      <c r="AS116" s="73">
        <v>0</v>
      </c>
      <c r="AT116" s="72">
        <v>0</v>
      </c>
      <c r="AU116" s="73">
        <v>0</v>
      </c>
      <c r="AV116" s="72">
        <v>0</v>
      </c>
      <c r="AW116" s="73">
        <v>0</v>
      </c>
      <c r="AX116" s="72">
        <v>0</v>
      </c>
      <c r="AY116" s="73">
        <v>0</v>
      </c>
      <c r="AZ116" s="72">
        <v>0</v>
      </c>
      <c r="BA116" s="73">
        <v>0</v>
      </c>
      <c r="BB116" s="123">
        <f t="shared" si="69"/>
        <v>0</v>
      </c>
      <c r="BC116" s="13">
        <f t="shared" si="70"/>
        <v>6</v>
      </c>
      <c r="BD116" s="57">
        <f>AK116+BB116</f>
        <v>0.34904013961605584</v>
      </c>
      <c r="BE116" s="60" t="s">
        <v>175</v>
      </c>
      <c r="BF116" s="140">
        <f t="shared" si="71"/>
        <v>0</v>
      </c>
      <c r="BG116" s="72">
        <v>0</v>
      </c>
      <c r="BH116" s="73">
        <v>0</v>
      </c>
      <c r="BI116" s="72">
        <v>0</v>
      </c>
      <c r="BJ116" s="73">
        <v>0</v>
      </c>
      <c r="BK116" s="72">
        <v>0</v>
      </c>
      <c r="BL116" s="73">
        <v>0</v>
      </c>
      <c r="BM116" s="72">
        <v>0</v>
      </c>
      <c r="BN116" s="73">
        <v>0</v>
      </c>
      <c r="BO116" s="72">
        <v>0</v>
      </c>
      <c r="BP116" s="73">
        <v>0</v>
      </c>
      <c r="BQ116" s="72">
        <v>0</v>
      </c>
      <c r="BR116" s="73">
        <v>0</v>
      </c>
      <c r="BS116" s="72">
        <v>0</v>
      </c>
      <c r="BT116" s="73">
        <v>0</v>
      </c>
      <c r="BU116" s="82">
        <f t="shared" si="72"/>
        <v>0</v>
      </c>
    </row>
    <row r="117" spans="1:73" ht="15.6" x14ac:dyDescent="0.3">
      <c r="A117" s="60" t="s">
        <v>176</v>
      </c>
      <c r="B117" s="70">
        <v>1255.662</v>
      </c>
      <c r="C117" s="148">
        <f t="shared" si="62"/>
        <v>921</v>
      </c>
      <c r="D117" s="14">
        <f t="shared" si="63"/>
        <v>73.347763968329048</v>
      </c>
      <c r="E117" s="140">
        <f t="shared" si="64"/>
        <v>741</v>
      </c>
      <c r="F117" s="72">
        <v>24</v>
      </c>
      <c r="G117" s="73">
        <v>27</v>
      </c>
      <c r="H117" s="72">
        <v>30</v>
      </c>
      <c r="I117" s="73">
        <v>24</v>
      </c>
      <c r="J117" s="72">
        <v>83</v>
      </c>
      <c r="K117" s="73">
        <v>80</v>
      </c>
      <c r="L117" s="72">
        <v>60</v>
      </c>
      <c r="M117" s="73">
        <v>63</v>
      </c>
      <c r="N117" s="72">
        <v>47</v>
      </c>
      <c r="O117" s="73">
        <v>55</v>
      </c>
      <c r="P117" s="72">
        <v>62</v>
      </c>
      <c r="Q117" s="73">
        <v>63</v>
      </c>
      <c r="R117" s="72">
        <v>54</v>
      </c>
      <c r="S117" s="73">
        <v>69</v>
      </c>
      <c r="T117" s="14">
        <f t="shared" si="65"/>
        <v>80.45602605863192</v>
      </c>
      <c r="U117" s="60" t="s">
        <v>176</v>
      </c>
      <c r="V117" s="140">
        <f t="shared" si="66"/>
        <v>123</v>
      </c>
      <c r="W117" s="72">
        <v>1</v>
      </c>
      <c r="X117" s="73">
        <v>0</v>
      </c>
      <c r="Y117" s="72">
        <v>1</v>
      </c>
      <c r="Z117" s="73">
        <v>2</v>
      </c>
      <c r="AA117" s="72">
        <v>10</v>
      </c>
      <c r="AB117" s="73">
        <v>10</v>
      </c>
      <c r="AC117" s="72">
        <v>9</v>
      </c>
      <c r="AD117" s="73">
        <v>8</v>
      </c>
      <c r="AE117" s="72">
        <v>18</v>
      </c>
      <c r="AF117" s="73">
        <v>13</v>
      </c>
      <c r="AG117" s="72">
        <v>13</v>
      </c>
      <c r="AH117" s="73">
        <v>10</v>
      </c>
      <c r="AI117" s="72">
        <v>14</v>
      </c>
      <c r="AJ117" s="73">
        <v>14</v>
      </c>
      <c r="AK117" s="82">
        <f t="shared" si="67"/>
        <v>13.355048859934854</v>
      </c>
      <c r="AL117" s="60" t="s">
        <v>176</v>
      </c>
      <c r="AM117" s="140">
        <f t="shared" si="68"/>
        <v>55</v>
      </c>
      <c r="AN117" s="72">
        <v>0</v>
      </c>
      <c r="AO117" s="73">
        <v>0</v>
      </c>
      <c r="AP117" s="72">
        <v>0</v>
      </c>
      <c r="AQ117" s="73">
        <v>0</v>
      </c>
      <c r="AR117" s="72">
        <v>6</v>
      </c>
      <c r="AS117" s="73">
        <v>6</v>
      </c>
      <c r="AT117" s="72">
        <v>3</v>
      </c>
      <c r="AU117" s="73">
        <v>6</v>
      </c>
      <c r="AV117" s="72">
        <v>6</v>
      </c>
      <c r="AW117" s="73">
        <v>3</v>
      </c>
      <c r="AX117" s="72">
        <v>7</v>
      </c>
      <c r="AY117" s="73">
        <v>5</v>
      </c>
      <c r="AZ117" s="72">
        <v>6</v>
      </c>
      <c r="BA117" s="73">
        <v>7</v>
      </c>
      <c r="BB117" s="14">
        <f t="shared" si="69"/>
        <v>5.9717698154180239</v>
      </c>
      <c r="BC117" s="13">
        <f t="shared" si="70"/>
        <v>178</v>
      </c>
      <c r="BD117" s="57">
        <f>AK117+BB117</f>
        <v>19.326818675352879</v>
      </c>
      <c r="BE117" s="60" t="s">
        <v>176</v>
      </c>
      <c r="BF117" s="140">
        <f t="shared" si="71"/>
        <v>2</v>
      </c>
      <c r="BG117" s="72">
        <v>0</v>
      </c>
      <c r="BH117" s="73">
        <v>1</v>
      </c>
      <c r="BI117" s="72">
        <v>0</v>
      </c>
      <c r="BJ117" s="73">
        <v>0</v>
      </c>
      <c r="BK117" s="72">
        <v>0</v>
      </c>
      <c r="BL117" s="73">
        <v>1</v>
      </c>
      <c r="BM117" s="72">
        <v>0</v>
      </c>
      <c r="BN117" s="73">
        <v>0</v>
      </c>
      <c r="BO117" s="72">
        <v>0</v>
      </c>
      <c r="BP117" s="73">
        <v>0</v>
      </c>
      <c r="BQ117" s="72">
        <v>0</v>
      </c>
      <c r="BR117" s="73">
        <v>0</v>
      </c>
      <c r="BS117" s="72">
        <v>0</v>
      </c>
      <c r="BT117" s="73">
        <v>0</v>
      </c>
      <c r="BU117" s="82">
        <f t="shared" si="72"/>
        <v>0.21715526601520088</v>
      </c>
    </row>
    <row r="118" spans="1:73" ht="15.6" x14ac:dyDescent="0.3">
      <c r="A118" s="60" t="s">
        <v>177</v>
      </c>
      <c r="B118" s="70">
        <v>2579.85</v>
      </c>
      <c r="C118" s="148">
        <f t="shared" si="62"/>
        <v>0</v>
      </c>
      <c r="D118" s="14">
        <f t="shared" si="63"/>
        <v>0</v>
      </c>
      <c r="E118" s="140">
        <f t="shared" si="64"/>
        <v>0</v>
      </c>
      <c r="F118" s="72"/>
      <c r="G118" s="73"/>
      <c r="H118" s="72"/>
      <c r="I118" s="73"/>
      <c r="J118" s="72"/>
      <c r="K118" s="73"/>
      <c r="L118" s="72"/>
      <c r="M118" s="73"/>
      <c r="N118" s="72"/>
      <c r="O118" s="73"/>
      <c r="P118" s="72"/>
      <c r="Q118" s="73"/>
      <c r="R118" s="72"/>
      <c r="S118" s="73"/>
      <c r="T118" s="123" t="e">
        <f t="shared" si="65"/>
        <v>#DIV/0!</v>
      </c>
      <c r="U118" s="60" t="s">
        <v>177</v>
      </c>
      <c r="V118" s="140">
        <f t="shared" si="66"/>
        <v>0</v>
      </c>
      <c r="W118" s="72"/>
      <c r="X118" s="73"/>
      <c r="Y118" s="72"/>
      <c r="Z118" s="73"/>
      <c r="AA118" s="72"/>
      <c r="AB118" s="73"/>
      <c r="AC118" s="72"/>
      <c r="AD118" s="73"/>
      <c r="AE118" s="72"/>
      <c r="AF118" s="73"/>
      <c r="AG118" s="72"/>
      <c r="AH118" s="73"/>
      <c r="AI118" s="72"/>
      <c r="AJ118" s="73"/>
      <c r="AK118" s="82" t="e">
        <f t="shared" si="67"/>
        <v>#DIV/0!</v>
      </c>
      <c r="AL118" s="60" t="s">
        <v>177</v>
      </c>
      <c r="AM118" s="140">
        <f t="shared" si="68"/>
        <v>0</v>
      </c>
      <c r="AN118" s="72"/>
      <c r="AO118" s="73"/>
      <c r="AP118" s="72"/>
      <c r="AQ118" s="73"/>
      <c r="AR118" s="72"/>
      <c r="AS118" s="73"/>
      <c r="AT118" s="72"/>
      <c r="AU118" s="73"/>
      <c r="AV118" s="72"/>
      <c r="AW118" s="73"/>
      <c r="AX118" s="72"/>
      <c r="AY118" s="73"/>
      <c r="AZ118" s="72"/>
      <c r="BA118" s="73"/>
      <c r="BB118" s="123" t="e">
        <f t="shared" si="69"/>
        <v>#DIV/0!</v>
      </c>
      <c r="BC118" s="13">
        <f t="shared" si="70"/>
        <v>0</v>
      </c>
      <c r="BD118" s="57" t="e">
        <f>AK118+BB118</f>
        <v>#DIV/0!</v>
      </c>
      <c r="BE118" s="60" t="s">
        <v>177</v>
      </c>
      <c r="BF118" s="140">
        <f t="shared" si="71"/>
        <v>0</v>
      </c>
      <c r="BG118" s="72"/>
      <c r="BH118" s="73"/>
      <c r="BI118" s="72"/>
      <c r="BJ118" s="73"/>
      <c r="BK118" s="72"/>
      <c r="BL118" s="73"/>
      <c r="BM118" s="72"/>
      <c r="BN118" s="73"/>
      <c r="BO118" s="72"/>
      <c r="BP118" s="73"/>
      <c r="BQ118" s="72"/>
      <c r="BR118" s="73"/>
      <c r="BS118" s="72"/>
      <c r="BT118" s="73"/>
      <c r="BU118" s="82" t="e">
        <f t="shared" si="72"/>
        <v>#DIV/0!</v>
      </c>
    </row>
    <row r="119" spans="1:73" ht="15.6" x14ac:dyDescent="0.3">
      <c r="A119" s="60" t="s">
        <v>178</v>
      </c>
      <c r="B119" s="70">
        <v>1400.49</v>
      </c>
      <c r="C119" s="148">
        <f t="shared" si="62"/>
        <v>974</v>
      </c>
      <c r="D119" s="14">
        <f t="shared" si="63"/>
        <v>69.547087090946732</v>
      </c>
      <c r="E119" s="140">
        <f t="shared" si="64"/>
        <v>611</v>
      </c>
      <c r="F119" s="72">
        <v>25</v>
      </c>
      <c r="G119" s="73">
        <v>34</v>
      </c>
      <c r="H119" s="72">
        <v>33</v>
      </c>
      <c r="I119" s="73">
        <v>21</v>
      </c>
      <c r="J119" s="72">
        <v>44</v>
      </c>
      <c r="K119" s="73">
        <v>38</v>
      </c>
      <c r="L119" s="72">
        <v>61</v>
      </c>
      <c r="M119" s="73">
        <v>58</v>
      </c>
      <c r="N119" s="72">
        <v>53</v>
      </c>
      <c r="O119" s="73">
        <v>35</v>
      </c>
      <c r="P119" s="72">
        <v>58</v>
      </c>
      <c r="Q119" s="73">
        <v>55</v>
      </c>
      <c r="R119" s="72">
        <v>55</v>
      </c>
      <c r="S119" s="73">
        <v>41</v>
      </c>
      <c r="T119" s="14">
        <f t="shared" si="65"/>
        <v>62.73100616016427</v>
      </c>
      <c r="U119" s="60" t="s">
        <v>178</v>
      </c>
      <c r="V119" s="140">
        <f t="shared" si="66"/>
        <v>234</v>
      </c>
      <c r="W119" s="72">
        <v>4</v>
      </c>
      <c r="X119" s="73">
        <v>1</v>
      </c>
      <c r="Y119" s="72">
        <v>6</v>
      </c>
      <c r="Z119" s="73">
        <v>4</v>
      </c>
      <c r="AA119" s="72">
        <v>15</v>
      </c>
      <c r="AB119" s="73">
        <v>13</v>
      </c>
      <c r="AC119" s="72">
        <v>25</v>
      </c>
      <c r="AD119" s="73">
        <v>18</v>
      </c>
      <c r="AE119" s="72">
        <v>24</v>
      </c>
      <c r="AF119" s="73">
        <v>28</v>
      </c>
      <c r="AG119" s="72">
        <v>20</v>
      </c>
      <c r="AH119" s="73">
        <v>19</v>
      </c>
      <c r="AI119" s="72">
        <v>31</v>
      </c>
      <c r="AJ119" s="73">
        <v>26</v>
      </c>
      <c r="AK119" s="82">
        <f t="shared" si="67"/>
        <v>24.024640657084191</v>
      </c>
      <c r="AL119" s="60" t="s">
        <v>178</v>
      </c>
      <c r="AM119" s="140">
        <f t="shared" si="68"/>
        <v>126</v>
      </c>
      <c r="AN119" s="72">
        <v>2</v>
      </c>
      <c r="AO119" s="73">
        <v>1</v>
      </c>
      <c r="AP119" s="72">
        <v>3</v>
      </c>
      <c r="AQ119" s="73">
        <v>2</v>
      </c>
      <c r="AR119" s="72">
        <v>10</v>
      </c>
      <c r="AS119" s="73">
        <v>8</v>
      </c>
      <c r="AT119" s="72">
        <v>18</v>
      </c>
      <c r="AU119" s="73">
        <v>10</v>
      </c>
      <c r="AV119" s="72">
        <v>13</v>
      </c>
      <c r="AW119" s="73">
        <v>8</v>
      </c>
      <c r="AX119" s="72">
        <v>11</v>
      </c>
      <c r="AY119" s="73">
        <v>12</v>
      </c>
      <c r="AZ119" s="72">
        <v>17</v>
      </c>
      <c r="BA119" s="73">
        <v>11</v>
      </c>
      <c r="BB119" s="14">
        <f t="shared" si="69"/>
        <v>12.93634496919918</v>
      </c>
      <c r="BC119" s="13">
        <f t="shared" si="70"/>
        <v>360</v>
      </c>
      <c r="BD119" s="57">
        <f>AK119+BB119</f>
        <v>36.960985626283374</v>
      </c>
      <c r="BE119" s="60" t="s">
        <v>178</v>
      </c>
      <c r="BF119" s="140">
        <f t="shared" si="71"/>
        <v>3</v>
      </c>
      <c r="BG119" s="72">
        <v>1</v>
      </c>
      <c r="BH119" s="73">
        <v>0</v>
      </c>
      <c r="BI119" s="72">
        <v>1</v>
      </c>
      <c r="BJ119" s="73">
        <v>0</v>
      </c>
      <c r="BK119" s="72">
        <v>1</v>
      </c>
      <c r="BL119" s="73">
        <v>0</v>
      </c>
      <c r="BM119" s="72">
        <v>0</v>
      </c>
      <c r="BN119" s="73">
        <v>0</v>
      </c>
      <c r="BO119" s="72">
        <v>0</v>
      </c>
      <c r="BP119" s="73">
        <v>0</v>
      </c>
      <c r="BQ119" s="72">
        <v>0</v>
      </c>
      <c r="BR119" s="73">
        <v>0</v>
      </c>
      <c r="BS119" s="72">
        <v>0</v>
      </c>
      <c r="BT119" s="73">
        <v>0</v>
      </c>
      <c r="BU119" s="82">
        <f t="shared" si="72"/>
        <v>0.30800821355236141</v>
      </c>
    </row>
    <row r="120" spans="1:73" ht="15.6" x14ac:dyDescent="0.3">
      <c r="A120" s="60" t="s">
        <v>179</v>
      </c>
      <c r="B120" s="70">
        <v>4882.1940000000004</v>
      </c>
      <c r="C120" s="148">
        <f t="shared" si="62"/>
        <v>2513</v>
      </c>
      <c r="D120" s="14">
        <f t="shared" si="63"/>
        <v>51.472759992740968</v>
      </c>
      <c r="E120" s="140">
        <f t="shared" si="64"/>
        <v>1599</v>
      </c>
      <c r="F120" s="21">
        <v>60</v>
      </c>
      <c r="G120" s="22">
        <v>50</v>
      </c>
      <c r="H120" s="21">
        <v>64</v>
      </c>
      <c r="I120" s="22">
        <v>68</v>
      </c>
      <c r="J120" s="21">
        <v>132</v>
      </c>
      <c r="K120" s="22">
        <v>98</v>
      </c>
      <c r="L120" s="21">
        <v>151</v>
      </c>
      <c r="M120" s="22">
        <v>137</v>
      </c>
      <c r="N120" s="21">
        <v>154</v>
      </c>
      <c r="O120" s="22">
        <v>125</v>
      </c>
      <c r="P120" s="21">
        <v>147</v>
      </c>
      <c r="Q120" s="22">
        <v>136</v>
      </c>
      <c r="R120" s="21">
        <v>140</v>
      </c>
      <c r="S120" s="22">
        <v>137</v>
      </c>
      <c r="T120" s="14">
        <f t="shared" si="65"/>
        <v>63.629128531635494</v>
      </c>
      <c r="U120" s="60" t="s">
        <v>179</v>
      </c>
      <c r="V120" s="140">
        <f t="shared" si="66"/>
        <v>529</v>
      </c>
      <c r="W120" s="21">
        <v>11</v>
      </c>
      <c r="X120" s="22">
        <v>11</v>
      </c>
      <c r="Y120" s="21">
        <v>16</v>
      </c>
      <c r="Z120" s="22">
        <v>19</v>
      </c>
      <c r="AA120" s="21">
        <v>30</v>
      </c>
      <c r="AB120" s="22">
        <v>32</v>
      </c>
      <c r="AC120" s="21">
        <v>46</v>
      </c>
      <c r="AD120" s="22">
        <v>48</v>
      </c>
      <c r="AE120" s="21">
        <v>51</v>
      </c>
      <c r="AF120" s="22">
        <v>50</v>
      </c>
      <c r="AG120" s="21">
        <v>62</v>
      </c>
      <c r="AH120" s="22">
        <v>46</v>
      </c>
      <c r="AI120" s="21">
        <v>59</v>
      </c>
      <c r="AJ120" s="22">
        <v>48</v>
      </c>
      <c r="AK120" s="82">
        <f t="shared" si="67"/>
        <v>21.050537206526066</v>
      </c>
      <c r="AL120" s="60" t="s">
        <v>179</v>
      </c>
      <c r="AM120" s="140">
        <f t="shared" si="68"/>
        <v>310</v>
      </c>
      <c r="AN120" s="21">
        <v>6</v>
      </c>
      <c r="AO120" s="22">
        <v>8</v>
      </c>
      <c r="AP120" s="21">
        <v>12</v>
      </c>
      <c r="AQ120" s="22">
        <v>5</v>
      </c>
      <c r="AR120" s="21">
        <v>20</v>
      </c>
      <c r="AS120" s="22">
        <v>23</v>
      </c>
      <c r="AT120" s="21">
        <v>30</v>
      </c>
      <c r="AU120" s="22">
        <v>43</v>
      </c>
      <c r="AV120" s="21">
        <v>23</v>
      </c>
      <c r="AW120" s="22">
        <v>39</v>
      </c>
      <c r="AX120" s="21">
        <v>21</v>
      </c>
      <c r="AY120" s="22">
        <v>38</v>
      </c>
      <c r="AZ120" s="21">
        <v>15</v>
      </c>
      <c r="BA120" s="22">
        <v>27</v>
      </c>
      <c r="BB120" s="14">
        <f t="shared" si="69"/>
        <v>12.335853561480302</v>
      </c>
      <c r="BC120" s="13">
        <f t="shared" si="70"/>
        <v>839</v>
      </c>
      <c r="BD120" s="57"/>
      <c r="BE120" s="60" t="s">
        <v>179</v>
      </c>
      <c r="BF120" s="140">
        <f t="shared" si="71"/>
        <v>75</v>
      </c>
      <c r="BG120" s="21">
        <v>13</v>
      </c>
      <c r="BH120" s="22">
        <v>8</v>
      </c>
      <c r="BI120" s="21">
        <v>3</v>
      </c>
      <c r="BJ120" s="22">
        <v>3</v>
      </c>
      <c r="BK120" s="21">
        <v>8</v>
      </c>
      <c r="BL120" s="22">
        <v>11</v>
      </c>
      <c r="BM120" s="21">
        <v>4</v>
      </c>
      <c r="BN120" s="22">
        <v>6</v>
      </c>
      <c r="BO120" s="21">
        <v>1</v>
      </c>
      <c r="BP120" s="22">
        <v>1</v>
      </c>
      <c r="BQ120" s="21">
        <v>4</v>
      </c>
      <c r="BR120" s="22">
        <v>6</v>
      </c>
      <c r="BS120" s="21">
        <v>2</v>
      </c>
      <c r="BT120" s="22">
        <v>5</v>
      </c>
      <c r="BU120" s="82">
        <f t="shared" si="72"/>
        <v>2.9844807003581377</v>
      </c>
    </row>
    <row r="121" spans="1:73" ht="15.6" x14ac:dyDescent="0.3">
      <c r="A121" s="60" t="s">
        <v>180</v>
      </c>
      <c r="B121" s="70">
        <v>2975.94</v>
      </c>
      <c r="C121" s="148">
        <f t="shared" si="62"/>
        <v>2099</v>
      </c>
      <c r="D121" s="14">
        <f t="shared" ref="D121" si="73">C121/B120*100</f>
        <v>42.992965867394858</v>
      </c>
      <c r="E121" s="140">
        <f t="shared" si="64"/>
        <v>1314</v>
      </c>
      <c r="F121" s="72">
        <v>53</v>
      </c>
      <c r="G121" s="73">
        <v>56</v>
      </c>
      <c r="H121" s="72">
        <v>53</v>
      </c>
      <c r="I121" s="73">
        <v>55</v>
      </c>
      <c r="J121" s="72">
        <v>110</v>
      </c>
      <c r="K121" s="73">
        <v>122</v>
      </c>
      <c r="L121" s="72">
        <v>117</v>
      </c>
      <c r="M121" s="73">
        <v>118</v>
      </c>
      <c r="N121" s="72">
        <v>86</v>
      </c>
      <c r="O121" s="73">
        <v>107</v>
      </c>
      <c r="P121" s="72">
        <v>122</v>
      </c>
      <c r="Q121" s="73">
        <v>115</v>
      </c>
      <c r="R121" s="72">
        <v>101</v>
      </c>
      <c r="S121" s="73">
        <v>99</v>
      </c>
      <c r="T121" s="123">
        <f t="shared" si="65"/>
        <v>62.601238685088134</v>
      </c>
      <c r="U121" s="60" t="s">
        <v>180</v>
      </c>
      <c r="V121" s="140">
        <f t="shared" si="66"/>
        <v>466</v>
      </c>
      <c r="W121" s="72">
        <v>10</v>
      </c>
      <c r="X121" s="73">
        <v>6</v>
      </c>
      <c r="Y121" s="72">
        <v>19</v>
      </c>
      <c r="Z121" s="73">
        <v>14</v>
      </c>
      <c r="AA121" s="72">
        <v>42</v>
      </c>
      <c r="AB121" s="73">
        <v>26</v>
      </c>
      <c r="AC121" s="72">
        <v>49</v>
      </c>
      <c r="AD121" s="73">
        <v>36</v>
      </c>
      <c r="AE121" s="72">
        <v>37</v>
      </c>
      <c r="AF121" s="73">
        <v>33</v>
      </c>
      <c r="AG121" s="72">
        <v>47</v>
      </c>
      <c r="AH121" s="73">
        <v>43</v>
      </c>
      <c r="AI121" s="72">
        <v>60</v>
      </c>
      <c r="AJ121" s="73">
        <v>44</v>
      </c>
      <c r="AK121" s="82">
        <f t="shared" si="67"/>
        <v>22.201048118151501</v>
      </c>
      <c r="AL121" s="60" t="s">
        <v>180</v>
      </c>
      <c r="AM121" s="140">
        <f t="shared" si="68"/>
        <v>265</v>
      </c>
      <c r="AN121" s="72">
        <v>8</v>
      </c>
      <c r="AO121" s="73">
        <v>4</v>
      </c>
      <c r="AP121" s="72">
        <v>5</v>
      </c>
      <c r="AQ121" s="73">
        <v>5</v>
      </c>
      <c r="AR121" s="72">
        <v>35</v>
      </c>
      <c r="AS121" s="73">
        <v>12</v>
      </c>
      <c r="AT121" s="72">
        <v>28</v>
      </c>
      <c r="AU121" s="73">
        <v>21</v>
      </c>
      <c r="AV121" s="72">
        <v>30</v>
      </c>
      <c r="AW121" s="73">
        <v>22</v>
      </c>
      <c r="AX121" s="72">
        <v>28</v>
      </c>
      <c r="AY121" s="73">
        <v>20</v>
      </c>
      <c r="AZ121" s="72">
        <v>24</v>
      </c>
      <c r="BA121" s="73">
        <v>23</v>
      </c>
      <c r="BB121" s="123">
        <f t="shared" si="69"/>
        <v>12.6250595521677</v>
      </c>
      <c r="BC121" s="13">
        <f t="shared" si="70"/>
        <v>731</v>
      </c>
      <c r="BD121" s="57">
        <f>AK121+BB121</f>
        <v>34.826107670319203</v>
      </c>
      <c r="BE121" s="60" t="s">
        <v>180</v>
      </c>
      <c r="BF121" s="140">
        <f t="shared" si="71"/>
        <v>54</v>
      </c>
      <c r="BG121" s="72">
        <v>6</v>
      </c>
      <c r="BH121" s="73">
        <v>2</v>
      </c>
      <c r="BI121" s="72">
        <v>2</v>
      </c>
      <c r="BJ121" s="73">
        <v>4</v>
      </c>
      <c r="BK121" s="72">
        <v>6</v>
      </c>
      <c r="BL121" s="73">
        <v>6</v>
      </c>
      <c r="BM121" s="72">
        <v>6</v>
      </c>
      <c r="BN121" s="73">
        <v>5</v>
      </c>
      <c r="BO121" s="72">
        <v>4</v>
      </c>
      <c r="BP121" s="73">
        <v>3</v>
      </c>
      <c r="BQ121" s="72">
        <v>3</v>
      </c>
      <c r="BR121" s="73">
        <v>2</v>
      </c>
      <c r="BS121" s="72">
        <v>4</v>
      </c>
      <c r="BT121" s="73">
        <v>1</v>
      </c>
      <c r="BU121" s="82">
        <f t="shared" si="72"/>
        <v>2.5726536445926631</v>
      </c>
    </row>
    <row r="122" spans="1:73" ht="15.6" x14ac:dyDescent="0.3">
      <c r="A122" s="60" t="s">
        <v>181</v>
      </c>
      <c r="B122" s="70">
        <v>2986.1460000000002</v>
      </c>
      <c r="C122" s="148">
        <f t="shared" si="62"/>
        <v>0</v>
      </c>
      <c r="D122" s="14">
        <f t="shared" ref="D122:D132" si="74">C122/B122*100</f>
        <v>0</v>
      </c>
      <c r="E122" s="140">
        <f t="shared" si="64"/>
        <v>0</v>
      </c>
      <c r="F122" s="21"/>
      <c r="G122" s="22"/>
      <c r="H122" s="21"/>
      <c r="I122" s="22"/>
      <c r="J122" s="21"/>
      <c r="K122" s="22"/>
      <c r="L122" s="21"/>
      <c r="M122" s="22"/>
      <c r="N122" s="21"/>
      <c r="O122" s="22"/>
      <c r="P122" s="21"/>
      <c r="Q122" s="22"/>
      <c r="R122" s="21"/>
      <c r="S122" s="22"/>
      <c r="T122" s="14" t="e">
        <f t="shared" si="65"/>
        <v>#DIV/0!</v>
      </c>
      <c r="U122" s="60" t="s">
        <v>181</v>
      </c>
      <c r="V122" s="140">
        <f t="shared" si="66"/>
        <v>0</v>
      </c>
      <c r="W122" s="21"/>
      <c r="X122" s="22"/>
      <c r="Y122" s="21"/>
      <c r="Z122" s="22"/>
      <c r="AA122" s="21"/>
      <c r="AB122" s="22"/>
      <c r="AC122" s="21"/>
      <c r="AD122" s="22"/>
      <c r="AE122" s="21"/>
      <c r="AF122" s="22"/>
      <c r="AG122" s="21"/>
      <c r="AH122" s="22"/>
      <c r="AI122" s="21"/>
      <c r="AJ122" s="22"/>
      <c r="AK122" s="82" t="e">
        <f t="shared" si="67"/>
        <v>#DIV/0!</v>
      </c>
      <c r="AL122" s="60" t="s">
        <v>181</v>
      </c>
      <c r="AM122" s="140">
        <f t="shared" si="68"/>
        <v>0</v>
      </c>
      <c r="AN122" s="21"/>
      <c r="AO122" s="22"/>
      <c r="AP122" s="21"/>
      <c r="AQ122" s="22"/>
      <c r="AR122" s="21"/>
      <c r="AS122" s="22"/>
      <c r="AT122" s="21"/>
      <c r="AU122" s="22"/>
      <c r="AV122" s="21"/>
      <c r="AW122" s="22"/>
      <c r="AX122" s="21"/>
      <c r="AY122" s="22"/>
      <c r="AZ122" s="21"/>
      <c r="BA122" s="22"/>
      <c r="BB122" s="14" t="e">
        <f t="shared" si="69"/>
        <v>#DIV/0!</v>
      </c>
      <c r="BC122" s="13">
        <f t="shared" si="70"/>
        <v>0</v>
      </c>
      <c r="BD122" s="57"/>
      <c r="BE122" s="60" t="s">
        <v>181</v>
      </c>
      <c r="BF122" s="140">
        <f t="shared" si="71"/>
        <v>0</v>
      </c>
      <c r="BG122" s="21"/>
      <c r="BH122" s="22"/>
      <c r="BI122" s="21"/>
      <c r="BJ122" s="22"/>
      <c r="BK122" s="21"/>
      <c r="BL122" s="22"/>
      <c r="BM122" s="21"/>
      <c r="BN122" s="22"/>
      <c r="BO122" s="21"/>
      <c r="BP122" s="22"/>
      <c r="BQ122" s="21"/>
      <c r="BR122" s="22"/>
      <c r="BS122" s="21"/>
      <c r="BT122" s="22"/>
      <c r="BU122" s="82" t="e">
        <f t="shared" si="72"/>
        <v>#DIV/0!</v>
      </c>
    </row>
    <row r="123" spans="1:73" ht="15.6" x14ac:dyDescent="0.3">
      <c r="A123" s="60" t="s">
        <v>182</v>
      </c>
      <c r="B123" s="70">
        <v>1072.7640000000001</v>
      </c>
      <c r="C123" s="148">
        <f t="shared" si="62"/>
        <v>1088</v>
      </c>
      <c r="D123" s="14">
        <f t="shared" si="74"/>
        <v>101.42025645901613</v>
      </c>
      <c r="E123" s="140">
        <f t="shared" si="64"/>
        <v>634</v>
      </c>
      <c r="F123" s="72">
        <v>25</v>
      </c>
      <c r="G123" s="73">
        <v>28</v>
      </c>
      <c r="H123" s="72">
        <v>33</v>
      </c>
      <c r="I123" s="73">
        <v>25</v>
      </c>
      <c r="J123" s="72">
        <v>44</v>
      </c>
      <c r="K123" s="73">
        <v>46</v>
      </c>
      <c r="L123" s="72">
        <v>72</v>
      </c>
      <c r="M123" s="73">
        <v>39</v>
      </c>
      <c r="N123" s="72">
        <v>39</v>
      </c>
      <c r="O123" s="73">
        <v>43</v>
      </c>
      <c r="P123" s="72">
        <v>48</v>
      </c>
      <c r="Q123" s="73">
        <v>69</v>
      </c>
      <c r="R123" s="72">
        <v>59</v>
      </c>
      <c r="S123" s="73">
        <v>64</v>
      </c>
      <c r="T123" s="14">
        <f t="shared" si="65"/>
        <v>58.272058823529413</v>
      </c>
      <c r="U123" s="60" t="s">
        <v>182</v>
      </c>
      <c r="V123" s="140">
        <f t="shared" si="66"/>
        <v>275</v>
      </c>
      <c r="W123" s="72">
        <v>0</v>
      </c>
      <c r="X123" s="73">
        <v>5</v>
      </c>
      <c r="Y123" s="72">
        <v>4</v>
      </c>
      <c r="Z123" s="73">
        <v>7</v>
      </c>
      <c r="AA123" s="72">
        <v>18</v>
      </c>
      <c r="AB123" s="73">
        <v>14</v>
      </c>
      <c r="AC123" s="72">
        <v>24</v>
      </c>
      <c r="AD123" s="73">
        <v>25</v>
      </c>
      <c r="AE123" s="72">
        <v>30</v>
      </c>
      <c r="AF123" s="73">
        <v>30</v>
      </c>
      <c r="AG123" s="72">
        <v>32</v>
      </c>
      <c r="AH123" s="73">
        <v>28</v>
      </c>
      <c r="AI123" s="72">
        <v>30</v>
      </c>
      <c r="AJ123" s="73">
        <v>28</v>
      </c>
      <c r="AK123" s="82">
        <f t="shared" si="67"/>
        <v>25.275735294117645</v>
      </c>
      <c r="AL123" s="60" t="s">
        <v>182</v>
      </c>
      <c r="AM123" s="140">
        <f t="shared" si="68"/>
        <v>165</v>
      </c>
      <c r="AN123" s="72">
        <v>1</v>
      </c>
      <c r="AO123" s="73">
        <v>2</v>
      </c>
      <c r="AP123" s="72">
        <v>5</v>
      </c>
      <c r="AQ123" s="73">
        <v>3</v>
      </c>
      <c r="AR123" s="72">
        <v>21</v>
      </c>
      <c r="AS123" s="73">
        <v>9</v>
      </c>
      <c r="AT123" s="72">
        <v>15</v>
      </c>
      <c r="AU123" s="73">
        <v>16</v>
      </c>
      <c r="AV123" s="72">
        <v>14</v>
      </c>
      <c r="AW123" s="73">
        <v>14</v>
      </c>
      <c r="AX123" s="72">
        <v>9</v>
      </c>
      <c r="AY123" s="73">
        <v>15</v>
      </c>
      <c r="AZ123" s="72">
        <v>22</v>
      </c>
      <c r="BA123" s="73">
        <v>19</v>
      </c>
      <c r="BB123" s="14">
        <f t="shared" si="69"/>
        <v>15.165441176470587</v>
      </c>
      <c r="BC123" s="13">
        <f t="shared" si="70"/>
        <v>440</v>
      </c>
      <c r="BD123" s="57">
        <f t="shared" ref="BD123:BD132" si="75">AK123+BB123</f>
        <v>40.441176470588232</v>
      </c>
      <c r="BE123" s="60" t="s">
        <v>182</v>
      </c>
      <c r="BF123" s="140">
        <f t="shared" si="71"/>
        <v>14</v>
      </c>
      <c r="BG123" s="72">
        <v>1</v>
      </c>
      <c r="BH123" s="73">
        <v>2</v>
      </c>
      <c r="BI123" s="72">
        <v>2</v>
      </c>
      <c r="BJ123" s="73">
        <v>3</v>
      </c>
      <c r="BK123" s="72">
        <v>1</v>
      </c>
      <c r="BL123" s="73">
        <v>3</v>
      </c>
      <c r="BM123" s="72">
        <v>0</v>
      </c>
      <c r="BN123" s="73">
        <v>1</v>
      </c>
      <c r="BO123" s="72">
        <v>0</v>
      </c>
      <c r="BP123" s="73">
        <v>0</v>
      </c>
      <c r="BQ123" s="72">
        <v>1</v>
      </c>
      <c r="BR123" s="73">
        <v>0</v>
      </c>
      <c r="BS123" s="72">
        <v>0</v>
      </c>
      <c r="BT123" s="73">
        <v>0</v>
      </c>
      <c r="BU123" s="82">
        <f t="shared" si="72"/>
        <v>1.2867647058823528</v>
      </c>
    </row>
    <row r="124" spans="1:73" ht="15.6" x14ac:dyDescent="0.3">
      <c r="A124" s="60" t="s">
        <v>183</v>
      </c>
      <c r="B124" s="70">
        <v>1347.6780000000001</v>
      </c>
      <c r="C124" s="148">
        <f t="shared" si="62"/>
        <v>829</v>
      </c>
      <c r="D124" s="14">
        <f t="shared" si="74"/>
        <v>61.513210128828987</v>
      </c>
      <c r="E124" s="140">
        <f t="shared" si="64"/>
        <v>384</v>
      </c>
      <c r="F124" s="72">
        <v>9</v>
      </c>
      <c r="G124" s="73">
        <v>6</v>
      </c>
      <c r="H124" s="72">
        <v>15</v>
      </c>
      <c r="I124" s="73">
        <v>9</v>
      </c>
      <c r="J124" s="72">
        <v>22</v>
      </c>
      <c r="K124" s="73">
        <v>34</v>
      </c>
      <c r="L124" s="72">
        <v>32</v>
      </c>
      <c r="M124" s="73">
        <v>30</v>
      </c>
      <c r="N124" s="72">
        <v>47</v>
      </c>
      <c r="O124" s="73">
        <v>38</v>
      </c>
      <c r="P124" s="72">
        <v>39</v>
      </c>
      <c r="Q124" s="73">
        <v>30</v>
      </c>
      <c r="R124" s="72">
        <v>33</v>
      </c>
      <c r="S124" s="73">
        <v>40</v>
      </c>
      <c r="T124" s="14">
        <f t="shared" si="65"/>
        <v>46.320868516284683</v>
      </c>
      <c r="U124" s="60" t="s">
        <v>183</v>
      </c>
      <c r="V124" s="140">
        <f t="shared" si="66"/>
        <v>218</v>
      </c>
      <c r="W124" s="72">
        <v>1</v>
      </c>
      <c r="X124" s="73">
        <v>1</v>
      </c>
      <c r="Y124" s="72">
        <v>7</v>
      </c>
      <c r="Z124" s="73">
        <v>4</v>
      </c>
      <c r="AA124" s="72">
        <v>18</v>
      </c>
      <c r="AB124" s="73">
        <v>15</v>
      </c>
      <c r="AC124" s="72">
        <v>12</v>
      </c>
      <c r="AD124" s="73">
        <v>17</v>
      </c>
      <c r="AE124" s="72">
        <v>17</v>
      </c>
      <c r="AF124" s="73">
        <v>23</v>
      </c>
      <c r="AG124" s="72">
        <v>28</v>
      </c>
      <c r="AH124" s="73">
        <v>28</v>
      </c>
      <c r="AI124" s="72">
        <v>17</v>
      </c>
      <c r="AJ124" s="73">
        <v>30</v>
      </c>
      <c r="AK124" s="82">
        <f t="shared" si="67"/>
        <v>26.29674306393245</v>
      </c>
      <c r="AL124" s="60" t="s">
        <v>183</v>
      </c>
      <c r="AM124" s="140">
        <f t="shared" si="68"/>
        <v>179</v>
      </c>
      <c r="AN124" s="72">
        <v>0</v>
      </c>
      <c r="AO124" s="73">
        <v>2</v>
      </c>
      <c r="AP124" s="72">
        <v>10</v>
      </c>
      <c r="AQ124" s="73">
        <v>6</v>
      </c>
      <c r="AR124" s="72">
        <v>21</v>
      </c>
      <c r="AS124" s="73">
        <v>16</v>
      </c>
      <c r="AT124" s="72">
        <v>20</v>
      </c>
      <c r="AU124" s="73">
        <v>13</v>
      </c>
      <c r="AV124" s="72">
        <v>16</v>
      </c>
      <c r="AW124" s="73">
        <v>18</v>
      </c>
      <c r="AX124" s="72">
        <v>19</v>
      </c>
      <c r="AY124" s="73">
        <v>14</v>
      </c>
      <c r="AZ124" s="72">
        <v>13</v>
      </c>
      <c r="BA124" s="73">
        <v>11</v>
      </c>
      <c r="BB124" s="14">
        <f t="shared" si="69"/>
        <v>21.592279855247288</v>
      </c>
      <c r="BC124" s="13">
        <f t="shared" si="70"/>
        <v>397</v>
      </c>
      <c r="BD124" s="57">
        <f t="shared" si="75"/>
        <v>47.889022919179737</v>
      </c>
      <c r="BE124" s="60" t="s">
        <v>183</v>
      </c>
      <c r="BF124" s="140">
        <f t="shared" si="71"/>
        <v>48</v>
      </c>
      <c r="BG124" s="72">
        <v>13</v>
      </c>
      <c r="BH124" s="73">
        <v>6</v>
      </c>
      <c r="BI124" s="72">
        <v>3</v>
      </c>
      <c r="BJ124" s="73">
        <v>1</v>
      </c>
      <c r="BK124" s="72">
        <v>2</v>
      </c>
      <c r="BL124" s="73">
        <v>6</v>
      </c>
      <c r="BM124" s="72">
        <v>4</v>
      </c>
      <c r="BN124" s="73">
        <v>5</v>
      </c>
      <c r="BO124" s="72">
        <v>1</v>
      </c>
      <c r="BP124" s="73">
        <v>1</v>
      </c>
      <c r="BQ124" s="72">
        <v>1</v>
      </c>
      <c r="BR124" s="73">
        <v>3</v>
      </c>
      <c r="BS124" s="72">
        <v>2</v>
      </c>
      <c r="BT124" s="73">
        <v>0</v>
      </c>
      <c r="BU124" s="82">
        <f t="shared" si="72"/>
        <v>5.7901085645355854</v>
      </c>
    </row>
    <row r="125" spans="1:73" ht="15.6" x14ac:dyDescent="0.3">
      <c r="A125" s="60" t="s">
        <v>184</v>
      </c>
      <c r="B125" s="70">
        <v>4359</v>
      </c>
      <c r="C125" s="148">
        <f t="shared" si="62"/>
        <v>2691</v>
      </c>
      <c r="D125" s="14">
        <f t="shared" si="74"/>
        <v>61.734342739160354</v>
      </c>
      <c r="E125" s="140">
        <f t="shared" si="64"/>
        <v>1581</v>
      </c>
      <c r="F125" s="72">
        <v>82</v>
      </c>
      <c r="G125" s="73">
        <v>85</v>
      </c>
      <c r="H125" s="72">
        <v>73</v>
      </c>
      <c r="I125" s="73">
        <v>71</v>
      </c>
      <c r="J125" s="72">
        <v>103</v>
      </c>
      <c r="K125" s="73">
        <v>119</v>
      </c>
      <c r="L125" s="72">
        <v>134</v>
      </c>
      <c r="M125" s="73">
        <v>131</v>
      </c>
      <c r="N125" s="72">
        <v>136</v>
      </c>
      <c r="O125" s="73">
        <v>117</v>
      </c>
      <c r="P125" s="72">
        <v>127</v>
      </c>
      <c r="Q125" s="73">
        <v>128</v>
      </c>
      <c r="R125" s="72">
        <v>172</v>
      </c>
      <c r="S125" s="73">
        <v>103</v>
      </c>
      <c r="T125" s="14">
        <f t="shared" si="65"/>
        <v>58.751393534002226</v>
      </c>
      <c r="U125" s="60" t="s">
        <v>184</v>
      </c>
      <c r="V125" s="140">
        <f t="shared" si="66"/>
        <v>579</v>
      </c>
      <c r="W125" s="72">
        <v>6</v>
      </c>
      <c r="X125" s="73">
        <v>9</v>
      </c>
      <c r="Y125" s="72">
        <v>15</v>
      </c>
      <c r="Z125" s="73">
        <v>12</v>
      </c>
      <c r="AA125" s="72">
        <v>49</v>
      </c>
      <c r="AB125" s="73">
        <v>34</v>
      </c>
      <c r="AC125" s="72">
        <v>52</v>
      </c>
      <c r="AD125" s="73">
        <v>53</v>
      </c>
      <c r="AE125" s="72">
        <v>48</v>
      </c>
      <c r="AF125" s="73">
        <v>61</v>
      </c>
      <c r="AG125" s="72">
        <v>57</v>
      </c>
      <c r="AH125" s="73">
        <v>61</v>
      </c>
      <c r="AI125" s="72">
        <v>64</v>
      </c>
      <c r="AJ125" s="73">
        <v>58</v>
      </c>
      <c r="AK125" s="82">
        <f t="shared" si="67"/>
        <v>21.516164994425864</v>
      </c>
      <c r="AL125" s="60" t="s">
        <v>184</v>
      </c>
      <c r="AM125" s="140">
        <f t="shared" si="68"/>
        <v>509</v>
      </c>
      <c r="AN125" s="72">
        <v>11</v>
      </c>
      <c r="AO125" s="73">
        <v>13</v>
      </c>
      <c r="AP125" s="72">
        <v>13</v>
      </c>
      <c r="AQ125" s="73">
        <v>10</v>
      </c>
      <c r="AR125" s="72">
        <v>57</v>
      </c>
      <c r="AS125" s="73">
        <v>42</v>
      </c>
      <c r="AT125" s="72">
        <v>46</v>
      </c>
      <c r="AU125" s="73">
        <v>50</v>
      </c>
      <c r="AV125" s="72">
        <v>47</v>
      </c>
      <c r="AW125" s="73">
        <v>43</v>
      </c>
      <c r="AX125" s="72">
        <v>50</v>
      </c>
      <c r="AY125" s="73">
        <v>45</v>
      </c>
      <c r="AZ125" s="72">
        <v>42</v>
      </c>
      <c r="BA125" s="73">
        <v>40</v>
      </c>
      <c r="BB125" s="14">
        <f t="shared" si="69"/>
        <v>18.914901523597173</v>
      </c>
      <c r="BC125" s="13">
        <f t="shared" si="70"/>
        <v>1088</v>
      </c>
      <c r="BD125" s="57">
        <f t="shared" si="75"/>
        <v>40.431066518023037</v>
      </c>
      <c r="BE125" s="60" t="s">
        <v>184</v>
      </c>
      <c r="BF125" s="140">
        <f t="shared" si="71"/>
        <v>22</v>
      </c>
      <c r="BG125" s="72">
        <v>3</v>
      </c>
      <c r="BH125" s="73">
        <v>0</v>
      </c>
      <c r="BI125" s="72">
        <v>3</v>
      </c>
      <c r="BJ125" s="73">
        <v>0</v>
      </c>
      <c r="BK125" s="72">
        <v>1</v>
      </c>
      <c r="BL125" s="73">
        <v>3</v>
      </c>
      <c r="BM125" s="72">
        <v>3</v>
      </c>
      <c r="BN125" s="73">
        <v>5</v>
      </c>
      <c r="BO125" s="72">
        <v>2</v>
      </c>
      <c r="BP125" s="73">
        <v>1</v>
      </c>
      <c r="BQ125" s="72">
        <v>0</v>
      </c>
      <c r="BR125" s="73">
        <v>0</v>
      </c>
      <c r="BS125" s="72">
        <v>1</v>
      </c>
      <c r="BT125" s="73">
        <v>0</v>
      </c>
      <c r="BU125" s="82">
        <f t="shared" si="72"/>
        <v>0.81753994797473062</v>
      </c>
    </row>
    <row r="126" spans="1:73" ht="15.6" x14ac:dyDescent="0.3">
      <c r="A126" s="60" t="s">
        <v>185</v>
      </c>
      <c r="B126" s="70">
        <v>7109</v>
      </c>
      <c r="C126" s="148">
        <f t="shared" si="62"/>
        <v>5479</v>
      </c>
      <c r="D126" s="14">
        <f t="shared" si="74"/>
        <v>77.071318047545361</v>
      </c>
      <c r="E126" s="140">
        <f t="shared" si="64"/>
        <v>3356</v>
      </c>
      <c r="F126" s="72">
        <v>213</v>
      </c>
      <c r="G126" s="73">
        <v>180</v>
      </c>
      <c r="H126" s="72">
        <v>162</v>
      </c>
      <c r="I126" s="73">
        <v>165</v>
      </c>
      <c r="J126" s="72">
        <v>282</v>
      </c>
      <c r="K126" s="73">
        <v>295</v>
      </c>
      <c r="L126" s="72">
        <v>247</v>
      </c>
      <c r="M126" s="73">
        <v>257</v>
      </c>
      <c r="N126" s="72">
        <v>261</v>
      </c>
      <c r="O126" s="73">
        <v>253</v>
      </c>
      <c r="P126" s="72">
        <v>289</v>
      </c>
      <c r="Q126" s="73">
        <v>253</v>
      </c>
      <c r="R126" s="72">
        <v>232</v>
      </c>
      <c r="S126" s="73">
        <v>267</v>
      </c>
      <c r="T126" s="14">
        <f t="shared" si="65"/>
        <v>61.252053294396788</v>
      </c>
      <c r="U126" s="60" t="s">
        <v>185</v>
      </c>
      <c r="V126" s="140">
        <f t="shared" si="66"/>
        <v>1282</v>
      </c>
      <c r="W126" s="72">
        <v>11</v>
      </c>
      <c r="X126" s="73">
        <v>7</v>
      </c>
      <c r="Y126" s="72">
        <v>22</v>
      </c>
      <c r="Z126" s="73">
        <v>19</v>
      </c>
      <c r="AA126" s="72">
        <v>111</v>
      </c>
      <c r="AB126" s="73">
        <v>78</v>
      </c>
      <c r="AC126" s="72">
        <v>133</v>
      </c>
      <c r="AD126" s="73">
        <v>120</v>
      </c>
      <c r="AE126" s="72">
        <v>146</v>
      </c>
      <c r="AF126" s="73">
        <v>112</v>
      </c>
      <c r="AG126" s="72">
        <v>145</v>
      </c>
      <c r="AH126" s="73">
        <v>129</v>
      </c>
      <c r="AI126" s="72">
        <v>133</v>
      </c>
      <c r="AJ126" s="73">
        <v>116</v>
      </c>
      <c r="AK126" s="82">
        <f t="shared" si="67"/>
        <v>23.398430370505565</v>
      </c>
      <c r="AL126" s="60" t="s">
        <v>185</v>
      </c>
      <c r="AM126" s="140">
        <f t="shared" si="68"/>
        <v>721</v>
      </c>
      <c r="AN126" s="72">
        <v>15</v>
      </c>
      <c r="AO126" s="73">
        <v>4</v>
      </c>
      <c r="AP126" s="72">
        <v>20</v>
      </c>
      <c r="AQ126" s="73">
        <v>16</v>
      </c>
      <c r="AR126" s="72">
        <v>71</v>
      </c>
      <c r="AS126" s="73">
        <v>54</v>
      </c>
      <c r="AT126" s="72">
        <v>67</v>
      </c>
      <c r="AU126" s="73">
        <v>67</v>
      </c>
      <c r="AV126" s="72">
        <v>71</v>
      </c>
      <c r="AW126" s="73">
        <v>77</v>
      </c>
      <c r="AX126" s="72">
        <v>107</v>
      </c>
      <c r="AY126" s="73">
        <v>59</v>
      </c>
      <c r="AZ126" s="72">
        <v>50</v>
      </c>
      <c r="BA126" s="73">
        <v>43</v>
      </c>
      <c r="BB126" s="14">
        <f t="shared" si="69"/>
        <v>13.159335645190728</v>
      </c>
      <c r="BC126" s="13">
        <f t="shared" si="70"/>
        <v>2003</v>
      </c>
      <c r="BD126" s="57">
        <f t="shared" si="75"/>
        <v>36.557766015696295</v>
      </c>
      <c r="BE126" s="60" t="s">
        <v>185</v>
      </c>
      <c r="BF126" s="140">
        <f t="shared" si="71"/>
        <v>120</v>
      </c>
      <c r="BG126" s="72">
        <v>27</v>
      </c>
      <c r="BH126" s="73">
        <v>37</v>
      </c>
      <c r="BI126" s="72">
        <v>9</v>
      </c>
      <c r="BJ126" s="73">
        <v>12</v>
      </c>
      <c r="BK126" s="72">
        <v>15</v>
      </c>
      <c r="BL126" s="73">
        <v>5</v>
      </c>
      <c r="BM126" s="72">
        <v>7</v>
      </c>
      <c r="BN126" s="73">
        <v>3</v>
      </c>
      <c r="BO126" s="72">
        <v>2</v>
      </c>
      <c r="BP126" s="73">
        <v>3</v>
      </c>
      <c r="BQ126" s="72">
        <v>0</v>
      </c>
      <c r="BR126" s="73">
        <v>0</v>
      </c>
      <c r="BS126" s="72">
        <v>0</v>
      </c>
      <c r="BT126" s="73">
        <v>0</v>
      </c>
      <c r="BU126" s="82">
        <f t="shared" si="72"/>
        <v>2.1901806899069172</v>
      </c>
    </row>
    <row r="127" spans="1:73" ht="15.6" x14ac:dyDescent="0.3">
      <c r="A127" s="60" t="s">
        <v>244</v>
      </c>
      <c r="B127" s="70">
        <v>2283</v>
      </c>
      <c r="C127" s="148">
        <f t="shared" si="62"/>
        <v>1059</v>
      </c>
      <c r="D127" s="14">
        <f t="shared" si="74"/>
        <v>46.386333771353485</v>
      </c>
      <c r="E127" s="140">
        <f t="shared" si="64"/>
        <v>777</v>
      </c>
      <c r="F127" s="72">
        <v>17</v>
      </c>
      <c r="G127" s="73">
        <v>21</v>
      </c>
      <c r="H127" s="72">
        <v>34</v>
      </c>
      <c r="I127" s="73">
        <v>27</v>
      </c>
      <c r="J127" s="72">
        <v>50</v>
      </c>
      <c r="K127" s="73">
        <v>67</v>
      </c>
      <c r="L127" s="72">
        <v>71</v>
      </c>
      <c r="M127" s="73">
        <v>74</v>
      </c>
      <c r="N127" s="72">
        <v>63</v>
      </c>
      <c r="O127" s="73">
        <v>78</v>
      </c>
      <c r="P127" s="72">
        <v>67</v>
      </c>
      <c r="Q127" s="73">
        <v>68</v>
      </c>
      <c r="R127" s="72">
        <v>75</v>
      </c>
      <c r="S127" s="73">
        <v>65</v>
      </c>
      <c r="T127" s="14">
        <f t="shared" si="65"/>
        <v>73.371104815864015</v>
      </c>
      <c r="U127" s="60" t="s">
        <v>244</v>
      </c>
      <c r="V127" s="140">
        <f t="shared" si="66"/>
        <v>218</v>
      </c>
      <c r="W127" s="72">
        <v>1</v>
      </c>
      <c r="X127" s="73">
        <v>3</v>
      </c>
      <c r="Y127" s="72">
        <v>4</v>
      </c>
      <c r="Z127" s="73">
        <v>4</v>
      </c>
      <c r="AA127" s="72">
        <v>25</v>
      </c>
      <c r="AB127" s="73">
        <v>18</v>
      </c>
      <c r="AC127" s="72">
        <v>23</v>
      </c>
      <c r="AD127" s="73">
        <v>21</v>
      </c>
      <c r="AE127" s="72">
        <v>21</v>
      </c>
      <c r="AF127" s="73">
        <v>20</v>
      </c>
      <c r="AG127" s="72">
        <v>25</v>
      </c>
      <c r="AH127" s="73">
        <v>22</v>
      </c>
      <c r="AI127" s="72">
        <v>14</v>
      </c>
      <c r="AJ127" s="73">
        <v>17</v>
      </c>
      <c r="AK127" s="82">
        <f t="shared" si="67"/>
        <v>20.585457979225687</v>
      </c>
      <c r="AL127" s="60" t="s">
        <v>244</v>
      </c>
      <c r="AM127" s="140">
        <f t="shared" si="68"/>
        <v>49</v>
      </c>
      <c r="AN127" s="72">
        <v>0</v>
      </c>
      <c r="AO127" s="73">
        <v>2</v>
      </c>
      <c r="AP127" s="72">
        <v>0</v>
      </c>
      <c r="AQ127" s="73">
        <v>2</v>
      </c>
      <c r="AR127" s="72">
        <v>9</v>
      </c>
      <c r="AS127" s="73">
        <v>4</v>
      </c>
      <c r="AT127" s="72">
        <v>3</v>
      </c>
      <c r="AU127" s="73">
        <v>5</v>
      </c>
      <c r="AV127" s="72">
        <v>2</v>
      </c>
      <c r="AW127" s="73">
        <v>5</v>
      </c>
      <c r="AX127" s="72">
        <v>10</v>
      </c>
      <c r="AY127" s="73">
        <v>4</v>
      </c>
      <c r="AZ127" s="72">
        <v>3</v>
      </c>
      <c r="BA127" s="73">
        <v>0</v>
      </c>
      <c r="BB127" s="14">
        <f t="shared" si="69"/>
        <v>4.6270066100094436</v>
      </c>
      <c r="BC127" s="13">
        <f t="shared" si="70"/>
        <v>267</v>
      </c>
      <c r="BD127" s="57">
        <f t="shared" si="75"/>
        <v>25.212464589235132</v>
      </c>
      <c r="BE127" s="60" t="s">
        <v>244</v>
      </c>
      <c r="BF127" s="140">
        <f t="shared" si="71"/>
        <v>15</v>
      </c>
      <c r="BG127" s="72">
        <v>1</v>
      </c>
      <c r="BH127" s="73">
        <v>4</v>
      </c>
      <c r="BI127" s="72">
        <v>0</v>
      </c>
      <c r="BJ127" s="73">
        <v>1</v>
      </c>
      <c r="BK127" s="72">
        <v>2</v>
      </c>
      <c r="BL127" s="73">
        <v>1</v>
      </c>
      <c r="BM127" s="72">
        <v>3</v>
      </c>
      <c r="BN127" s="73">
        <v>1</v>
      </c>
      <c r="BO127" s="72">
        <v>1</v>
      </c>
      <c r="BP127" s="73">
        <v>0</v>
      </c>
      <c r="BQ127" s="72">
        <v>1</v>
      </c>
      <c r="BR127" s="73">
        <v>0</v>
      </c>
      <c r="BS127" s="72">
        <v>0</v>
      </c>
      <c r="BT127" s="73">
        <v>0</v>
      </c>
      <c r="BU127" s="82">
        <f t="shared" si="72"/>
        <v>1.41643059490085</v>
      </c>
    </row>
    <row r="128" spans="1:73" ht="15.6" x14ac:dyDescent="0.3">
      <c r="A128" s="60" t="s">
        <v>187</v>
      </c>
      <c r="B128" s="70">
        <v>1213.2180000000001</v>
      </c>
      <c r="C128" s="148">
        <f t="shared" si="62"/>
        <v>710</v>
      </c>
      <c r="D128" s="14">
        <f t="shared" si="74"/>
        <v>58.52204632638157</v>
      </c>
      <c r="E128" s="140">
        <f t="shared" si="64"/>
        <v>479</v>
      </c>
      <c r="F128" s="72">
        <v>19</v>
      </c>
      <c r="G128" s="73">
        <v>22</v>
      </c>
      <c r="H128" s="72">
        <v>22</v>
      </c>
      <c r="I128" s="73">
        <v>14</v>
      </c>
      <c r="J128" s="72">
        <v>40</v>
      </c>
      <c r="K128" s="73">
        <v>38</v>
      </c>
      <c r="L128" s="72">
        <v>42</v>
      </c>
      <c r="M128" s="73">
        <v>30</v>
      </c>
      <c r="N128" s="72">
        <v>33</v>
      </c>
      <c r="O128" s="73">
        <v>89</v>
      </c>
      <c r="P128" s="72">
        <v>43</v>
      </c>
      <c r="Q128" s="73">
        <v>21</v>
      </c>
      <c r="R128" s="72">
        <v>36</v>
      </c>
      <c r="S128" s="73">
        <v>30</v>
      </c>
      <c r="T128" s="14">
        <f t="shared" si="65"/>
        <v>67.464788732394368</v>
      </c>
      <c r="U128" s="60" t="s">
        <v>187</v>
      </c>
      <c r="V128" s="140">
        <f t="shared" si="66"/>
        <v>136</v>
      </c>
      <c r="W128" s="72">
        <v>2</v>
      </c>
      <c r="X128" s="73">
        <v>1</v>
      </c>
      <c r="Y128" s="72">
        <v>1</v>
      </c>
      <c r="Z128" s="73">
        <v>1</v>
      </c>
      <c r="AA128" s="72">
        <v>5</v>
      </c>
      <c r="AB128" s="73">
        <v>10</v>
      </c>
      <c r="AC128" s="72">
        <v>14</v>
      </c>
      <c r="AD128" s="73">
        <v>19</v>
      </c>
      <c r="AE128" s="72">
        <v>16</v>
      </c>
      <c r="AF128" s="73">
        <v>10</v>
      </c>
      <c r="AG128" s="72">
        <v>18</v>
      </c>
      <c r="AH128" s="73">
        <v>16</v>
      </c>
      <c r="AI128" s="72">
        <v>12</v>
      </c>
      <c r="AJ128" s="73">
        <v>11</v>
      </c>
      <c r="AK128" s="82">
        <f t="shared" si="67"/>
        <v>19.154929577464788</v>
      </c>
      <c r="AL128" s="60" t="s">
        <v>187</v>
      </c>
      <c r="AM128" s="140">
        <f t="shared" si="68"/>
        <v>78</v>
      </c>
      <c r="AN128" s="72">
        <v>1</v>
      </c>
      <c r="AO128" s="73">
        <v>0</v>
      </c>
      <c r="AP128" s="72">
        <v>1</v>
      </c>
      <c r="AQ128" s="73">
        <v>0</v>
      </c>
      <c r="AR128" s="72">
        <v>4</v>
      </c>
      <c r="AS128" s="73">
        <v>0</v>
      </c>
      <c r="AT128" s="72">
        <v>13</v>
      </c>
      <c r="AU128" s="73">
        <v>9</v>
      </c>
      <c r="AV128" s="72">
        <v>9</v>
      </c>
      <c r="AW128" s="73">
        <v>4</v>
      </c>
      <c r="AX128" s="72">
        <v>11</v>
      </c>
      <c r="AY128" s="73">
        <v>13</v>
      </c>
      <c r="AZ128" s="72">
        <v>7</v>
      </c>
      <c r="BA128" s="73">
        <v>6</v>
      </c>
      <c r="BB128" s="14">
        <f t="shared" si="69"/>
        <v>10.985915492957748</v>
      </c>
      <c r="BC128" s="13">
        <f t="shared" si="70"/>
        <v>214</v>
      </c>
      <c r="BD128" s="57">
        <f t="shared" si="75"/>
        <v>30.140845070422536</v>
      </c>
      <c r="BE128" s="60" t="s">
        <v>187</v>
      </c>
      <c r="BF128" s="140">
        <f t="shared" si="71"/>
        <v>17</v>
      </c>
      <c r="BG128" s="72">
        <v>1</v>
      </c>
      <c r="BH128" s="73">
        <v>4</v>
      </c>
      <c r="BI128" s="72">
        <v>2</v>
      </c>
      <c r="BJ128" s="73">
        <v>3</v>
      </c>
      <c r="BK128" s="72">
        <v>5</v>
      </c>
      <c r="BL128" s="73">
        <v>1</v>
      </c>
      <c r="BM128" s="72">
        <v>0</v>
      </c>
      <c r="BN128" s="73">
        <v>0</v>
      </c>
      <c r="BO128" s="72">
        <v>0</v>
      </c>
      <c r="BP128" s="73">
        <v>1</v>
      </c>
      <c r="BQ128" s="72">
        <v>0</v>
      </c>
      <c r="BR128" s="73">
        <v>0</v>
      </c>
      <c r="BS128" s="72">
        <v>0</v>
      </c>
      <c r="BT128" s="73">
        <v>0</v>
      </c>
      <c r="BU128" s="82">
        <f t="shared" si="72"/>
        <v>2.3943661971830985</v>
      </c>
    </row>
    <row r="129" spans="1:73" ht="15.6" x14ac:dyDescent="0.3">
      <c r="A129" s="60" t="s">
        <v>188</v>
      </c>
      <c r="B129" s="70">
        <v>1452.654</v>
      </c>
      <c r="C129" s="148">
        <f t="shared" si="62"/>
        <v>1391</v>
      </c>
      <c r="D129" s="14">
        <f t="shared" si="74"/>
        <v>95.7557684073427</v>
      </c>
      <c r="E129" s="140">
        <f t="shared" si="64"/>
        <v>1221</v>
      </c>
      <c r="F129" s="72">
        <v>17</v>
      </c>
      <c r="G129" s="73">
        <v>29</v>
      </c>
      <c r="H129" s="72">
        <v>51</v>
      </c>
      <c r="I129" s="73">
        <v>31</v>
      </c>
      <c r="J129" s="72">
        <v>110</v>
      </c>
      <c r="K129" s="73">
        <v>110</v>
      </c>
      <c r="L129" s="72">
        <v>100</v>
      </c>
      <c r="M129" s="73">
        <v>100</v>
      </c>
      <c r="N129" s="72">
        <v>104</v>
      </c>
      <c r="O129" s="73">
        <v>116</v>
      </c>
      <c r="P129" s="72">
        <v>110</v>
      </c>
      <c r="Q129" s="73">
        <v>95</v>
      </c>
      <c r="R129" s="72">
        <v>140</v>
      </c>
      <c r="S129" s="73">
        <v>108</v>
      </c>
      <c r="T129" s="14">
        <f t="shared" si="65"/>
        <v>87.77857656362329</v>
      </c>
      <c r="U129" s="60" t="s">
        <v>188</v>
      </c>
      <c r="V129" s="140">
        <f t="shared" si="66"/>
        <v>114</v>
      </c>
      <c r="W129" s="72">
        <v>1</v>
      </c>
      <c r="X129" s="73">
        <v>0</v>
      </c>
      <c r="Y129" s="72">
        <v>1</v>
      </c>
      <c r="Z129" s="73">
        <v>1</v>
      </c>
      <c r="AA129" s="72">
        <v>4</v>
      </c>
      <c r="AB129" s="73">
        <v>10</v>
      </c>
      <c r="AC129" s="72">
        <v>7</v>
      </c>
      <c r="AD129" s="73">
        <v>9</v>
      </c>
      <c r="AE129" s="72">
        <v>10</v>
      </c>
      <c r="AF129" s="73">
        <v>15</v>
      </c>
      <c r="AG129" s="72">
        <v>10</v>
      </c>
      <c r="AH129" s="73">
        <v>10</v>
      </c>
      <c r="AI129" s="72">
        <v>18</v>
      </c>
      <c r="AJ129" s="73">
        <v>18</v>
      </c>
      <c r="AK129" s="82">
        <f t="shared" si="67"/>
        <v>8.1955427749820267</v>
      </c>
      <c r="AL129" s="60" t="s">
        <v>188</v>
      </c>
      <c r="AM129" s="140">
        <f t="shared" si="68"/>
        <v>23</v>
      </c>
      <c r="AN129" s="72">
        <v>0</v>
      </c>
      <c r="AO129" s="73">
        <v>0</v>
      </c>
      <c r="AP129" s="72">
        <v>0</v>
      </c>
      <c r="AQ129" s="73">
        <v>0</v>
      </c>
      <c r="AR129" s="72">
        <v>1</v>
      </c>
      <c r="AS129" s="73">
        <v>2</v>
      </c>
      <c r="AT129" s="72">
        <v>2</v>
      </c>
      <c r="AU129" s="73">
        <v>1</v>
      </c>
      <c r="AV129" s="72">
        <v>6</v>
      </c>
      <c r="AW129" s="73">
        <v>2</v>
      </c>
      <c r="AX129" s="72">
        <v>3</v>
      </c>
      <c r="AY129" s="73">
        <v>2</v>
      </c>
      <c r="AZ129" s="72">
        <v>2</v>
      </c>
      <c r="BA129" s="73">
        <v>2</v>
      </c>
      <c r="BB129" s="14">
        <f t="shared" si="69"/>
        <v>1.6534867002156721</v>
      </c>
      <c r="BC129" s="13">
        <f t="shared" si="70"/>
        <v>137</v>
      </c>
      <c r="BD129" s="57">
        <f t="shared" si="75"/>
        <v>9.8490294751976997</v>
      </c>
      <c r="BE129" s="60" t="s">
        <v>188</v>
      </c>
      <c r="BF129" s="140">
        <f t="shared" si="71"/>
        <v>33</v>
      </c>
      <c r="BG129" s="72">
        <v>0</v>
      </c>
      <c r="BH129" s="73">
        <v>0</v>
      </c>
      <c r="BI129" s="72">
        <v>1</v>
      </c>
      <c r="BJ129" s="73">
        <v>2</v>
      </c>
      <c r="BK129" s="72">
        <v>3</v>
      </c>
      <c r="BL129" s="73">
        <v>7</v>
      </c>
      <c r="BM129" s="72">
        <v>2</v>
      </c>
      <c r="BN129" s="73">
        <v>2</v>
      </c>
      <c r="BO129" s="72">
        <v>1</v>
      </c>
      <c r="BP129" s="73">
        <v>3</v>
      </c>
      <c r="BQ129" s="72">
        <v>2</v>
      </c>
      <c r="BR129" s="73">
        <v>2</v>
      </c>
      <c r="BS129" s="72">
        <v>4</v>
      </c>
      <c r="BT129" s="73">
        <v>4</v>
      </c>
      <c r="BU129" s="82">
        <f t="shared" si="72"/>
        <v>2.3723939611790081</v>
      </c>
    </row>
    <row r="130" spans="1:73" ht="15.6" x14ac:dyDescent="0.3">
      <c r="A130" s="60" t="s">
        <v>189</v>
      </c>
      <c r="B130" s="70">
        <v>4309.6859999999997</v>
      </c>
      <c r="C130" s="148">
        <f t="shared" si="62"/>
        <v>3470</v>
      </c>
      <c r="D130" s="123">
        <f t="shared" si="74"/>
        <v>80.516306756455108</v>
      </c>
      <c r="E130" s="140">
        <f t="shared" si="64"/>
        <v>2888</v>
      </c>
      <c r="F130" s="72">
        <v>75</v>
      </c>
      <c r="G130" s="73">
        <v>66</v>
      </c>
      <c r="H130" s="72">
        <v>129</v>
      </c>
      <c r="I130" s="73">
        <v>126</v>
      </c>
      <c r="J130" s="72">
        <v>213</v>
      </c>
      <c r="K130" s="73">
        <v>202</v>
      </c>
      <c r="L130" s="72">
        <v>255</v>
      </c>
      <c r="M130" s="73">
        <v>254</v>
      </c>
      <c r="N130" s="72">
        <v>225</v>
      </c>
      <c r="O130" s="73">
        <v>240</v>
      </c>
      <c r="P130" s="72">
        <v>255</v>
      </c>
      <c r="Q130" s="73">
        <v>258</v>
      </c>
      <c r="R130" s="72">
        <v>323</v>
      </c>
      <c r="S130" s="73">
        <v>267</v>
      </c>
      <c r="T130" s="14">
        <f t="shared" si="65"/>
        <v>83.22766570605188</v>
      </c>
      <c r="U130" s="60" t="s">
        <v>189</v>
      </c>
      <c r="V130" s="140">
        <f t="shared" si="66"/>
        <v>327</v>
      </c>
      <c r="W130" s="72">
        <v>10</v>
      </c>
      <c r="X130" s="73">
        <v>12</v>
      </c>
      <c r="Y130" s="72">
        <v>18</v>
      </c>
      <c r="Z130" s="73">
        <v>21</v>
      </c>
      <c r="AA130" s="72">
        <v>26</v>
      </c>
      <c r="AB130" s="73">
        <v>24</v>
      </c>
      <c r="AC130" s="72">
        <v>23</v>
      </c>
      <c r="AD130" s="73">
        <v>28</v>
      </c>
      <c r="AE130" s="72">
        <v>36</v>
      </c>
      <c r="AF130" s="73">
        <v>26</v>
      </c>
      <c r="AG130" s="72">
        <v>21</v>
      </c>
      <c r="AH130" s="73">
        <v>28</v>
      </c>
      <c r="AI130" s="72">
        <v>28</v>
      </c>
      <c r="AJ130" s="73">
        <v>26</v>
      </c>
      <c r="AK130" s="82">
        <f t="shared" si="67"/>
        <v>9.4236311239193089</v>
      </c>
      <c r="AL130" s="60" t="s">
        <v>189</v>
      </c>
      <c r="AM130" s="140">
        <f t="shared" si="68"/>
        <v>234</v>
      </c>
      <c r="AN130" s="72">
        <v>10</v>
      </c>
      <c r="AO130" s="73">
        <v>12</v>
      </c>
      <c r="AP130" s="72">
        <v>13</v>
      </c>
      <c r="AQ130" s="73">
        <v>11</v>
      </c>
      <c r="AR130" s="72">
        <v>15</v>
      </c>
      <c r="AS130" s="73">
        <v>19</v>
      </c>
      <c r="AT130" s="72">
        <v>16</v>
      </c>
      <c r="AU130" s="73">
        <v>17</v>
      </c>
      <c r="AV130" s="72">
        <v>14</v>
      </c>
      <c r="AW130" s="73">
        <v>12</v>
      </c>
      <c r="AX130" s="72">
        <v>23</v>
      </c>
      <c r="AY130" s="73">
        <v>21</v>
      </c>
      <c r="AZ130" s="72">
        <v>28</v>
      </c>
      <c r="BA130" s="73">
        <v>23</v>
      </c>
      <c r="BB130" s="14">
        <f t="shared" si="69"/>
        <v>6.7435158501440924</v>
      </c>
      <c r="BC130" s="13">
        <f t="shared" si="70"/>
        <v>561</v>
      </c>
      <c r="BD130" s="57">
        <f t="shared" si="75"/>
        <v>16.1671469740634</v>
      </c>
      <c r="BE130" s="60" t="s">
        <v>189</v>
      </c>
      <c r="BF130" s="140">
        <f t="shared" si="71"/>
        <v>21</v>
      </c>
      <c r="BG130" s="72">
        <v>0</v>
      </c>
      <c r="BH130" s="73">
        <v>0</v>
      </c>
      <c r="BI130" s="72">
        <v>1</v>
      </c>
      <c r="BJ130" s="73">
        <v>0</v>
      </c>
      <c r="BK130" s="72">
        <v>2</v>
      </c>
      <c r="BL130" s="73">
        <v>2</v>
      </c>
      <c r="BM130" s="72">
        <v>1</v>
      </c>
      <c r="BN130" s="73">
        <v>3</v>
      </c>
      <c r="BO130" s="72">
        <v>2</v>
      </c>
      <c r="BP130" s="73">
        <v>2</v>
      </c>
      <c r="BQ130" s="72">
        <v>1</v>
      </c>
      <c r="BR130" s="73">
        <v>2</v>
      </c>
      <c r="BS130" s="72">
        <v>1</v>
      </c>
      <c r="BT130" s="73">
        <v>4</v>
      </c>
      <c r="BU130" s="82">
        <f t="shared" si="72"/>
        <v>0.60518731988472629</v>
      </c>
    </row>
    <row r="131" spans="1:73" ht="15.6" x14ac:dyDescent="0.3">
      <c r="A131" s="60" t="s">
        <v>190</v>
      </c>
      <c r="B131" s="70">
        <v>4519.152</v>
      </c>
      <c r="C131" s="148">
        <f t="shared" si="62"/>
        <v>3343</v>
      </c>
      <c r="D131" s="14">
        <f t="shared" si="74"/>
        <v>73.974055309491689</v>
      </c>
      <c r="E131" s="140">
        <f t="shared" si="64"/>
        <v>1988</v>
      </c>
      <c r="F131" s="72">
        <v>141</v>
      </c>
      <c r="G131" s="73">
        <v>134</v>
      </c>
      <c r="H131" s="72">
        <v>89</v>
      </c>
      <c r="I131" s="73">
        <v>81</v>
      </c>
      <c r="J131" s="72">
        <v>153</v>
      </c>
      <c r="K131" s="73">
        <v>160</v>
      </c>
      <c r="L131" s="72">
        <v>162</v>
      </c>
      <c r="M131" s="73">
        <v>150</v>
      </c>
      <c r="N131" s="72">
        <v>146</v>
      </c>
      <c r="O131" s="73">
        <v>121</v>
      </c>
      <c r="P131" s="72">
        <v>186</v>
      </c>
      <c r="Q131" s="73">
        <v>139</v>
      </c>
      <c r="R131" s="72">
        <v>160</v>
      </c>
      <c r="S131" s="73">
        <v>166</v>
      </c>
      <c r="T131" s="123">
        <f t="shared" si="65"/>
        <v>59.467544122046064</v>
      </c>
      <c r="U131" s="60" t="s">
        <v>190</v>
      </c>
      <c r="V131" s="140">
        <f t="shared" si="66"/>
        <v>808</v>
      </c>
      <c r="W131" s="72">
        <v>32</v>
      </c>
      <c r="X131" s="73">
        <v>17</v>
      </c>
      <c r="Y131" s="72">
        <v>12</v>
      </c>
      <c r="Z131" s="73">
        <v>15</v>
      </c>
      <c r="AA131" s="72">
        <v>59</v>
      </c>
      <c r="AB131" s="73">
        <v>70</v>
      </c>
      <c r="AC131" s="72">
        <v>70</v>
      </c>
      <c r="AD131" s="73">
        <v>56</v>
      </c>
      <c r="AE131" s="72">
        <v>78</v>
      </c>
      <c r="AF131" s="73">
        <v>71</v>
      </c>
      <c r="AG131" s="72">
        <v>73</v>
      </c>
      <c r="AH131" s="73">
        <v>91</v>
      </c>
      <c r="AI131" s="72">
        <v>82</v>
      </c>
      <c r="AJ131" s="73">
        <v>82</v>
      </c>
      <c r="AK131" s="82">
        <f t="shared" si="67"/>
        <v>24.169907268920131</v>
      </c>
      <c r="AL131" s="60" t="s">
        <v>190</v>
      </c>
      <c r="AM131" s="140">
        <f t="shared" si="68"/>
        <v>447</v>
      </c>
      <c r="AN131" s="72">
        <v>4</v>
      </c>
      <c r="AO131" s="73">
        <v>4</v>
      </c>
      <c r="AP131" s="72">
        <v>14</v>
      </c>
      <c r="AQ131" s="73">
        <v>9</v>
      </c>
      <c r="AR131" s="72">
        <v>60</v>
      </c>
      <c r="AS131" s="73">
        <v>32</v>
      </c>
      <c r="AT131" s="72">
        <v>57</v>
      </c>
      <c r="AU131" s="73">
        <v>35</v>
      </c>
      <c r="AV131" s="72">
        <v>51</v>
      </c>
      <c r="AW131" s="73">
        <v>35</v>
      </c>
      <c r="AX131" s="72">
        <v>43</v>
      </c>
      <c r="AY131" s="73">
        <v>34</v>
      </c>
      <c r="AZ131" s="72">
        <v>37</v>
      </c>
      <c r="BA131" s="73">
        <v>32</v>
      </c>
      <c r="BB131" s="123">
        <f t="shared" si="69"/>
        <v>13.371223451989231</v>
      </c>
      <c r="BC131" s="13">
        <f t="shared" si="70"/>
        <v>1255</v>
      </c>
      <c r="BD131" s="57">
        <f t="shared" si="75"/>
        <v>37.541130720909365</v>
      </c>
      <c r="BE131" s="60" t="s">
        <v>190</v>
      </c>
      <c r="BF131" s="140">
        <f t="shared" si="71"/>
        <v>100</v>
      </c>
      <c r="BG131" s="72">
        <v>21</v>
      </c>
      <c r="BH131" s="73">
        <v>15</v>
      </c>
      <c r="BI131" s="72">
        <v>8</v>
      </c>
      <c r="BJ131" s="73">
        <v>14</v>
      </c>
      <c r="BK131" s="72">
        <v>14</v>
      </c>
      <c r="BL131" s="73">
        <v>8</v>
      </c>
      <c r="BM131" s="72">
        <v>1</v>
      </c>
      <c r="BN131" s="73">
        <v>13</v>
      </c>
      <c r="BO131" s="72">
        <v>2</v>
      </c>
      <c r="BP131" s="73">
        <v>1</v>
      </c>
      <c r="BQ131" s="72">
        <v>1</v>
      </c>
      <c r="BR131" s="73">
        <v>0</v>
      </c>
      <c r="BS131" s="72">
        <v>0</v>
      </c>
      <c r="BT131" s="73">
        <v>2</v>
      </c>
      <c r="BU131" s="82">
        <f t="shared" si="72"/>
        <v>2.9913251570445705</v>
      </c>
    </row>
    <row r="132" spans="1:73" ht="15.6" x14ac:dyDescent="0.3">
      <c r="A132" s="60" t="s">
        <v>191</v>
      </c>
      <c r="B132" s="70">
        <v>2898.1800000000003</v>
      </c>
      <c r="C132" s="148">
        <f t="shared" si="62"/>
        <v>1812</v>
      </c>
      <c r="D132" s="14">
        <f t="shared" si="74"/>
        <v>62.521996563360446</v>
      </c>
      <c r="E132" s="140">
        <f t="shared" si="64"/>
        <v>941</v>
      </c>
      <c r="F132" s="72">
        <v>47</v>
      </c>
      <c r="G132" s="73">
        <v>54</v>
      </c>
      <c r="H132" s="72">
        <v>42</v>
      </c>
      <c r="I132" s="73">
        <v>37</v>
      </c>
      <c r="J132" s="72">
        <v>59</v>
      </c>
      <c r="K132" s="73">
        <v>76</v>
      </c>
      <c r="L132" s="72">
        <v>78</v>
      </c>
      <c r="M132" s="73">
        <v>70</v>
      </c>
      <c r="N132" s="72">
        <v>82</v>
      </c>
      <c r="O132" s="73">
        <v>82</v>
      </c>
      <c r="P132" s="72">
        <v>103</v>
      </c>
      <c r="Q132" s="73">
        <v>87</v>
      </c>
      <c r="R132" s="72">
        <v>60</v>
      </c>
      <c r="S132" s="73">
        <v>64</v>
      </c>
      <c r="T132" s="14">
        <f t="shared" si="65"/>
        <v>51.931567328918327</v>
      </c>
      <c r="U132" s="60" t="s">
        <v>191</v>
      </c>
      <c r="V132" s="140">
        <f t="shared" si="66"/>
        <v>462</v>
      </c>
      <c r="W132" s="72">
        <v>9</v>
      </c>
      <c r="X132" s="73">
        <v>2</v>
      </c>
      <c r="Y132" s="72">
        <v>13</v>
      </c>
      <c r="Z132" s="73">
        <v>11</v>
      </c>
      <c r="AA132" s="72">
        <v>35</v>
      </c>
      <c r="AB132" s="73">
        <v>23</v>
      </c>
      <c r="AC132" s="72">
        <v>54</v>
      </c>
      <c r="AD132" s="73">
        <v>35</v>
      </c>
      <c r="AE132" s="72">
        <v>64</v>
      </c>
      <c r="AF132" s="73">
        <v>41</v>
      </c>
      <c r="AG132" s="72">
        <v>47</v>
      </c>
      <c r="AH132" s="73">
        <v>53</v>
      </c>
      <c r="AI132" s="72">
        <v>36</v>
      </c>
      <c r="AJ132" s="73">
        <v>39</v>
      </c>
      <c r="AK132" s="82">
        <f t="shared" si="67"/>
        <v>25.496688741721858</v>
      </c>
      <c r="AL132" s="60" t="s">
        <v>191</v>
      </c>
      <c r="AM132" s="140">
        <f t="shared" si="68"/>
        <v>342</v>
      </c>
      <c r="AN132" s="72">
        <v>5</v>
      </c>
      <c r="AO132" s="73">
        <v>4</v>
      </c>
      <c r="AP132" s="72">
        <v>7</v>
      </c>
      <c r="AQ132" s="73">
        <v>6</v>
      </c>
      <c r="AR132" s="72">
        <v>46</v>
      </c>
      <c r="AS132" s="73">
        <v>31</v>
      </c>
      <c r="AT132" s="72">
        <v>44</v>
      </c>
      <c r="AU132" s="73">
        <v>23</v>
      </c>
      <c r="AV132" s="72">
        <v>23</v>
      </c>
      <c r="AW132" s="73">
        <v>23</v>
      </c>
      <c r="AX132" s="72">
        <v>39</v>
      </c>
      <c r="AY132" s="73">
        <v>44</v>
      </c>
      <c r="AZ132" s="72">
        <v>20</v>
      </c>
      <c r="BA132" s="73">
        <v>27</v>
      </c>
      <c r="BB132" s="14">
        <f t="shared" si="69"/>
        <v>18.874172185430464</v>
      </c>
      <c r="BC132" s="13">
        <f t="shared" si="70"/>
        <v>804</v>
      </c>
      <c r="BD132" s="57">
        <f t="shared" si="75"/>
        <v>44.370860927152322</v>
      </c>
      <c r="BE132" s="60" t="s">
        <v>191</v>
      </c>
      <c r="BF132" s="140">
        <f t="shared" si="71"/>
        <v>67</v>
      </c>
      <c r="BG132" s="72">
        <v>15</v>
      </c>
      <c r="BH132" s="73">
        <v>13</v>
      </c>
      <c r="BI132" s="72">
        <v>4</v>
      </c>
      <c r="BJ132" s="73">
        <v>6</v>
      </c>
      <c r="BK132" s="72">
        <v>5</v>
      </c>
      <c r="BL132" s="73">
        <v>8</v>
      </c>
      <c r="BM132" s="72">
        <v>5</v>
      </c>
      <c r="BN132" s="73">
        <v>5</v>
      </c>
      <c r="BO132" s="72">
        <v>1</v>
      </c>
      <c r="BP132" s="73">
        <v>1</v>
      </c>
      <c r="BQ132" s="72">
        <v>2</v>
      </c>
      <c r="BR132" s="73">
        <v>0</v>
      </c>
      <c r="BS132" s="72">
        <v>0</v>
      </c>
      <c r="BT132" s="73">
        <v>2</v>
      </c>
      <c r="BU132" s="82">
        <f t="shared" si="72"/>
        <v>3.6975717439293598</v>
      </c>
    </row>
    <row r="133" spans="1:73" s="99" customFormat="1" x14ac:dyDescent="0.25">
      <c r="A133" s="4"/>
    </row>
    <row r="134" spans="1:73" ht="15.6" x14ac:dyDescent="0.3">
      <c r="A134" s="2" t="s">
        <v>192</v>
      </c>
      <c r="B134" s="153">
        <f>SUM(B135:B152)</f>
        <v>54531.837999999996</v>
      </c>
      <c r="C134" s="92">
        <f>E134+V134+AM134+BF134</f>
        <v>37385</v>
      </c>
      <c r="D134" s="102"/>
      <c r="E134" s="140">
        <f>SUM(E135:E152)</f>
        <v>31475</v>
      </c>
      <c r="F134" s="160">
        <f t="shared" ref="F134:S134" si="76">SUM(F135:F152)</f>
        <v>1277</v>
      </c>
      <c r="G134" s="160">
        <f t="shared" si="76"/>
        <v>1115</v>
      </c>
      <c r="H134" s="160">
        <f t="shared" si="76"/>
        <v>1180</v>
      </c>
      <c r="I134" s="160">
        <f t="shared" si="76"/>
        <v>1072</v>
      </c>
      <c r="J134" s="160">
        <f t="shared" si="76"/>
        <v>2374</v>
      </c>
      <c r="K134" s="160">
        <f t="shared" si="76"/>
        <v>2325</v>
      </c>
      <c r="L134" s="160">
        <f t="shared" si="76"/>
        <v>2725</v>
      </c>
      <c r="M134" s="160">
        <f t="shared" si="76"/>
        <v>2526</v>
      </c>
      <c r="N134" s="160">
        <f t="shared" si="76"/>
        <v>2826</v>
      </c>
      <c r="O134" s="160">
        <f t="shared" si="76"/>
        <v>2723</v>
      </c>
      <c r="P134" s="160">
        <f t="shared" si="76"/>
        <v>2996</v>
      </c>
      <c r="Q134" s="160">
        <f t="shared" si="76"/>
        <v>2828</v>
      </c>
      <c r="R134" s="160">
        <f t="shared" si="76"/>
        <v>2816</v>
      </c>
      <c r="S134" s="160">
        <f t="shared" si="76"/>
        <v>2692</v>
      </c>
      <c r="T134" s="102">
        <f>E134/C134*100</f>
        <v>84.191520663367655</v>
      </c>
      <c r="U134" s="99"/>
      <c r="V134" s="140">
        <f>SUM(V135:V152)</f>
        <v>4271</v>
      </c>
      <c r="W134" s="160">
        <f t="shared" ref="W134:AJ134" si="77">SUM(W135:W152)</f>
        <v>86</v>
      </c>
      <c r="X134" s="160">
        <f t="shared" si="77"/>
        <v>87</v>
      </c>
      <c r="Y134" s="160">
        <f t="shared" si="77"/>
        <v>97</v>
      </c>
      <c r="Z134" s="160">
        <f t="shared" si="77"/>
        <v>161</v>
      </c>
      <c r="AA134" s="160">
        <f t="shared" si="77"/>
        <v>342</v>
      </c>
      <c r="AB134" s="160">
        <f t="shared" si="77"/>
        <v>313</v>
      </c>
      <c r="AC134" s="160">
        <f t="shared" si="77"/>
        <v>399</v>
      </c>
      <c r="AD134" s="160">
        <f t="shared" si="77"/>
        <v>386</v>
      </c>
      <c r="AE134" s="160">
        <f t="shared" si="77"/>
        <v>412</v>
      </c>
      <c r="AF134" s="160">
        <f t="shared" si="77"/>
        <v>441</v>
      </c>
      <c r="AG134" s="160">
        <f t="shared" si="77"/>
        <v>430</v>
      </c>
      <c r="AH134" s="160">
        <f t="shared" si="77"/>
        <v>401</v>
      </c>
      <c r="AI134" s="160">
        <f t="shared" si="77"/>
        <v>369</v>
      </c>
      <c r="AJ134" s="160">
        <f t="shared" si="77"/>
        <v>347</v>
      </c>
      <c r="AK134" s="92">
        <f>V134/C134*100</f>
        <v>11.424368062056974</v>
      </c>
      <c r="AL134" s="99"/>
      <c r="AM134" s="140">
        <f>SUM(AM135:AM152)</f>
        <v>1275</v>
      </c>
      <c r="AN134" s="160">
        <f t="shared" ref="AN134:BA134" si="78">SUM(AN135:AN152)</f>
        <v>21</v>
      </c>
      <c r="AO134" s="160">
        <f t="shared" si="78"/>
        <v>28</v>
      </c>
      <c r="AP134" s="160">
        <f t="shared" si="78"/>
        <v>51</v>
      </c>
      <c r="AQ134" s="160">
        <f t="shared" si="78"/>
        <v>20</v>
      </c>
      <c r="AR134" s="160">
        <f t="shared" si="78"/>
        <v>155</v>
      </c>
      <c r="AS134" s="160">
        <f t="shared" si="78"/>
        <v>113</v>
      </c>
      <c r="AT134" s="160">
        <f t="shared" si="78"/>
        <v>140</v>
      </c>
      <c r="AU134" s="160">
        <f t="shared" si="78"/>
        <v>105</v>
      </c>
      <c r="AV134" s="160">
        <f t="shared" si="78"/>
        <v>126</v>
      </c>
      <c r="AW134" s="160">
        <f t="shared" si="78"/>
        <v>96</v>
      </c>
      <c r="AX134" s="160">
        <f t="shared" si="78"/>
        <v>126</v>
      </c>
      <c r="AY134" s="160">
        <f t="shared" si="78"/>
        <v>108</v>
      </c>
      <c r="AZ134" s="160">
        <f t="shared" si="78"/>
        <v>111</v>
      </c>
      <c r="BA134" s="160">
        <f t="shared" si="78"/>
        <v>75</v>
      </c>
      <c r="BB134" s="123">
        <f>AM134/C134*100</f>
        <v>3.4104587401364181</v>
      </c>
      <c r="BC134" s="92">
        <f>V134+AM134</f>
        <v>5546</v>
      </c>
      <c r="BD134" s="100">
        <f>AK134+BB134</f>
        <v>14.834826802193392</v>
      </c>
      <c r="BE134" s="99"/>
      <c r="BF134" s="140">
        <f>SUM(BF135:BF152)</f>
        <v>364</v>
      </c>
      <c r="BG134" s="160">
        <f t="shared" ref="BG134:BT134" si="79">SUM(BG135:BG152)</f>
        <v>40</v>
      </c>
      <c r="BH134" s="160">
        <f t="shared" si="79"/>
        <v>37</v>
      </c>
      <c r="BI134" s="160">
        <f t="shared" si="79"/>
        <v>26</v>
      </c>
      <c r="BJ134" s="160">
        <f t="shared" si="79"/>
        <v>23</v>
      </c>
      <c r="BK134" s="160">
        <f t="shared" si="79"/>
        <v>46</v>
      </c>
      <c r="BL134" s="160">
        <f t="shared" si="79"/>
        <v>33</v>
      </c>
      <c r="BM134" s="160">
        <f t="shared" si="79"/>
        <v>50</v>
      </c>
      <c r="BN134" s="160">
        <f t="shared" si="79"/>
        <v>25</v>
      </c>
      <c r="BO134" s="160">
        <f t="shared" si="79"/>
        <v>16</v>
      </c>
      <c r="BP134" s="160">
        <f t="shared" si="79"/>
        <v>11</v>
      </c>
      <c r="BQ134" s="160">
        <f t="shared" si="79"/>
        <v>17</v>
      </c>
      <c r="BR134" s="160">
        <f t="shared" si="79"/>
        <v>8</v>
      </c>
      <c r="BS134" s="160">
        <f t="shared" si="79"/>
        <v>21</v>
      </c>
      <c r="BT134" s="160">
        <f t="shared" si="79"/>
        <v>11</v>
      </c>
      <c r="BU134" s="102">
        <f>BF134/C134*100</f>
        <v>0.97365253443894606</v>
      </c>
    </row>
    <row r="135" spans="1:73" ht="15.6" x14ac:dyDescent="0.3">
      <c r="A135" s="56" t="s">
        <v>193</v>
      </c>
      <c r="B135" s="70">
        <v>1362.258</v>
      </c>
      <c r="C135" s="80">
        <f>E135+BC135+BF135</f>
        <v>1320</v>
      </c>
      <c r="D135" s="82">
        <f t="shared" ref="D135:D152" si="80">C135/B135*100</f>
        <v>96.897944442242206</v>
      </c>
      <c r="E135" s="140">
        <f t="shared" ref="E135:E152" si="81">SUM(F135:S135)</f>
        <v>1308</v>
      </c>
      <c r="F135" s="21">
        <v>44</v>
      </c>
      <c r="G135" s="22">
        <v>28</v>
      </c>
      <c r="H135" s="21">
        <v>34</v>
      </c>
      <c r="I135" s="22">
        <v>37</v>
      </c>
      <c r="J135" s="21">
        <v>88</v>
      </c>
      <c r="K135" s="22">
        <v>69</v>
      </c>
      <c r="L135" s="21">
        <v>101</v>
      </c>
      <c r="M135" s="22">
        <v>102</v>
      </c>
      <c r="N135" s="21">
        <v>127</v>
      </c>
      <c r="O135" s="22">
        <v>104</v>
      </c>
      <c r="P135" s="21">
        <v>143</v>
      </c>
      <c r="Q135" s="22">
        <v>122</v>
      </c>
      <c r="R135" s="21">
        <v>164</v>
      </c>
      <c r="S135" s="22">
        <v>145</v>
      </c>
      <c r="T135" s="123">
        <f t="shared" ref="T135:T152" si="82">E135/C135*100</f>
        <v>99.090909090909093</v>
      </c>
      <c r="U135" s="60" t="s">
        <v>193</v>
      </c>
      <c r="V135" s="140">
        <f t="shared" ref="V135:V152" si="83">SUM(W135:AJ135)</f>
        <v>9</v>
      </c>
      <c r="W135" s="21">
        <v>0</v>
      </c>
      <c r="X135" s="22">
        <v>1</v>
      </c>
      <c r="Y135" s="21">
        <v>0</v>
      </c>
      <c r="Z135" s="22">
        <v>0</v>
      </c>
      <c r="AA135" s="21">
        <v>1</v>
      </c>
      <c r="AB135" s="22">
        <v>0</v>
      </c>
      <c r="AC135" s="21">
        <v>2</v>
      </c>
      <c r="AD135" s="22">
        <v>0</v>
      </c>
      <c r="AE135" s="21">
        <v>1</v>
      </c>
      <c r="AF135" s="22">
        <v>0</v>
      </c>
      <c r="AG135" s="21">
        <v>2</v>
      </c>
      <c r="AH135" s="22">
        <v>0</v>
      </c>
      <c r="AI135" s="21">
        <v>2</v>
      </c>
      <c r="AJ135" s="22">
        <v>0</v>
      </c>
      <c r="AK135" s="82">
        <f t="shared" ref="AK135:AK152" si="84">V135/C135*100</f>
        <v>0.68181818181818177</v>
      </c>
      <c r="AL135" s="60" t="s">
        <v>193</v>
      </c>
      <c r="AM135" s="140">
        <f t="shared" ref="AM135:AM152" si="85">SUM(AN135:BA135)</f>
        <v>0</v>
      </c>
      <c r="AN135" s="21">
        <v>0</v>
      </c>
      <c r="AO135" s="22">
        <v>0</v>
      </c>
      <c r="AP135" s="21">
        <v>0</v>
      </c>
      <c r="AQ135" s="22">
        <v>0</v>
      </c>
      <c r="AR135" s="21">
        <v>0</v>
      </c>
      <c r="AS135" s="22">
        <v>0</v>
      </c>
      <c r="AT135" s="21">
        <v>0</v>
      </c>
      <c r="AU135" s="22">
        <v>0</v>
      </c>
      <c r="AV135" s="21">
        <v>0</v>
      </c>
      <c r="AW135" s="22">
        <v>0</v>
      </c>
      <c r="AX135" s="21">
        <v>0</v>
      </c>
      <c r="AY135" s="22">
        <v>0</v>
      </c>
      <c r="AZ135" s="21">
        <v>0</v>
      </c>
      <c r="BA135" s="22">
        <v>0</v>
      </c>
      <c r="BB135" s="123">
        <f t="shared" ref="BB135:BB152" si="86">AM135/C135*100</f>
        <v>0</v>
      </c>
      <c r="BC135" s="146">
        <f t="shared" ref="BC135:BC152" si="87">V135+AM135</f>
        <v>9</v>
      </c>
      <c r="BD135" s="91">
        <f t="shared" ref="BD135:BD152" si="88">AK135+BB135</f>
        <v>0.68181818181818177</v>
      </c>
      <c r="BE135" s="60" t="s">
        <v>193</v>
      </c>
      <c r="BF135" s="140">
        <f t="shared" ref="BF135:BF152" si="89">SUM(BG135:BT135)</f>
        <v>3</v>
      </c>
      <c r="BG135" s="21">
        <v>1</v>
      </c>
      <c r="BH135" s="22">
        <v>0</v>
      </c>
      <c r="BI135" s="21">
        <v>0</v>
      </c>
      <c r="BJ135" s="22">
        <v>0</v>
      </c>
      <c r="BK135" s="21">
        <v>0</v>
      </c>
      <c r="BL135" s="22">
        <v>0</v>
      </c>
      <c r="BM135" s="21">
        <v>0</v>
      </c>
      <c r="BN135" s="22">
        <v>0</v>
      </c>
      <c r="BO135" s="21">
        <v>0</v>
      </c>
      <c r="BP135" s="22">
        <v>0</v>
      </c>
      <c r="BQ135" s="21">
        <v>1</v>
      </c>
      <c r="BR135" s="22">
        <v>0</v>
      </c>
      <c r="BS135" s="21">
        <v>1</v>
      </c>
      <c r="BT135" s="22">
        <v>0</v>
      </c>
      <c r="BU135" s="82">
        <f t="shared" ref="BU135:BU152" si="90">BF135/C135*100</f>
        <v>0.22727272727272727</v>
      </c>
    </row>
    <row r="136" spans="1:73" ht="15.6" x14ac:dyDescent="0.3">
      <c r="A136" s="60" t="s">
        <v>194</v>
      </c>
      <c r="B136" s="70">
        <v>4586.3820000000005</v>
      </c>
      <c r="C136" s="148">
        <f t="shared" ref="C136:C152" si="91">E136+BC136+BF136</f>
        <v>3837</v>
      </c>
      <c r="D136" s="14">
        <f t="shared" si="80"/>
        <v>83.660715570573913</v>
      </c>
      <c r="E136" s="140">
        <f t="shared" si="81"/>
        <v>3466</v>
      </c>
      <c r="F136" s="21">
        <v>140</v>
      </c>
      <c r="G136" s="22">
        <v>135</v>
      </c>
      <c r="H136" s="21">
        <v>136</v>
      </c>
      <c r="I136" s="22">
        <v>118</v>
      </c>
      <c r="J136" s="21">
        <v>275</v>
      </c>
      <c r="K136" s="22">
        <v>245</v>
      </c>
      <c r="L136" s="21">
        <v>279</v>
      </c>
      <c r="M136" s="22">
        <v>271</v>
      </c>
      <c r="N136" s="21">
        <v>275</v>
      </c>
      <c r="O136" s="22">
        <v>284</v>
      </c>
      <c r="P136" s="21">
        <v>308</v>
      </c>
      <c r="Q136" s="22">
        <v>394</v>
      </c>
      <c r="R136" s="21">
        <v>299</v>
      </c>
      <c r="S136" s="22">
        <v>307</v>
      </c>
      <c r="T136" s="123">
        <f t="shared" si="82"/>
        <v>90.330987750847015</v>
      </c>
      <c r="U136" s="60" t="s">
        <v>194</v>
      </c>
      <c r="V136" s="140">
        <f t="shared" si="83"/>
        <v>351</v>
      </c>
      <c r="W136" s="21">
        <v>10</v>
      </c>
      <c r="X136" s="22">
        <v>9</v>
      </c>
      <c r="Y136" s="21">
        <v>7</v>
      </c>
      <c r="Z136" s="22">
        <v>7</v>
      </c>
      <c r="AA136" s="21">
        <v>31</v>
      </c>
      <c r="AB136" s="22">
        <v>17</v>
      </c>
      <c r="AC136" s="21">
        <v>33</v>
      </c>
      <c r="AD136" s="22">
        <v>32</v>
      </c>
      <c r="AE136" s="21">
        <v>36</v>
      </c>
      <c r="AF136" s="22">
        <v>31</v>
      </c>
      <c r="AG136" s="21">
        <v>31</v>
      </c>
      <c r="AH136" s="22">
        <v>20</v>
      </c>
      <c r="AI136" s="21">
        <v>41</v>
      </c>
      <c r="AJ136" s="22">
        <v>46</v>
      </c>
      <c r="AK136" s="82">
        <f t="shared" si="84"/>
        <v>9.1477716966379994</v>
      </c>
      <c r="AL136" s="60" t="s">
        <v>194</v>
      </c>
      <c r="AM136" s="140">
        <f t="shared" si="85"/>
        <v>0</v>
      </c>
      <c r="AN136" s="21">
        <v>0</v>
      </c>
      <c r="AO136" s="22">
        <v>0</v>
      </c>
      <c r="AP136" s="21">
        <v>0</v>
      </c>
      <c r="AQ136" s="22">
        <v>0</v>
      </c>
      <c r="AR136" s="21">
        <v>0</v>
      </c>
      <c r="AS136" s="22">
        <v>0</v>
      </c>
      <c r="AT136" s="21">
        <v>0</v>
      </c>
      <c r="AU136" s="22">
        <v>0</v>
      </c>
      <c r="AV136" s="21">
        <v>0</v>
      </c>
      <c r="AW136" s="22">
        <v>0</v>
      </c>
      <c r="AX136" s="21">
        <v>0</v>
      </c>
      <c r="AY136" s="22">
        <v>0</v>
      </c>
      <c r="AZ136" s="21">
        <v>0</v>
      </c>
      <c r="BA136" s="22">
        <v>0</v>
      </c>
      <c r="BB136" s="123">
        <f t="shared" si="86"/>
        <v>0</v>
      </c>
      <c r="BC136" s="13">
        <f t="shared" si="87"/>
        <v>351</v>
      </c>
      <c r="BD136" s="57">
        <f t="shared" si="88"/>
        <v>9.1477716966379994</v>
      </c>
      <c r="BE136" s="60" t="s">
        <v>194</v>
      </c>
      <c r="BF136" s="140">
        <f t="shared" si="89"/>
        <v>20</v>
      </c>
      <c r="BG136" s="21">
        <v>2</v>
      </c>
      <c r="BH136" s="22">
        <v>3</v>
      </c>
      <c r="BI136" s="21">
        <v>2</v>
      </c>
      <c r="BJ136" s="22">
        <v>4</v>
      </c>
      <c r="BK136" s="21">
        <v>1</v>
      </c>
      <c r="BL136" s="22">
        <v>1</v>
      </c>
      <c r="BM136" s="21">
        <v>2</v>
      </c>
      <c r="BN136" s="22">
        <v>1</v>
      </c>
      <c r="BO136" s="21">
        <v>0</v>
      </c>
      <c r="BP136" s="22">
        <v>0</v>
      </c>
      <c r="BQ136" s="21">
        <v>1</v>
      </c>
      <c r="BR136" s="22">
        <v>1</v>
      </c>
      <c r="BS136" s="21">
        <v>1</v>
      </c>
      <c r="BT136" s="22">
        <v>1</v>
      </c>
      <c r="BU136" s="82">
        <f t="shared" si="90"/>
        <v>0.52124055251498569</v>
      </c>
    </row>
    <row r="137" spans="1:73" ht="15.6" x14ac:dyDescent="0.3">
      <c r="A137" s="56" t="s">
        <v>195</v>
      </c>
      <c r="B137" s="150">
        <v>4967</v>
      </c>
      <c r="C137" s="148">
        <f t="shared" si="91"/>
        <v>2782</v>
      </c>
      <c r="D137" s="82">
        <f t="shared" si="80"/>
        <v>56.009663780954298</v>
      </c>
      <c r="E137" s="140">
        <f t="shared" si="81"/>
        <v>2380</v>
      </c>
      <c r="F137" s="21">
        <v>97</v>
      </c>
      <c r="G137" s="22">
        <v>83</v>
      </c>
      <c r="H137" s="21">
        <v>98</v>
      </c>
      <c r="I137" s="22">
        <v>84</v>
      </c>
      <c r="J137" s="21">
        <v>174</v>
      </c>
      <c r="K137" s="22">
        <v>164</v>
      </c>
      <c r="L137" s="21">
        <v>222</v>
      </c>
      <c r="M137" s="22">
        <v>212</v>
      </c>
      <c r="N137" s="21">
        <v>217</v>
      </c>
      <c r="O137" s="22">
        <v>212</v>
      </c>
      <c r="P137" s="21">
        <v>260</v>
      </c>
      <c r="Q137" s="22">
        <v>208</v>
      </c>
      <c r="R137" s="21">
        <v>181</v>
      </c>
      <c r="S137" s="22">
        <v>168</v>
      </c>
      <c r="T137" s="123">
        <f t="shared" si="82"/>
        <v>85.549964054636945</v>
      </c>
      <c r="U137" s="60" t="s">
        <v>195</v>
      </c>
      <c r="V137" s="140">
        <f t="shared" si="83"/>
        <v>335</v>
      </c>
      <c r="W137" s="21">
        <v>8</v>
      </c>
      <c r="X137" s="22">
        <v>4</v>
      </c>
      <c r="Y137" s="21">
        <v>9</v>
      </c>
      <c r="Z137" s="22">
        <v>4</v>
      </c>
      <c r="AA137" s="21">
        <v>29</v>
      </c>
      <c r="AB137" s="22">
        <v>24</v>
      </c>
      <c r="AC137" s="21">
        <v>41</v>
      </c>
      <c r="AD137" s="22">
        <v>26</v>
      </c>
      <c r="AE137" s="21">
        <v>33</v>
      </c>
      <c r="AF137" s="22">
        <v>32</v>
      </c>
      <c r="AG137" s="21">
        <v>42</v>
      </c>
      <c r="AH137" s="22">
        <v>43</v>
      </c>
      <c r="AI137" s="21">
        <v>19</v>
      </c>
      <c r="AJ137" s="22">
        <v>21</v>
      </c>
      <c r="AK137" s="82">
        <f t="shared" si="84"/>
        <v>12.041696621135873</v>
      </c>
      <c r="AL137" s="60" t="s">
        <v>195</v>
      </c>
      <c r="AM137" s="140">
        <f t="shared" si="85"/>
        <v>53</v>
      </c>
      <c r="AN137" s="21">
        <v>0</v>
      </c>
      <c r="AO137" s="22">
        <v>1</v>
      </c>
      <c r="AP137" s="21">
        <v>2</v>
      </c>
      <c r="AQ137" s="22">
        <v>0</v>
      </c>
      <c r="AR137" s="21">
        <v>8</v>
      </c>
      <c r="AS137" s="22">
        <v>3</v>
      </c>
      <c r="AT137" s="21">
        <v>6</v>
      </c>
      <c r="AU137" s="22">
        <v>7</v>
      </c>
      <c r="AV137" s="21">
        <v>5</v>
      </c>
      <c r="AW137" s="22">
        <v>2</v>
      </c>
      <c r="AX137" s="21">
        <v>7</v>
      </c>
      <c r="AY137" s="22">
        <v>5</v>
      </c>
      <c r="AZ137" s="21">
        <v>4</v>
      </c>
      <c r="BA137" s="22">
        <v>3</v>
      </c>
      <c r="BB137" s="123">
        <f t="shared" si="86"/>
        <v>1.9051042415528396</v>
      </c>
      <c r="BC137" s="146">
        <f t="shared" si="87"/>
        <v>388</v>
      </c>
      <c r="BD137" s="91">
        <f t="shared" si="88"/>
        <v>13.946800862688713</v>
      </c>
      <c r="BE137" s="60" t="s">
        <v>195</v>
      </c>
      <c r="BF137" s="140">
        <f t="shared" si="89"/>
        <v>14</v>
      </c>
      <c r="BG137" s="21">
        <v>2</v>
      </c>
      <c r="BH137" s="22">
        <v>0</v>
      </c>
      <c r="BI137" s="21">
        <v>4</v>
      </c>
      <c r="BJ137" s="22">
        <v>1</v>
      </c>
      <c r="BK137" s="21">
        <v>1</v>
      </c>
      <c r="BL137" s="22">
        <v>2</v>
      </c>
      <c r="BM137" s="21">
        <v>4</v>
      </c>
      <c r="BN137" s="22">
        <v>0</v>
      </c>
      <c r="BO137" s="21">
        <v>0</v>
      </c>
      <c r="BP137" s="22">
        <v>0</v>
      </c>
      <c r="BQ137" s="21">
        <v>0</v>
      </c>
      <c r="BR137" s="22">
        <v>0</v>
      </c>
      <c r="BS137" s="21">
        <v>0</v>
      </c>
      <c r="BT137" s="22">
        <v>0</v>
      </c>
      <c r="BU137" s="82">
        <f t="shared" si="90"/>
        <v>0.50323508267433503</v>
      </c>
    </row>
    <row r="138" spans="1:73" ht="15.6" x14ac:dyDescent="0.3">
      <c r="A138" s="60" t="s">
        <v>196</v>
      </c>
      <c r="B138" s="150">
        <v>2003</v>
      </c>
      <c r="C138" s="148">
        <f t="shared" si="91"/>
        <v>1236</v>
      </c>
      <c r="D138" s="82">
        <f t="shared" si="80"/>
        <v>61.707438841737392</v>
      </c>
      <c r="E138" s="140">
        <f t="shared" si="81"/>
        <v>1096</v>
      </c>
      <c r="F138" s="21">
        <v>44</v>
      </c>
      <c r="G138" s="22">
        <v>38</v>
      </c>
      <c r="H138" s="21">
        <v>45</v>
      </c>
      <c r="I138" s="22">
        <v>48</v>
      </c>
      <c r="J138" s="21">
        <v>79</v>
      </c>
      <c r="K138" s="22">
        <v>75</v>
      </c>
      <c r="L138" s="21">
        <v>97</v>
      </c>
      <c r="M138" s="22">
        <v>86</v>
      </c>
      <c r="N138" s="21">
        <v>94</v>
      </c>
      <c r="O138" s="22">
        <v>89</v>
      </c>
      <c r="P138" s="21">
        <v>116</v>
      </c>
      <c r="Q138" s="22">
        <v>93</v>
      </c>
      <c r="R138" s="21">
        <v>106</v>
      </c>
      <c r="S138" s="22">
        <v>86</v>
      </c>
      <c r="T138" s="123">
        <f t="shared" si="82"/>
        <v>88.673139158576049</v>
      </c>
      <c r="U138" s="60" t="s">
        <v>196</v>
      </c>
      <c r="V138" s="140">
        <f t="shared" si="83"/>
        <v>112</v>
      </c>
      <c r="W138" s="21">
        <v>2</v>
      </c>
      <c r="X138" s="22">
        <v>1</v>
      </c>
      <c r="Y138" s="21">
        <v>2</v>
      </c>
      <c r="Z138" s="22">
        <v>2</v>
      </c>
      <c r="AA138" s="21">
        <v>8</v>
      </c>
      <c r="AB138" s="22">
        <v>9</v>
      </c>
      <c r="AC138" s="21">
        <v>5</v>
      </c>
      <c r="AD138" s="22">
        <v>7</v>
      </c>
      <c r="AE138" s="21">
        <v>18</v>
      </c>
      <c r="AF138" s="22">
        <v>14</v>
      </c>
      <c r="AG138" s="21">
        <v>11</v>
      </c>
      <c r="AH138" s="22">
        <v>15</v>
      </c>
      <c r="AI138" s="21">
        <v>13</v>
      </c>
      <c r="AJ138" s="22">
        <v>5</v>
      </c>
      <c r="AK138" s="82">
        <f t="shared" si="84"/>
        <v>9.0614886731391593</v>
      </c>
      <c r="AL138" s="60" t="s">
        <v>196</v>
      </c>
      <c r="AM138" s="140">
        <f t="shared" si="85"/>
        <v>27</v>
      </c>
      <c r="AN138" s="21">
        <v>1</v>
      </c>
      <c r="AO138" s="22">
        <v>0</v>
      </c>
      <c r="AP138" s="21">
        <v>1</v>
      </c>
      <c r="AQ138" s="22">
        <v>1</v>
      </c>
      <c r="AR138" s="21">
        <v>0</v>
      </c>
      <c r="AS138" s="22">
        <v>2</v>
      </c>
      <c r="AT138" s="21">
        <v>2</v>
      </c>
      <c r="AU138" s="22">
        <v>4</v>
      </c>
      <c r="AV138" s="21">
        <v>4</v>
      </c>
      <c r="AW138" s="22">
        <v>2</v>
      </c>
      <c r="AX138" s="21">
        <v>3</v>
      </c>
      <c r="AY138" s="22">
        <v>4</v>
      </c>
      <c r="AZ138" s="21">
        <v>1</v>
      </c>
      <c r="BA138" s="22">
        <v>2</v>
      </c>
      <c r="BB138" s="123">
        <f t="shared" si="86"/>
        <v>2.1844660194174756</v>
      </c>
      <c r="BC138" s="146">
        <f t="shared" si="87"/>
        <v>139</v>
      </c>
      <c r="BD138" s="91">
        <f t="shared" si="88"/>
        <v>11.245954692556635</v>
      </c>
      <c r="BE138" s="60" t="s">
        <v>196</v>
      </c>
      <c r="BF138" s="140">
        <f t="shared" si="89"/>
        <v>1</v>
      </c>
      <c r="BG138" s="21">
        <v>0</v>
      </c>
      <c r="BH138" s="22">
        <v>0</v>
      </c>
      <c r="BI138" s="21">
        <v>0</v>
      </c>
      <c r="BJ138" s="22">
        <v>0</v>
      </c>
      <c r="BK138" s="21">
        <v>0</v>
      </c>
      <c r="BL138" s="22">
        <v>0</v>
      </c>
      <c r="BM138" s="21">
        <v>0</v>
      </c>
      <c r="BN138" s="22">
        <v>0</v>
      </c>
      <c r="BO138" s="21">
        <v>0</v>
      </c>
      <c r="BP138" s="22">
        <v>0</v>
      </c>
      <c r="BQ138" s="21">
        <v>1</v>
      </c>
      <c r="BR138" s="22">
        <v>0</v>
      </c>
      <c r="BS138" s="21">
        <v>0</v>
      </c>
      <c r="BT138" s="22">
        <v>0</v>
      </c>
      <c r="BU138" s="82">
        <f t="shared" si="90"/>
        <v>8.0906148867313926E-2</v>
      </c>
    </row>
    <row r="139" spans="1:73" ht="15.6" x14ac:dyDescent="0.3">
      <c r="A139" s="56" t="s">
        <v>197</v>
      </c>
      <c r="B139" s="150">
        <v>2476.0080000000003</v>
      </c>
      <c r="C139" s="148">
        <f t="shared" si="91"/>
        <v>1394</v>
      </c>
      <c r="D139" s="82">
        <f t="shared" si="80"/>
        <v>56.300302745386922</v>
      </c>
      <c r="E139" s="140">
        <f t="shared" si="81"/>
        <v>1092</v>
      </c>
      <c r="F139" s="21">
        <v>38</v>
      </c>
      <c r="G139" s="22">
        <v>30</v>
      </c>
      <c r="H139" s="21">
        <v>39</v>
      </c>
      <c r="I139" s="22">
        <v>32</v>
      </c>
      <c r="J139" s="21">
        <v>90</v>
      </c>
      <c r="K139" s="22">
        <v>79</v>
      </c>
      <c r="L139" s="21">
        <v>100</v>
      </c>
      <c r="M139" s="22">
        <v>96</v>
      </c>
      <c r="N139" s="21">
        <v>104</v>
      </c>
      <c r="O139" s="22">
        <v>99</v>
      </c>
      <c r="P139" s="21">
        <v>113</v>
      </c>
      <c r="Q139" s="22">
        <v>102</v>
      </c>
      <c r="R139" s="21">
        <v>80</v>
      </c>
      <c r="S139" s="22">
        <v>90</v>
      </c>
      <c r="T139" s="123">
        <f t="shared" si="82"/>
        <v>78.335724533715918</v>
      </c>
      <c r="U139" s="56" t="s">
        <v>197</v>
      </c>
      <c r="V139" s="140">
        <f t="shared" si="83"/>
        <v>221</v>
      </c>
      <c r="W139" s="21">
        <v>2</v>
      </c>
      <c r="X139" s="22">
        <v>1</v>
      </c>
      <c r="Y139" s="21">
        <v>6</v>
      </c>
      <c r="Z139" s="22">
        <v>9</v>
      </c>
      <c r="AA139" s="21">
        <v>19</v>
      </c>
      <c r="AB139" s="22">
        <v>15</v>
      </c>
      <c r="AC139" s="21">
        <v>14</v>
      </c>
      <c r="AD139" s="22">
        <v>27</v>
      </c>
      <c r="AE139" s="21">
        <v>19</v>
      </c>
      <c r="AF139" s="22">
        <v>26</v>
      </c>
      <c r="AG139" s="21">
        <v>29</v>
      </c>
      <c r="AH139" s="22">
        <v>14</v>
      </c>
      <c r="AI139" s="21">
        <v>23</v>
      </c>
      <c r="AJ139" s="22">
        <v>17</v>
      </c>
      <c r="AK139" s="82">
        <f t="shared" si="84"/>
        <v>15.853658536585366</v>
      </c>
      <c r="AL139" s="56" t="s">
        <v>197</v>
      </c>
      <c r="AM139" s="140">
        <f t="shared" si="85"/>
        <v>73</v>
      </c>
      <c r="AN139" s="21">
        <v>0</v>
      </c>
      <c r="AO139" s="22">
        <v>0</v>
      </c>
      <c r="AP139" s="21">
        <v>2</v>
      </c>
      <c r="AQ139" s="22">
        <v>0</v>
      </c>
      <c r="AR139" s="21">
        <v>11</v>
      </c>
      <c r="AS139" s="22">
        <v>8</v>
      </c>
      <c r="AT139" s="21">
        <v>12</v>
      </c>
      <c r="AU139" s="22">
        <v>10</v>
      </c>
      <c r="AV139" s="21">
        <v>4</v>
      </c>
      <c r="AW139" s="22">
        <v>4</v>
      </c>
      <c r="AX139" s="21">
        <v>4</v>
      </c>
      <c r="AY139" s="22">
        <v>6</v>
      </c>
      <c r="AZ139" s="21">
        <v>7</v>
      </c>
      <c r="BA139" s="22">
        <v>5</v>
      </c>
      <c r="BB139" s="123">
        <f t="shared" si="86"/>
        <v>5.2367288378766137</v>
      </c>
      <c r="BC139" s="146">
        <f t="shared" si="87"/>
        <v>294</v>
      </c>
      <c r="BD139" s="91">
        <f t="shared" si="88"/>
        <v>21.090387374461979</v>
      </c>
      <c r="BE139" s="56" t="s">
        <v>197</v>
      </c>
      <c r="BF139" s="140">
        <f t="shared" si="89"/>
        <v>8</v>
      </c>
      <c r="BG139" s="21">
        <v>2</v>
      </c>
      <c r="BH139" s="22">
        <v>1</v>
      </c>
      <c r="BI139" s="21">
        <v>2</v>
      </c>
      <c r="BJ139" s="22">
        <v>1</v>
      </c>
      <c r="BK139" s="21">
        <v>0</v>
      </c>
      <c r="BL139" s="22">
        <v>1</v>
      </c>
      <c r="BM139" s="21">
        <v>0</v>
      </c>
      <c r="BN139" s="22">
        <v>0</v>
      </c>
      <c r="BO139" s="21">
        <v>0</v>
      </c>
      <c r="BP139" s="22">
        <v>0</v>
      </c>
      <c r="BQ139" s="21">
        <v>1</v>
      </c>
      <c r="BR139" s="22">
        <v>0</v>
      </c>
      <c r="BS139" s="21">
        <v>0</v>
      </c>
      <c r="BT139" s="22">
        <v>0</v>
      </c>
      <c r="BU139" s="82">
        <f t="shared" si="90"/>
        <v>0.57388809182209477</v>
      </c>
    </row>
    <row r="140" spans="1:73" ht="15.6" x14ac:dyDescent="0.3">
      <c r="A140" s="56" t="s">
        <v>198</v>
      </c>
      <c r="B140" s="150">
        <v>4019</v>
      </c>
      <c r="C140" s="148">
        <f t="shared" si="91"/>
        <v>2855</v>
      </c>
      <c r="D140" s="82">
        <f t="shared" si="80"/>
        <v>71.037571535207761</v>
      </c>
      <c r="E140" s="140">
        <f t="shared" si="81"/>
        <v>2409</v>
      </c>
      <c r="F140" s="21">
        <v>91</v>
      </c>
      <c r="G140" s="22">
        <v>93</v>
      </c>
      <c r="H140" s="21">
        <v>83</v>
      </c>
      <c r="I140" s="22">
        <v>95</v>
      </c>
      <c r="J140" s="21">
        <v>188</v>
      </c>
      <c r="K140" s="22">
        <v>193</v>
      </c>
      <c r="L140" s="21">
        <v>201</v>
      </c>
      <c r="M140" s="22">
        <v>177</v>
      </c>
      <c r="N140" s="21">
        <v>209</v>
      </c>
      <c r="O140" s="22">
        <v>195</v>
      </c>
      <c r="P140" s="21">
        <v>212</v>
      </c>
      <c r="Q140" s="22">
        <v>200</v>
      </c>
      <c r="R140" s="21">
        <v>236</v>
      </c>
      <c r="S140" s="22">
        <v>236</v>
      </c>
      <c r="T140" s="123">
        <f t="shared" si="82"/>
        <v>84.37828371278458</v>
      </c>
      <c r="U140" s="56" t="s">
        <v>198</v>
      </c>
      <c r="V140" s="140">
        <f t="shared" si="83"/>
        <v>321</v>
      </c>
      <c r="W140" s="21">
        <v>1</v>
      </c>
      <c r="X140" s="22">
        <v>5</v>
      </c>
      <c r="Y140" s="21">
        <v>9</v>
      </c>
      <c r="Z140" s="22">
        <v>7</v>
      </c>
      <c r="AA140" s="21">
        <v>20</v>
      </c>
      <c r="AB140" s="22">
        <v>16</v>
      </c>
      <c r="AC140" s="21">
        <v>24</v>
      </c>
      <c r="AD140" s="22">
        <v>29</v>
      </c>
      <c r="AE140" s="21">
        <v>27</v>
      </c>
      <c r="AF140" s="22">
        <v>25</v>
      </c>
      <c r="AG140" s="21">
        <v>30</v>
      </c>
      <c r="AH140" s="22">
        <v>41</v>
      </c>
      <c r="AI140" s="21">
        <v>40</v>
      </c>
      <c r="AJ140" s="22">
        <v>47</v>
      </c>
      <c r="AK140" s="82">
        <f t="shared" si="84"/>
        <v>11.243432574430823</v>
      </c>
      <c r="AL140" s="60" t="s">
        <v>198</v>
      </c>
      <c r="AM140" s="140">
        <f t="shared" si="85"/>
        <v>112</v>
      </c>
      <c r="AN140" s="21">
        <v>2</v>
      </c>
      <c r="AO140" s="22">
        <v>0</v>
      </c>
      <c r="AP140" s="21">
        <v>3</v>
      </c>
      <c r="AQ140" s="22">
        <v>1</v>
      </c>
      <c r="AR140" s="21">
        <v>12</v>
      </c>
      <c r="AS140" s="22">
        <v>5</v>
      </c>
      <c r="AT140" s="21">
        <v>14</v>
      </c>
      <c r="AU140" s="22">
        <v>12</v>
      </c>
      <c r="AV140" s="21">
        <v>19</v>
      </c>
      <c r="AW140" s="22">
        <v>5</v>
      </c>
      <c r="AX140" s="21">
        <v>15</v>
      </c>
      <c r="AY140" s="22">
        <v>8</v>
      </c>
      <c r="AZ140" s="21">
        <v>6</v>
      </c>
      <c r="BA140" s="22">
        <v>10</v>
      </c>
      <c r="BB140" s="123">
        <f t="shared" si="86"/>
        <v>3.9229422066549913</v>
      </c>
      <c r="BC140" s="146">
        <f t="shared" si="87"/>
        <v>433</v>
      </c>
      <c r="BD140" s="91">
        <f t="shared" si="88"/>
        <v>15.166374781085814</v>
      </c>
      <c r="BE140" s="60" t="s">
        <v>198</v>
      </c>
      <c r="BF140" s="140">
        <f t="shared" si="89"/>
        <v>13</v>
      </c>
      <c r="BG140" s="21">
        <v>0</v>
      </c>
      <c r="BH140" s="22">
        <v>3</v>
      </c>
      <c r="BI140" s="21">
        <v>1</v>
      </c>
      <c r="BJ140" s="22">
        <v>2</v>
      </c>
      <c r="BK140" s="21">
        <v>0</v>
      </c>
      <c r="BL140" s="22">
        <v>0</v>
      </c>
      <c r="BM140" s="21">
        <v>1</v>
      </c>
      <c r="BN140" s="22">
        <v>0</v>
      </c>
      <c r="BO140" s="21">
        <v>0</v>
      </c>
      <c r="BP140" s="22">
        <v>1</v>
      </c>
      <c r="BQ140" s="21">
        <v>3</v>
      </c>
      <c r="BR140" s="22">
        <v>0</v>
      </c>
      <c r="BS140" s="21">
        <v>2</v>
      </c>
      <c r="BT140" s="22">
        <v>0</v>
      </c>
      <c r="BU140" s="82">
        <f t="shared" si="90"/>
        <v>0.45534150612959717</v>
      </c>
    </row>
    <row r="141" spans="1:73" ht="15.6" x14ac:dyDescent="0.3">
      <c r="A141" s="60" t="s">
        <v>199</v>
      </c>
      <c r="B141" s="150">
        <v>1018</v>
      </c>
      <c r="C141" s="148">
        <f t="shared" si="91"/>
        <v>618</v>
      </c>
      <c r="D141" s="14">
        <f t="shared" si="80"/>
        <v>60.707269155206291</v>
      </c>
      <c r="E141" s="140">
        <f t="shared" si="81"/>
        <v>604</v>
      </c>
      <c r="F141" s="21">
        <v>19</v>
      </c>
      <c r="G141" s="22">
        <v>18</v>
      </c>
      <c r="H141" s="21">
        <v>16</v>
      </c>
      <c r="I141" s="22">
        <v>10</v>
      </c>
      <c r="J141" s="21">
        <v>34</v>
      </c>
      <c r="K141" s="22">
        <v>45</v>
      </c>
      <c r="L141" s="21">
        <v>69</v>
      </c>
      <c r="M141" s="22">
        <v>42</v>
      </c>
      <c r="N141" s="21">
        <v>74</v>
      </c>
      <c r="O141" s="22">
        <v>70</v>
      </c>
      <c r="P141" s="21">
        <v>52</v>
      </c>
      <c r="Q141" s="22">
        <v>52</v>
      </c>
      <c r="R141" s="21">
        <v>54</v>
      </c>
      <c r="S141" s="22">
        <v>49</v>
      </c>
      <c r="T141" s="123">
        <f t="shared" si="82"/>
        <v>97.734627831715216</v>
      </c>
      <c r="U141" s="60" t="s">
        <v>199</v>
      </c>
      <c r="V141" s="140">
        <f t="shared" si="83"/>
        <v>14</v>
      </c>
      <c r="W141" s="21">
        <v>0</v>
      </c>
      <c r="X141" s="22">
        <v>0</v>
      </c>
      <c r="Y141" s="21">
        <v>1</v>
      </c>
      <c r="Z141" s="22">
        <v>1</v>
      </c>
      <c r="AA141" s="21">
        <v>3</v>
      </c>
      <c r="AB141" s="22">
        <v>0</v>
      </c>
      <c r="AC141" s="21">
        <v>1</v>
      </c>
      <c r="AD141" s="22">
        <v>1</v>
      </c>
      <c r="AE141" s="21">
        <v>1</v>
      </c>
      <c r="AF141" s="22">
        <v>0</v>
      </c>
      <c r="AG141" s="21">
        <v>2</v>
      </c>
      <c r="AH141" s="22">
        <v>2</v>
      </c>
      <c r="AI141" s="21">
        <v>1</v>
      </c>
      <c r="AJ141" s="22">
        <v>1</v>
      </c>
      <c r="AK141" s="82">
        <f t="shared" si="84"/>
        <v>2.2653721682847898</v>
      </c>
      <c r="AL141" s="60" t="s">
        <v>199</v>
      </c>
      <c r="AM141" s="140">
        <f t="shared" si="85"/>
        <v>0</v>
      </c>
      <c r="AN141" s="21">
        <v>0</v>
      </c>
      <c r="AO141" s="22">
        <v>0</v>
      </c>
      <c r="AP141" s="21">
        <v>0</v>
      </c>
      <c r="AQ141" s="22">
        <v>0</v>
      </c>
      <c r="AR141" s="21">
        <v>0</v>
      </c>
      <c r="AS141" s="22">
        <v>0</v>
      </c>
      <c r="AT141" s="21">
        <v>0</v>
      </c>
      <c r="AU141" s="22">
        <v>0</v>
      </c>
      <c r="AV141" s="21">
        <v>0</v>
      </c>
      <c r="AW141" s="22">
        <v>0</v>
      </c>
      <c r="AX141" s="21">
        <v>0</v>
      </c>
      <c r="AY141" s="22">
        <v>0</v>
      </c>
      <c r="AZ141" s="21">
        <v>0</v>
      </c>
      <c r="BA141" s="22">
        <v>0</v>
      </c>
      <c r="BB141" s="123">
        <f t="shared" si="86"/>
        <v>0</v>
      </c>
      <c r="BC141" s="13">
        <f t="shared" si="87"/>
        <v>14</v>
      </c>
      <c r="BD141" s="57">
        <f t="shared" si="88"/>
        <v>2.2653721682847898</v>
      </c>
      <c r="BE141" s="60" t="s">
        <v>199</v>
      </c>
      <c r="BF141" s="140">
        <f t="shared" si="89"/>
        <v>0</v>
      </c>
      <c r="BG141" s="21">
        <v>0</v>
      </c>
      <c r="BH141" s="22">
        <v>0</v>
      </c>
      <c r="BI141" s="21">
        <v>0</v>
      </c>
      <c r="BJ141" s="22">
        <v>0</v>
      </c>
      <c r="BK141" s="21">
        <v>0</v>
      </c>
      <c r="BL141" s="22">
        <v>0</v>
      </c>
      <c r="BM141" s="21">
        <v>0</v>
      </c>
      <c r="BN141" s="22">
        <v>0</v>
      </c>
      <c r="BO141" s="21">
        <v>0</v>
      </c>
      <c r="BP141" s="22">
        <v>0</v>
      </c>
      <c r="BQ141" s="21">
        <v>0</v>
      </c>
      <c r="BR141" s="22">
        <v>0</v>
      </c>
      <c r="BS141" s="21">
        <v>0</v>
      </c>
      <c r="BT141" s="22">
        <v>0</v>
      </c>
      <c r="BU141" s="82">
        <f t="shared" si="90"/>
        <v>0</v>
      </c>
    </row>
    <row r="142" spans="1:73" ht="15.6" x14ac:dyDescent="0.3">
      <c r="A142" s="60" t="s">
        <v>200</v>
      </c>
      <c r="B142" s="150">
        <v>4347.7560000000003</v>
      </c>
      <c r="C142" s="148">
        <f t="shared" si="91"/>
        <v>2811</v>
      </c>
      <c r="D142" s="123">
        <f t="shared" si="80"/>
        <v>64.65404222316063</v>
      </c>
      <c r="E142" s="140">
        <f t="shared" si="81"/>
        <v>2291</v>
      </c>
      <c r="F142" s="21">
        <v>104</v>
      </c>
      <c r="G142" s="22">
        <v>91</v>
      </c>
      <c r="H142" s="21">
        <v>83</v>
      </c>
      <c r="I142" s="22">
        <v>71</v>
      </c>
      <c r="J142" s="21">
        <v>168</v>
      </c>
      <c r="K142" s="22">
        <v>196</v>
      </c>
      <c r="L142" s="21">
        <v>205</v>
      </c>
      <c r="M142" s="22">
        <v>168</v>
      </c>
      <c r="N142" s="21">
        <v>199</v>
      </c>
      <c r="O142" s="22">
        <v>206</v>
      </c>
      <c r="P142" s="21">
        <v>220</v>
      </c>
      <c r="Q142" s="22">
        <v>191</v>
      </c>
      <c r="R142" s="21">
        <v>208</v>
      </c>
      <c r="S142" s="22">
        <v>181</v>
      </c>
      <c r="T142" s="123">
        <f t="shared" si="82"/>
        <v>81.501245108502303</v>
      </c>
      <c r="U142" s="60" t="s">
        <v>200</v>
      </c>
      <c r="V142" s="140">
        <f t="shared" si="83"/>
        <v>359</v>
      </c>
      <c r="W142" s="21">
        <v>6</v>
      </c>
      <c r="X142" s="22">
        <v>7</v>
      </c>
      <c r="Y142" s="21">
        <v>6</v>
      </c>
      <c r="Z142" s="22">
        <v>7</v>
      </c>
      <c r="AA142" s="21">
        <v>32</v>
      </c>
      <c r="AB142" s="22">
        <v>29</v>
      </c>
      <c r="AC142" s="21">
        <v>36</v>
      </c>
      <c r="AD142" s="22">
        <v>30</v>
      </c>
      <c r="AE142" s="21">
        <v>31</v>
      </c>
      <c r="AF142" s="22">
        <v>40</v>
      </c>
      <c r="AG142" s="21">
        <v>35</v>
      </c>
      <c r="AH142" s="22">
        <v>33</v>
      </c>
      <c r="AI142" s="21">
        <v>29</v>
      </c>
      <c r="AJ142" s="22">
        <v>38</v>
      </c>
      <c r="AK142" s="82">
        <f t="shared" si="84"/>
        <v>12.771255780860905</v>
      </c>
      <c r="AL142" s="60" t="s">
        <v>200</v>
      </c>
      <c r="AM142" s="140">
        <f t="shared" si="85"/>
        <v>116</v>
      </c>
      <c r="AN142" s="21">
        <v>1</v>
      </c>
      <c r="AO142" s="22">
        <v>3</v>
      </c>
      <c r="AP142" s="21">
        <v>3</v>
      </c>
      <c r="AQ142" s="22">
        <v>2</v>
      </c>
      <c r="AR142" s="21">
        <v>16</v>
      </c>
      <c r="AS142" s="22">
        <v>10</v>
      </c>
      <c r="AT142" s="21">
        <v>12</v>
      </c>
      <c r="AU142" s="22">
        <v>12</v>
      </c>
      <c r="AV142" s="21">
        <v>5</v>
      </c>
      <c r="AW142" s="22">
        <v>10</v>
      </c>
      <c r="AX142" s="21">
        <v>12</v>
      </c>
      <c r="AY142" s="22">
        <v>14</v>
      </c>
      <c r="AZ142" s="21">
        <v>11</v>
      </c>
      <c r="BA142" s="22">
        <v>5</v>
      </c>
      <c r="BB142" s="123">
        <f t="shared" si="86"/>
        <v>4.1266453219494839</v>
      </c>
      <c r="BC142" s="13">
        <f t="shared" si="87"/>
        <v>475</v>
      </c>
      <c r="BD142" s="57">
        <f t="shared" si="88"/>
        <v>16.897901102810387</v>
      </c>
      <c r="BE142" s="60" t="s">
        <v>200</v>
      </c>
      <c r="BF142" s="140">
        <f t="shared" si="89"/>
        <v>45</v>
      </c>
      <c r="BG142" s="21">
        <v>6</v>
      </c>
      <c r="BH142" s="22">
        <v>5</v>
      </c>
      <c r="BI142" s="21">
        <v>2</v>
      </c>
      <c r="BJ142" s="22">
        <v>4</v>
      </c>
      <c r="BK142" s="21">
        <v>8</v>
      </c>
      <c r="BL142" s="22">
        <v>4</v>
      </c>
      <c r="BM142" s="21">
        <v>4</v>
      </c>
      <c r="BN142" s="22">
        <v>2</v>
      </c>
      <c r="BO142" s="21">
        <v>3</v>
      </c>
      <c r="BP142" s="22">
        <v>3</v>
      </c>
      <c r="BQ142" s="21">
        <v>3</v>
      </c>
      <c r="BR142" s="22">
        <v>0</v>
      </c>
      <c r="BS142" s="21">
        <v>1</v>
      </c>
      <c r="BT142" s="22">
        <v>0</v>
      </c>
      <c r="BU142" s="82">
        <f t="shared" si="90"/>
        <v>1.6008537886872998</v>
      </c>
    </row>
    <row r="143" spans="1:73" ht="15.6" x14ac:dyDescent="0.3">
      <c r="A143" s="60" t="s">
        <v>201</v>
      </c>
      <c r="B143" s="150">
        <v>3854.1420000000003</v>
      </c>
      <c r="C143" s="148">
        <f t="shared" si="91"/>
        <v>1807</v>
      </c>
      <c r="D143" s="123">
        <f t="shared" si="80"/>
        <v>46.884624385920389</v>
      </c>
      <c r="E143" s="140">
        <f t="shared" si="81"/>
        <v>1432</v>
      </c>
      <c r="F143" s="21">
        <v>68</v>
      </c>
      <c r="G143" s="22">
        <v>46</v>
      </c>
      <c r="H143" s="21">
        <v>56</v>
      </c>
      <c r="I143" s="22">
        <v>49</v>
      </c>
      <c r="J143" s="21">
        <v>114</v>
      </c>
      <c r="K143" s="22">
        <v>93</v>
      </c>
      <c r="L143" s="21">
        <v>139</v>
      </c>
      <c r="M143" s="22">
        <v>122</v>
      </c>
      <c r="N143" s="21">
        <v>152</v>
      </c>
      <c r="O143" s="22">
        <v>118</v>
      </c>
      <c r="P143" s="21">
        <v>117</v>
      </c>
      <c r="Q143" s="22">
        <v>97</v>
      </c>
      <c r="R143" s="21">
        <v>137</v>
      </c>
      <c r="S143" s="22">
        <v>124</v>
      </c>
      <c r="T143" s="123">
        <f t="shared" si="82"/>
        <v>79.247371333702262</v>
      </c>
      <c r="U143" s="60" t="s">
        <v>201</v>
      </c>
      <c r="V143" s="140">
        <f t="shared" si="83"/>
        <v>266</v>
      </c>
      <c r="W143" s="21">
        <v>5</v>
      </c>
      <c r="X143" s="22">
        <v>11</v>
      </c>
      <c r="Y143" s="21">
        <v>7</v>
      </c>
      <c r="Z143" s="22">
        <v>6</v>
      </c>
      <c r="AA143" s="21">
        <v>20</v>
      </c>
      <c r="AB143" s="22">
        <v>19</v>
      </c>
      <c r="AC143" s="21">
        <v>20</v>
      </c>
      <c r="AD143" s="22">
        <v>21</v>
      </c>
      <c r="AE143" s="21">
        <v>24</v>
      </c>
      <c r="AF143" s="22">
        <v>31</v>
      </c>
      <c r="AG143" s="21">
        <v>32</v>
      </c>
      <c r="AH143" s="22">
        <v>33</v>
      </c>
      <c r="AI143" s="21">
        <v>20</v>
      </c>
      <c r="AJ143" s="22">
        <v>17</v>
      </c>
      <c r="AK143" s="82">
        <f t="shared" si="84"/>
        <v>14.720531267293858</v>
      </c>
      <c r="AL143" s="60" t="s">
        <v>201</v>
      </c>
      <c r="AM143" s="140">
        <f t="shared" si="85"/>
        <v>82</v>
      </c>
      <c r="AN143" s="21">
        <v>2</v>
      </c>
      <c r="AO143" s="22">
        <v>0</v>
      </c>
      <c r="AP143" s="21">
        <v>4</v>
      </c>
      <c r="AQ143" s="22">
        <v>3</v>
      </c>
      <c r="AR143" s="21">
        <v>4</v>
      </c>
      <c r="AS143" s="22">
        <v>5</v>
      </c>
      <c r="AT143" s="21">
        <v>9</v>
      </c>
      <c r="AU143" s="22">
        <v>4</v>
      </c>
      <c r="AV143" s="21">
        <v>8</v>
      </c>
      <c r="AW143" s="22">
        <v>8</v>
      </c>
      <c r="AX143" s="21">
        <v>10</v>
      </c>
      <c r="AY143" s="22">
        <v>8</v>
      </c>
      <c r="AZ143" s="21">
        <v>12</v>
      </c>
      <c r="BA143" s="22">
        <v>5</v>
      </c>
      <c r="BB143" s="123">
        <f t="shared" si="86"/>
        <v>4.5379081350304373</v>
      </c>
      <c r="BC143" s="13">
        <f t="shared" si="87"/>
        <v>348</v>
      </c>
      <c r="BD143" s="57">
        <f t="shared" si="88"/>
        <v>19.258439402324296</v>
      </c>
      <c r="BE143" s="60" t="s">
        <v>201</v>
      </c>
      <c r="BF143" s="140">
        <f t="shared" si="89"/>
        <v>27</v>
      </c>
      <c r="BG143" s="21">
        <v>4</v>
      </c>
      <c r="BH143" s="22">
        <v>3</v>
      </c>
      <c r="BI143" s="21">
        <v>4</v>
      </c>
      <c r="BJ143" s="22">
        <v>0</v>
      </c>
      <c r="BK143" s="21">
        <v>5</v>
      </c>
      <c r="BL143" s="22">
        <v>3</v>
      </c>
      <c r="BM143" s="21">
        <v>2</v>
      </c>
      <c r="BN143" s="22">
        <v>3</v>
      </c>
      <c r="BO143" s="21">
        <v>1</v>
      </c>
      <c r="BP143" s="22">
        <v>1</v>
      </c>
      <c r="BQ143" s="21">
        <v>0</v>
      </c>
      <c r="BR143" s="22">
        <v>1</v>
      </c>
      <c r="BS143" s="21">
        <v>0</v>
      </c>
      <c r="BT143" s="22">
        <v>0</v>
      </c>
      <c r="BU143" s="82">
        <f t="shared" si="90"/>
        <v>1.4941892639734367</v>
      </c>
    </row>
    <row r="144" spans="1:73" ht="15.6" x14ac:dyDescent="0.3">
      <c r="A144" s="60" t="s">
        <v>202</v>
      </c>
      <c r="B144" s="150">
        <v>1882.7640000000001</v>
      </c>
      <c r="C144" s="148">
        <f t="shared" si="91"/>
        <v>1158</v>
      </c>
      <c r="D144" s="123">
        <f t="shared" si="80"/>
        <v>61.505318776012288</v>
      </c>
      <c r="E144" s="140">
        <f t="shared" si="81"/>
        <v>1030</v>
      </c>
      <c r="F144" s="21">
        <v>44</v>
      </c>
      <c r="G144" s="22">
        <v>46</v>
      </c>
      <c r="H144" s="21">
        <v>44</v>
      </c>
      <c r="I144" s="22">
        <v>39</v>
      </c>
      <c r="J144" s="21">
        <v>82</v>
      </c>
      <c r="K144" s="22">
        <v>79</v>
      </c>
      <c r="L144" s="21">
        <v>78</v>
      </c>
      <c r="M144" s="22">
        <v>90</v>
      </c>
      <c r="N144" s="21">
        <v>92</v>
      </c>
      <c r="O144" s="22">
        <v>87</v>
      </c>
      <c r="P144" s="21">
        <v>100</v>
      </c>
      <c r="Q144" s="22">
        <v>85</v>
      </c>
      <c r="R144" s="21">
        <v>83</v>
      </c>
      <c r="S144" s="22">
        <v>81</v>
      </c>
      <c r="T144" s="123">
        <f t="shared" si="82"/>
        <v>88.946459412780655</v>
      </c>
      <c r="U144" s="60" t="s">
        <v>202</v>
      </c>
      <c r="V144" s="140">
        <f t="shared" si="83"/>
        <v>105</v>
      </c>
      <c r="W144" s="21">
        <v>4</v>
      </c>
      <c r="X144" s="22">
        <v>2</v>
      </c>
      <c r="Y144" s="21">
        <v>1</v>
      </c>
      <c r="Z144" s="22">
        <v>2</v>
      </c>
      <c r="AA144" s="21">
        <v>8</v>
      </c>
      <c r="AB144" s="22">
        <v>6</v>
      </c>
      <c r="AC144" s="21">
        <v>11</v>
      </c>
      <c r="AD144" s="22">
        <v>12</v>
      </c>
      <c r="AE144" s="21">
        <v>8</v>
      </c>
      <c r="AF144" s="22">
        <v>11</v>
      </c>
      <c r="AG144" s="21">
        <v>5</v>
      </c>
      <c r="AH144" s="22">
        <v>10</v>
      </c>
      <c r="AI144" s="21">
        <v>15</v>
      </c>
      <c r="AJ144" s="22">
        <v>10</v>
      </c>
      <c r="AK144" s="82">
        <f t="shared" si="84"/>
        <v>9.0673575129533681</v>
      </c>
      <c r="AL144" s="60" t="s">
        <v>202</v>
      </c>
      <c r="AM144" s="140">
        <f t="shared" si="85"/>
        <v>20</v>
      </c>
      <c r="AN144" s="21">
        <v>0</v>
      </c>
      <c r="AO144" s="22">
        <v>0</v>
      </c>
      <c r="AP144" s="21">
        <v>1</v>
      </c>
      <c r="AQ144" s="22">
        <v>0</v>
      </c>
      <c r="AR144" s="21">
        <v>4</v>
      </c>
      <c r="AS144" s="22">
        <v>0</v>
      </c>
      <c r="AT144" s="21">
        <v>4</v>
      </c>
      <c r="AU144" s="22">
        <v>1</v>
      </c>
      <c r="AV144" s="21">
        <v>1</v>
      </c>
      <c r="AW144" s="22">
        <v>0</v>
      </c>
      <c r="AX144" s="21">
        <v>1</v>
      </c>
      <c r="AY144" s="22">
        <v>4</v>
      </c>
      <c r="AZ144" s="21">
        <v>2</v>
      </c>
      <c r="BA144" s="22">
        <v>2</v>
      </c>
      <c r="BB144" s="123">
        <f t="shared" si="86"/>
        <v>1.7271157167530224</v>
      </c>
      <c r="BC144" s="13">
        <f t="shared" si="87"/>
        <v>125</v>
      </c>
      <c r="BD144" s="57">
        <f t="shared" si="88"/>
        <v>10.794473229706391</v>
      </c>
      <c r="BE144" s="60" t="s">
        <v>202</v>
      </c>
      <c r="BF144" s="140">
        <f t="shared" si="89"/>
        <v>3</v>
      </c>
      <c r="BG144" s="21">
        <v>0</v>
      </c>
      <c r="BH144" s="22">
        <v>0</v>
      </c>
      <c r="BI144" s="21">
        <v>0</v>
      </c>
      <c r="BJ144" s="22">
        <v>0</v>
      </c>
      <c r="BK144" s="21">
        <v>0</v>
      </c>
      <c r="BL144" s="22">
        <v>0</v>
      </c>
      <c r="BM144" s="21">
        <v>0</v>
      </c>
      <c r="BN144" s="22">
        <v>0</v>
      </c>
      <c r="BO144" s="21">
        <v>0</v>
      </c>
      <c r="BP144" s="22">
        <v>0</v>
      </c>
      <c r="BQ144" s="21">
        <v>2</v>
      </c>
      <c r="BR144" s="22">
        <v>0</v>
      </c>
      <c r="BS144" s="21">
        <v>1</v>
      </c>
      <c r="BT144" s="22">
        <v>0</v>
      </c>
      <c r="BU144" s="82">
        <f t="shared" si="90"/>
        <v>0.2590673575129534</v>
      </c>
    </row>
    <row r="145" spans="1:73" ht="15.6" x14ac:dyDescent="0.3">
      <c r="A145" s="56" t="s">
        <v>203</v>
      </c>
      <c r="B145" s="150">
        <v>1466.748</v>
      </c>
      <c r="C145" s="148">
        <f t="shared" si="91"/>
        <v>1250</v>
      </c>
      <c r="D145" s="82">
        <f t="shared" si="80"/>
        <v>85.222546749680234</v>
      </c>
      <c r="E145" s="140">
        <f t="shared" si="81"/>
        <v>1069</v>
      </c>
      <c r="F145" s="21">
        <v>41</v>
      </c>
      <c r="G145" s="22">
        <v>30</v>
      </c>
      <c r="H145" s="21">
        <v>37</v>
      </c>
      <c r="I145" s="22">
        <v>28</v>
      </c>
      <c r="J145" s="21">
        <v>86</v>
      </c>
      <c r="K145" s="22">
        <v>72</v>
      </c>
      <c r="L145" s="21">
        <v>81</v>
      </c>
      <c r="M145" s="22">
        <v>82</v>
      </c>
      <c r="N145" s="21">
        <v>93</v>
      </c>
      <c r="O145" s="22">
        <v>98</v>
      </c>
      <c r="P145" s="21">
        <v>98</v>
      </c>
      <c r="Q145" s="22">
        <v>106</v>
      </c>
      <c r="R145" s="21">
        <v>102</v>
      </c>
      <c r="S145" s="22">
        <v>115</v>
      </c>
      <c r="T145" s="123">
        <f t="shared" si="82"/>
        <v>85.52</v>
      </c>
      <c r="U145" s="56" t="s">
        <v>203</v>
      </c>
      <c r="V145" s="140">
        <f t="shared" si="83"/>
        <v>101</v>
      </c>
      <c r="W145" s="21">
        <v>0</v>
      </c>
      <c r="X145" s="22">
        <v>1</v>
      </c>
      <c r="Y145" s="21">
        <v>0</v>
      </c>
      <c r="Z145" s="22">
        <v>3</v>
      </c>
      <c r="AA145" s="21">
        <v>10</v>
      </c>
      <c r="AB145" s="22">
        <v>5</v>
      </c>
      <c r="AC145" s="21">
        <v>3</v>
      </c>
      <c r="AD145" s="22">
        <v>9</v>
      </c>
      <c r="AE145" s="21">
        <v>12</v>
      </c>
      <c r="AF145" s="22">
        <v>7</v>
      </c>
      <c r="AG145" s="21">
        <v>16</v>
      </c>
      <c r="AH145" s="22">
        <v>13</v>
      </c>
      <c r="AI145" s="21">
        <v>9</v>
      </c>
      <c r="AJ145" s="22">
        <v>13</v>
      </c>
      <c r="AK145" s="82">
        <f t="shared" si="84"/>
        <v>8.08</v>
      </c>
      <c r="AL145" s="56" t="s">
        <v>203</v>
      </c>
      <c r="AM145" s="140">
        <f t="shared" si="85"/>
        <v>73</v>
      </c>
      <c r="AN145" s="21">
        <v>1</v>
      </c>
      <c r="AO145" s="22">
        <v>1</v>
      </c>
      <c r="AP145" s="21">
        <v>3</v>
      </c>
      <c r="AQ145" s="22">
        <v>0</v>
      </c>
      <c r="AR145" s="21">
        <v>5</v>
      </c>
      <c r="AS145" s="22">
        <v>4</v>
      </c>
      <c r="AT145" s="21">
        <v>9</v>
      </c>
      <c r="AU145" s="22">
        <v>6</v>
      </c>
      <c r="AV145" s="21">
        <v>7</v>
      </c>
      <c r="AW145" s="22">
        <v>4</v>
      </c>
      <c r="AX145" s="21">
        <v>13</v>
      </c>
      <c r="AY145" s="22">
        <v>4</v>
      </c>
      <c r="AZ145" s="21">
        <v>13</v>
      </c>
      <c r="BA145" s="22">
        <v>3</v>
      </c>
      <c r="BB145" s="123">
        <f t="shared" si="86"/>
        <v>5.84</v>
      </c>
      <c r="BC145" s="80">
        <f t="shared" si="87"/>
        <v>174</v>
      </c>
      <c r="BD145" s="91">
        <f t="shared" si="88"/>
        <v>13.92</v>
      </c>
      <c r="BE145" s="56" t="s">
        <v>203</v>
      </c>
      <c r="BF145" s="140">
        <f t="shared" si="89"/>
        <v>7</v>
      </c>
      <c r="BG145" s="21">
        <v>1</v>
      </c>
      <c r="BH145" s="22">
        <v>0</v>
      </c>
      <c r="BI145" s="21">
        <v>0</v>
      </c>
      <c r="BJ145" s="22">
        <v>1</v>
      </c>
      <c r="BK145" s="21">
        <v>2</v>
      </c>
      <c r="BL145" s="22">
        <v>0</v>
      </c>
      <c r="BM145" s="21">
        <v>2</v>
      </c>
      <c r="BN145" s="22">
        <v>1</v>
      </c>
      <c r="BO145" s="21">
        <v>0</v>
      </c>
      <c r="BP145" s="22">
        <v>0</v>
      </c>
      <c r="BQ145" s="21">
        <v>0</v>
      </c>
      <c r="BR145" s="22">
        <v>0</v>
      </c>
      <c r="BS145" s="21">
        <v>0</v>
      </c>
      <c r="BT145" s="22">
        <v>0</v>
      </c>
      <c r="BU145" s="82">
        <f t="shared" si="90"/>
        <v>0.55999999999999994</v>
      </c>
    </row>
    <row r="146" spans="1:73" ht="15.6" x14ac:dyDescent="0.3">
      <c r="A146" s="56" t="s">
        <v>204</v>
      </c>
      <c r="B146" s="150">
        <v>4289.2740000000003</v>
      </c>
      <c r="C146" s="148">
        <f t="shared" si="91"/>
        <v>2824</v>
      </c>
      <c r="D146" s="82">
        <f t="shared" si="80"/>
        <v>65.838647752510099</v>
      </c>
      <c r="E146" s="140">
        <f t="shared" si="81"/>
        <v>2290</v>
      </c>
      <c r="F146" s="21">
        <v>100</v>
      </c>
      <c r="G146" s="22">
        <v>88</v>
      </c>
      <c r="H146" s="21">
        <v>93</v>
      </c>
      <c r="I146" s="22">
        <v>72</v>
      </c>
      <c r="J146" s="21">
        <v>169</v>
      </c>
      <c r="K146" s="22">
        <v>178</v>
      </c>
      <c r="L146" s="21">
        <v>189</v>
      </c>
      <c r="M146" s="22">
        <v>166</v>
      </c>
      <c r="N146" s="21">
        <v>201</v>
      </c>
      <c r="O146" s="22">
        <v>183</v>
      </c>
      <c r="P146" s="21">
        <v>225</v>
      </c>
      <c r="Q146" s="22">
        <v>204</v>
      </c>
      <c r="R146" s="21">
        <v>230</v>
      </c>
      <c r="S146" s="22">
        <v>192</v>
      </c>
      <c r="T146" s="123">
        <f t="shared" si="82"/>
        <v>81.09065155807366</v>
      </c>
      <c r="U146" s="60" t="s">
        <v>204</v>
      </c>
      <c r="V146" s="140">
        <f t="shared" si="83"/>
        <v>336</v>
      </c>
      <c r="W146" s="21">
        <v>7</v>
      </c>
      <c r="X146" s="22">
        <v>5</v>
      </c>
      <c r="Y146" s="21">
        <v>6</v>
      </c>
      <c r="Z146" s="22">
        <v>8</v>
      </c>
      <c r="AA146" s="21">
        <v>32</v>
      </c>
      <c r="AB146" s="22">
        <v>24</v>
      </c>
      <c r="AC146" s="21">
        <v>25</v>
      </c>
      <c r="AD146" s="22">
        <v>32</v>
      </c>
      <c r="AE146" s="21">
        <v>36</v>
      </c>
      <c r="AF146" s="22">
        <v>35</v>
      </c>
      <c r="AG146" s="21">
        <v>30</v>
      </c>
      <c r="AH146" s="22">
        <v>32</v>
      </c>
      <c r="AI146" s="21">
        <v>31</v>
      </c>
      <c r="AJ146" s="22">
        <v>33</v>
      </c>
      <c r="AK146" s="82">
        <f t="shared" si="84"/>
        <v>11.89801699716714</v>
      </c>
      <c r="AL146" s="60" t="s">
        <v>204</v>
      </c>
      <c r="AM146" s="140">
        <f t="shared" si="85"/>
        <v>178</v>
      </c>
      <c r="AN146" s="21">
        <v>6</v>
      </c>
      <c r="AO146" s="22">
        <v>8</v>
      </c>
      <c r="AP146" s="21">
        <v>9</v>
      </c>
      <c r="AQ146" s="22">
        <v>5</v>
      </c>
      <c r="AR146" s="21">
        <v>32</v>
      </c>
      <c r="AS146" s="22">
        <v>22</v>
      </c>
      <c r="AT146" s="21">
        <v>12</v>
      </c>
      <c r="AU146" s="22">
        <v>10</v>
      </c>
      <c r="AV146" s="21">
        <v>16</v>
      </c>
      <c r="AW146" s="22">
        <v>19</v>
      </c>
      <c r="AX146" s="21">
        <v>9</v>
      </c>
      <c r="AY146" s="22">
        <v>9</v>
      </c>
      <c r="AZ146" s="21">
        <v>11</v>
      </c>
      <c r="BA146" s="22">
        <v>10</v>
      </c>
      <c r="BB146" s="123">
        <f t="shared" si="86"/>
        <v>6.3031161473087822</v>
      </c>
      <c r="BC146" s="80">
        <f t="shared" si="87"/>
        <v>514</v>
      </c>
      <c r="BD146" s="91">
        <f t="shared" si="88"/>
        <v>18.201133144475921</v>
      </c>
      <c r="BE146" s="60" t="s">
        <v>204</v>
      </c>
      <c r="BF146" s="140">
        <f t="shared" si="89"/>
        <v>20</v>
      </c>
      <c r="BG146" s="21">
        <v>2</v>
      </c>
      <c r="BH146" s="22">
        <v>0</v>
      </c>
      <c r="BI146" s="21">
        <v>0</v>
      </c>
      <c r="BJ146" s="22">
        <v>2</v>
      </c>
      <c r="BK146" s="21">
        <v>4</v>
      </c>
      <c r="BL146" s="22">
        <v>2</v>
      </c>
      <c r="BM146" s="21">
        <v>2</v>
      </c>
      <c r="BN146" s="22">
        <v>1</v>
      </c>
      <c r="BO146" s="21">
        <v>4</v>
      </c>
      <c r="BP146" s="22">
        <v>1</v>
      </c>
      <c r="BQ146" s="21">
        <v>0</v>
      </c>
      <c r="BR146" s="22">
        <v>1</v>
      </c>
      <c r="BS146" s="21">
        <v>1</v>
      </c>
      <c r="BT146" s="22">
        <v>0</v>
      </c>
      <c r="BU146" s="82">
        <f t="shared" si="90"/>
        <v>0.708215297450425</v>
      </c>
    </row>
    <row r="147" spans="1:73" ht="15.6" x14ac:dyDescent="0.3">
      <c r="A147" s="56" t="s">
        <v>205</v>
      </c>
      <c r="B147" s="150">
        <v>2209.8420000000001</v>
      </c>
      <c r="C147" s="148">
        <f t="shared" si="91"/>
        <v>1208</v>
      </c>
      <c r="D147" s="82">
        <f t="shared" si="80"/>
        <v>54.664541627862981</v>
      </c>
      <c r="E147" s="140">
        <f t="shared" si="81"/>
        <v>974</v>
      </c>
      <c r="F147" s="21">
        <v>40</v>
      </c>
      <c r="G147" s="22">
        <v>26</v>
      </c>
      <c r="H147" s="21">
        <v>50</v>
      </c>
      <c r="I147" s="22">
        <v>31</v>
      </c>
      <c r="J147" s="21">
        <v>53</v>
      </c>
      <c r="K147" s="22">
        <v>73</v>
      </c>
      <c r="L147" s="21">
        <v>89</v>
      </c>
      <c r="M147" s="22">
        <v>93</v>
      </c>
      <c r="N147" s="21">
        <v>87</v>
      </c>
      <c r="O147" s="22">
        <v>79</v>
      </c>
      <c r="P147" s="21">
        <v>105</v>
      </c>
      <c r="Q147" s="22">
        <v>79</v>
      </c>
      <c r="R147" s="21">
        <v>93</v>
      </c>
      <c r="S147" s="22">
        <v>76</v>
      </c>
      <c r="T147" s="123">
        <f t="shared" si="82"/>
        <v>80.629139072847678</v>
      </c>
      <c r="U147" s="56" t="s">
        <v>205</v>
      </c>
      <c r="V147" s="140">
        <f t="shared" si="83"/>
        <v>159</v>
      </c>
      <c r="W147" s="21">
        <v>2</v>
      </c>
      <c r="X147" s="22">
        <v>2</v>
      </c>
      <c r="Y147" s="21">
        <v>1</v>
      </c>
      <c r="Z147" s="22">
        <v>3</v>
      </c>
      <c r="AA147" s="21">
        <v>13</v>
      </c>
      <c r="AB147" s="22">
        <v>12</v>
      </c>
      <c r="AC147" s="21">
        <v>16</v>
      </c>
      <c r="AD147" s="22">
        <v>9</v>
      </c>
      <c r="AE147" s="21">
        <v>19</v>
      </c>
      <c r="AF147" s="22">
        <v>17</v>
      </c>
      <c r="AG147" s="21">
        <v>12</v>
      </c>
      <c r="AH147" s="22">
        <v>15</v>
      </c>
      <c r="AI147" s="21">
        <v>19</v>
      </c>
      <c r="AJ147" s="22">
        <v>19</v>
      </c>
      <c r="AK147" s="82">
        <f t="shared" si="84"/>
        <v>13.16225165562914</v>
      </c>
      <c r="AL147" s="56" t="s">
        <v>205</v>
      </c>
      <c r="AM147" s="140">
        <f t="shared" si="85"/>
        <v>64</v>
      </c>
      <c r="AN147" s="21">
        <v>2</v>
      </c>
      <c r="AO147" s="22">
        <v>1</v>
      </c>
      <c r="AP147" s="21">
        <v>2</v>
      </c>
      <c r="AQ147" s="22">
        <v>0</v>
      </c>
      <c r="AR147" s="21">
        <v>4</v>
      </c>
      <c r="AS147" s="22">
        <v>4</v>
      </c>
      <c r="AT147" s="21">
        <v>9</v>
      </c>
      <c r="AU147" s="22">
        <v>6</v>
      </c>
      <c r="AV147" s="21">
        <v>10</v>
      </c>
      <c r="AW147" s="22">
        <v>8</v>
      </c>
      <c r="AX147" s="21">
        <v>9</v>
      </c>
      <c r="AY147" s="22">
        <v>4</v>
      </c>
      <c r="AZ147" s="21">
        <v>3</v>
      </c>
      <c r="BA147" s="22">
        <v>2</v>
      </c>
      <c r="BB147" s="123">
        <f t="shared" si="86"/>
        <v>5.298013245033113</v>
      </c>
      <c r="BC147" s="80">
        <f t="shared" si="87"/>
        <v>223</v>
      </c>
      <c r="BD147" s="91">
        <f t="shared" si="88"/>
        <v>18.460264900662253</v>
      </c>
      <c r="BE147" s="56" t="s">
        <v>205</v>
      </c>
      <c r="BF147" s="140">
        <f t="shared" si="89"/>
        <v>11</v>
      </c>
      <c r="BG147" s="21">
        <v>0</v>
      </c>
      <c r="BH147" s="22">
        <v>0</v>
      </c>
      <c r="BI147" s="21">
        <v>2</v>
      </c>
      <c r="BJ147" s="22">
        <v>0</v>
      </c>
      <c r="BK147" s="21">
        <v>0</v>
      </c>
      <c r="BL147" s="22">
        <v>1</v>
      </c>
      <c r="BM147" s="21">
        <v>2</v>
      </c>
      <c r="BN147" s="22">
        <v>3</v>
      </c>
      <c r="BO147" s="21">
        <v>0</v>
      </c>
      <c r="BP147" s="22">
        <v>0</v>
      </c>
      <c r="BQ147" s="21">
        <v>1</v>
      </c>
      <c r="BR147" s="22">
        <v>0</v>
      </c>
      <c r="BS147" s="21">
        <v>2</v>
      </c>
      <c r="BT147" s="22">
        <v>0</v>
      </c>
      <c r="BU147" s="82">
        <f t="shared" si="90"/>
        <v>0.91059602649006621</v>
      </c>
    </row>
    <row r="148" spans="1:73" ht="15.6" x14ac:dyDescent="0.3">
      <c r="A148" s="60" t="s">
        <v>245</v>
      </c>
      <c r="B148" s="150">
        <v>2331.9900000000002</v>
      </c>
      <c r="C148" s="148">
        <f t="shared" si="91"/>
        <v>1562</v>
      </c>
      <c r="D148" s="82">
        <f t="shared" si="80"/>
        <v>66.981419302827192</v>
      </c>
      <c r="E148" s="140">
        <f t="shared" si="81"/>
        <v>1326</v>
      </c>
      <c r="F148" s="75">
        <v>63</v>
      </c>
      <c r="G148" s="76">
        <v>49</v>
      </c>
      <c r="H148" s="75">
        <v>45</v>
      </c>
      <c r="I148" s="76">
        <v>61</v>
      </c>
      <c r="J148" s="75">
        <v>98</v>
      </c>
      <c r="K148" s="76">
        <v>104</v>
      </c>
      <c r="L148" s="75">
        <v>100</v>
      </c>
      <c r="M148" s="76">
        <v>108</v>
      </c>
      <c r="N148" s="75">
        <v>139</v>
      </c>
      <c r="O148" s="76">
        <v>115</v>
      </c>
      <c r="P148" s="75">
        <v>128</v>
      </c>
      <c r="Q148" s="76">
        <v>117</v>
      </c>
      <c r="R148" s="75">
        <v>106</v>
      </c>
      <c r="S148" s="76">
        <v>93</v>
      </c>
      <c r="T148" s="123">
        <f t="shared" si="82"/>
        <v>84.89116517285531</v>
      </c>
      <c r="U148" s="60" t="s">
        <v>245</v>
      </c>
      <c r="V148" s="140">
        <f t="shared" si="83"/>
        <v>177</v>
      </c>
      <c r="W148" s="75">
        <v>2</v>
      </c>
      <c r="X148" s="76">
        <v>1</v>
      </c>
      <c r="Y148" s="75">
        <v>5</v>
      </c>
      <c r="Z148" s="76">
        <v>5</v>
      </c>
      <c r="AA148" s="75">
        <v>13</v>
      </c>
      <c r="AB148" s="76">
        <v>16</v>
      </c>
      <c r="AC148" s="75">
        <v>12</v>
      </c>
      <c r="AD148" s="76">
        <v>18</v>
      </c>
      <c r="AE148" s="75">
        <v>14</v>
      </c>
      <c r="AF148" s="76">
        <v>18</v>
      </c>
      <c r="AG148" s="75">
        <v>17</v>
      </c>
      <c r="AH148" s="76">
        <v>24</v>
      </c>
      <c r="AI148" s="75">
        <v>21</v>
      </c>
      <c r="AJ148" s="76">
        <v>11</v>
      </c>
      <c r="AK148" s="82">
        <f t="shared" si="84"/>
        <v>11.331626120358514</v>
      </c>
      <c r="AL148" s="60" t="s">
        <v>245</v>
      </c>
      <c r="AM148" s="140">
        <f t="shared" si="85"/>
        <v>33</v>
      </c>
      <c r="AN148" s="75">
        <v>0</v>
      </c>
      <c r="AO148" s="76">
        <v>1</v>
      </c>
      <c r="AP148" s="75">
        <v>2</v>
      </c>
      <c r="AQ148" s="76">
        <v>0</v>
      </c>
      <c r="AR148" s="75">
        <v>4</v>
      </c>
      <c r="AS148" s="76">
        <v>3</v>
      </c>
      <c r="AT148" s="75">
        <v>1</v>
      </c>
      <c r="AU148" s="76">
        <v>5</v>
      </c>
      <c r="AV148" s="75">
        <v>2</v>
      </c>
      <c r="AW148" s="76">
        <v>3</v>
      </c>
      <c r="AX148" s="75">
        <v>2</v>
      </c>
      <c r="AY148" s="76">
        <v>5</v>
      </c>
      <c r="AZ148" s="75">
        <v>2</v>
      </c>
      <c r="BA148" s="76">
        <v>3</v>
      </c>
      <c r="BB148" s="123">
        <f t="shared" si="86"/>
        <v>2.112676056338028</v>
      </c>
      <c r="BC148" s="80">
        <f t="shared" si="87"/>
        <v>210</v>
      </c>
      <c r="BD148" s="91">
        <f t="shared" si="88"/>
        <v>13.444302176696542</v>
      </c>
      <c r="BE148" s="60" t="s">
        <v>245</v>
      </c>
      <c r="BF148" s="140">
        <f t="shared" si="89"/>
        <v>26</v>
      </c>
      <c r="BG148" s="75">
        <v>4</v>
      </c>
      <c r="BH148" s="76">
        <v>2</v>
      </c>
      <c r="BI148" s="75">
        <v>2</v>
      </c>
      <c r="BJ148" s="76">
        <v>1</v>
      </c>
      <c r="BK148" s="75">
        <v>3</v>
      </c>
      <c r="BL148" s="76">
        <v>2</v>
      </c>
      <c r="BM148" s="75">
        <v>3</v>
      </c>
      <c r="BN148" s="76">
        <v>1</v>
      </c>
      <c r="BO148" s="75">
        <v>1</v>
      </c>
      <c r="BP148" s="76">
        <v>0</v>
      </c>
      <c r="BQ148" s="75">
        <v>2</v>
      </c>
      <c r="BR148" s="76">
        <v>3</v>
      </c>
      <c r="BS148" s="75">
        <v>2</v>
      </c>
      <c r="BT148" s="76">
        <v>0</v>
      </c>
      <c r="BU148" s="82">
        <f t="shared" si="90"/>
        <v>1.6645326504481435</v>
      </c>
    </row>
    <row r="149" spans="1:73" ht="15.6" x14ac:dyDescent="0.3">
      <c r="A149" s="56" t="s">
        <v>207</v>
      </c>
      <c r="B149" s="150">
        <v>1750.5720000000001</v>
      </c>
      <c r="C149" s="148">
        <f t="shared" si="91"/>
        <v>1066</v>
      </c>
      <c r="D149" s="82">
        <f t="shared" si="80"/>
        <v>60.894381950585284</v>
      </c>
      <c r="E149" s="140">
        <f t="shared" si="81"/>
        <v>902</v>
      </c>
      <c r="F149" s="21">
        <v>32</v>
      </c>
      <c r="G149" s="22">
        <v>28</v>
      </c>
      <c r="H149" s="21">
        <v>35</v>
      </c>
      <c r="I149" s="22">
        <v>28</v>
      </c>
      <c r="J149" s="21">
        <v>71</v>
      </c>
      <c r="K149" s="22">
        <v>75</v>
      </c>
      <c r="L149" s="21">
        <v>77</v>
      </c>
      <c r="M149" s="22">
        <v>66</v>
      </c>
      <c r="N149" s="21">
        <v>84</v>
      </c>
      <c r="O149" s="22">
        <v>83</v>
      </c>
      <c r="P149" s="21">
        <v>86</v>
      </c>
      <c r="Q149" s="22">
        <v>71</v>
      </c>
      <c r="R149" s="21">
        <v>89</v>
      </c>
      <c r="S149" s="22">
        <v>77</v>
      </c>
      <c r="T149" s="123">
        <f t="shared" si="82"/>
        <v>84.615384615384613</v>
      </c>
      <c r="U149" s="56" t="s">
        <v>207</v>
      </c>
      <c r="V149" s="140">
        <f t="shared" si="83"/>
        <v>134</v>
      </c>
      <c r="W149" s="21">
        <v>1</v>
      </c>
      <c r="X149" s="22">
        <v>1</v>
      </c>
      <c r="Y149" s="21">
        <v>5</v>
      </c>
      <c r="Z149" s="22">
        <v>0</v>
      </c>
      <c r="AA149" s="21">
        <v>18</v>
      </c>
      <c r="AB149" s="22">
        <v>8</v>
      </c>
      <c r="AC149" s="21">
        <v>13</v>
      </c>
      <c r="AD149" s="22">
        <v>6</v>
      </c>
      <c r="AE149" s="21">
        <v>14</v>
      </c>
      <c r="AF149" s="22">
        <v>15</v>
      </c>
      <c r="AG149" s="21">
        <v>12</v>
      </c>
      <c r="AH149" s="22">
        <v>14</v>
      </c>
      <c r="AI149" s="21">
        <v>17</v>
      </c>
      <c r="AJ149" s="22">
        <v>10</v>
      </c>
      <c r="AK149" s="82">
        <f t="shared" si="84"/>
        <v>12.570356472795496</v>
      </c>
      <c r="AL149" s="56" t="s">
        <v>207</v>
      </c>
      <c r="AM149" s="140">
        <f t="shared" si="85"/>
        <v>28</v>
      </c>
      <c r="AN149" s="21">
        <v>0</v>
      </c>
      <c r="AO149" s="22">
        <v>0</v>
      </c>
      <c r="AP149" s="21">
        <v>0</v>
      </c>
      <c r="AQ149" s="22">
        <v>1</v>
      </c>
      <c r="AR149" s="21">
        <v>0</v>
      </c>
      <c r="AS149" s="22">
        <v>2</v>
      </c>
      <c r="AT149" s="21">
        <v>1</v>
      </c>
      <c r="AU149" s="22">
        <v>2</v>
      </c>
      <c r="AV149" s="21">
        <v>4</v>
      </c>
      <c r="AW149" s="22">
        <v>5</v>
      </c>
      <c r="AX149" s="21">
        <v>1</v>
      </c>
      <c r="AY149" s="22">
        <v>5</v>
      </c>
      <c r="AZ149" s="21">
        <v>1</v>
      </c>
      <c r="BA149" s="22">
        <v>6</v>
      </c>
      <c r="BB149" s="123">
        <f t="shared" si="86"/>
        <v>2.6266416510318953</v>
      </c>
      <c r="BC149" s="80">
        <f t="shared" si="87"/>
        <v>162</v>
      </c>
      <c r="BD149" s="91">
        <f t="shared" si="88"/>
        <v>15.196998123827392</v>
      </c>
      <c r="BE149" s="56" t="s">
        <v>207</v>
      </c>
      <c r="BF149" s="140">
        <f t="shared" si="89"/>
        <v>2</v>
      </c>
      <c r="BG149" s="21">
        <v>0</v>
      </c>
      <c r="BH149" s="22">
        <v>0</v>
      </c>
      <c r="BI149" s="21">
        <v>0</v>
      </c>
      <c r="BJ149" s="22">
        <v>1</v>
      </c>
      <c r="BK149" s="21">
        <v>0</v>
      </c>
      <c r="BL149" s="22">
        <v>0</v>
      </c>
      <c r="BM149" s="21">
        <v>1</v>
      </c>
      <c r="BN149" s="22">
        <v>0</v>
      </c>
      <c r="BO149" s="21">
        <v>0</v>
      </c>
      <c r="BP149" s="22">
        <v>0</v>
      </c>
      <c r="BQ149" s="21">
        <v>0</v>
      </c>
      <c r="BR149" s="22">
        <v>0</v>
      </c>
      <c r="BS149" s="21">
        <v>0</v>
      </c>
      <c r="BT149" s="22">
        <v>0</v>
      </c>
      <c r="BU149" s="82">
        <f t="shared" si="90"/>
        <v>0.18761726078799248</v>
      </c>
    </row>
    <row r="150" spans="1:73" ht="15.6" x14ac:dyDescent="0.3">
      <c r="A150" s="56" t="s">
        <v>208</v>
      </c>
      <c r="B150" s="150">
        <v>2196.0720000000001</v>
      </c>
      <c r="C150" s="148">
        <f t="shared" si="91"/>
        <v>1332</v>
      </c>
      <c r="D150" s="82">
        <f t="shared" si="80"/>
        <v>60.65374905740795</v>
      </c>
      <c r="E150" s="140">
        <f t="shared" si="81"/>
        <v>1054</v>
      </c>
      <c r="F150" s="21">
        <v>38</v>
      </c>
      <c r="G150" s="22">
        <v>49</v>
      </c>
      <c r="H150" s="21">
        <v>44</v>
      </c>
      <c r="I150" s="22">
        <v>42</v>
      </c>
      <c r="J150" s="21">
        <v>89</v>
      </c>
      <c r="K150" s="22">
        <v>75</v>
      </c>
      <c r="L150" s="21">
        <v>85</v>
      </c>
      <c r="M150" s="22">
        <v>92</v>
      </c>
      <c r="N150" s="21">
        <v>96</v>
      </c>
      <c r="O150" s="22">
        <v>88</v>
      </c>
      <c r="P150" s="21">
        <v>114</v>
      </c>
      <c r="Q150" s="22">
        <v>96</v>
      </c>
      <c r="R150" s="21">
        <v>70</v>
      </c>
      <c r="S150" s="22">
        <v>76</v>
      </c>
      <c r="T150" s="123">
        <f t="shared" si="82"/>
        <v>79.129129129129126</v>
      </c>
      <c r="U150" s="56" t="s">
        <v>208</v>
      </c>
      <c r="V150" s="140">
        <f t="shared" si="83"/>
        <v>204</v>
      </c>
      <c r="W150" s="21">
        <v>4</v>
      </c>
      <c r="X150" s="22">
        <v>4</v>
      </c>
      <c r="Y150" s="21">
        <v>9</v>
      </c>
      <c r="Z150" s="22">
        <v>12</v>
      </c>
      <c r="AA150" s="21">
        <v>20</v>
      </c>
      <c r="AB150" s="22">
        <v>8</v>
      </c>
      <c r="AC150" s="21">
        <v>19</v>
      </c>
      <c r="AD150" s="22">
        <v>23</v>
      </c>
      <c r="AE150" s="21">
        <v>18</v>
      </c>
      <c r="AF150" s="22">
        <v>15</v>
      </c>
      <c r="AG150" s="21">
        <v>23</v>
      </c>
      <c r="AH150" s="22">
        <v>19</v>
      </c>
      <c r="AI150" s="21">
        <v>16</v>
      </c>
      <c r="AJ150" s="22">
        <v>14</v>
      </c>
      <c r="AK150" s="82">
        <f t="shared" si="84"/>
        <v>15.315315315315313</v>
      </c>
      <c r="AL150" s="60" t="s">
        <v>208</v>
      </c>
      <c r="AM150" s="140">
        <f t="shared" si="85"/>
        <v>61</v>
      </c>
      <c r="AN150" s="21">
        <v>1</v>
      </c>
      <c r="AO150" s="22">
        <v>2</v>
      </c>
      <c r="AP150" s="21">
        <v>3</v>
      </c>
      <c r="AQ150" s="22">
        <v>1</v>
      </c>
      <c r="AR150" s="21">
        <v>4</v>
      </c>
      <c r="AS150" s="22">
        <v>6</v>
      </c>
      <c r="AT150" s="21">
        <v>8</v>
      </c>
      <c r="AU150" s="22">
        <v>3</v>
      </c>
      <c r="AV150" s="21">
        <v>4</v>
      </c>
      <c r="AW150" s="22">
        <v>5</v>
      </c>
      <c r="AX150" s="21">
        <v>9</v>
      </c>
      <c r="AY150" s="22">
        <v>4</v>
      </c>
      <c r="AZ150" s="21">
        <v>7</v>
      </c>
      <c r="BA150" s="22">
        <v>4</v>
      </c>
      <c r="BB150" s="123">
        <f t="shared" si="86"/>
        <v>4.5795795795795797</v>
      </c>
      <c r="BC150" s="80">
        <f t="shared" si="87"/>
        <v>265</v>
      </c>
      <c r="BD150" s="91">
        <f t="shared" si="88"/>
        <v>19.894894894894893</v>
      </c>
      <c r="BE150" s="60" t="s">
        <v>208</v>
      </c>
      <c r="BF150" s="140">
        <f t="shared" si="89"/>
        <v>13</v>
      </c>
      <c r="BG150" s="21">
        <v>1</v>
      </c>
      <c r="BH150" s="22">
        <v>1</v>
      </c>
      <c r="BI150" s="21">
        <v>1</v>
      </c>
      <c r="BJ150" s="22">
        <v>1</v>
      </c>
      <c r="BK150" s="21">
        <v>0</v>
      </c>
      <c r="BL150" s="22">
        <v>0</v>
      </c>
      <c r="BM150" s="21">
        <v>1</v>
      </c>
      <c r="BN150" s="22">
        <v>1</v>
      </c>
      <c r="BO150" s="21">
        <v>1</v>
      </c>
      <c r="BP150" s="22">
        <v>2</v>
      </c>
      <c r="BQ150" s="21">
        <v>0</v>
      </c>
      <c r="BR150" s="22">
        <v>1</v>
      </c>
      <c r="BS150" s="21">
        <v>1</v>
      </c>
      <c r="BT150" s="22">
        <v>2</v>
      </c>
      <c r="BU150" s="82">
        <f t="shared" si="90"/>
        <v>0.97597597597597596</v>
      </c>
    </row>
    <row r="151" spans="1:73" ht="15.6" x14ac:dyDescent="0.3">
      <c r="A151" s="60" t="s">
        <v>209</v>
      </c>
      <c r="B151" s="70">
        <v>7125.2460000000001</v>
      </c>
      <c r="C151" s="148">
        <f t="shared" si="91"/>
        <v>6575</v>
      </c>
      <c r="D151" s="123">
        <f t="shared" si="80"/>
        <v>92.277515751736843</v>
      </c>
      <c r="E151" s="140">
        <f t="shared" si="81"/>
        <v>5454</v>
      </c>
      <c r="F151" s="21">
        <v>212</v>
      </c>
      <c r="G151" s="22">
        <v>189</v>
      </c>
      <c r="H151" s="21">
        <v>196</v>
      </c>
      <c r="I151" s="22">
        <v>186</v>
      </c>
      <c r="J151" s="21">
        <v>424</v>
      </c>
      <c r="K151" s="22">
        <v>428</v>
      </c>
      <c r="L151" s="21">
        <v>494</v>
      </c>
      <c r="M151" s="22">
        <v>447</v>
      </c>
      <c r="N151" s="21">
        <v>467</v>
      </c>
      <c r="O151" s="22">
        <v>497</v>
      </c>
      <c r="P151" s="21">
        <v>467</v>
      </c>
      <c r="Q151" s="22">
        <v>497</v>
      </c>
      <c r="R151" s="21">
        <v>472</v>
      </c>
      <c r="S151" s="22">
        <v>478</v>
      </c>
      <c r="T151" s="123">
        <f t="shared" si="82"/>
        <v>82.950570342205324</v>
      </c>
      <c r="U151" s="60" t="s">
        <v>209</v>
      </c>
      <c r="V151" s="140">
        <f t="shared" si="83"/>
        <v>752</v>
      </c>
      <c r="W151" s="21">
        <v>30</v>
      </c>
      <c r="X151" s="22">
        <v>24</v>
      </c>
      <c r="Y151" s="21">
        <v>18</v>
      </c>
      <c r="Z151" s="22">
        <v>75</v>
      </c>
      <c r="AA151" s="21">
        <v>40</v>
      </c>
      <c r="AB151" s="22">
        <v>82</v>
      </c>
      <c r="AC151" s="21">
        <v>84</v>
      </c>
      <c r="AD151" s="22">
        <v>81</v>
      </c>
      <c r="AE151" s="21">
        <v>76</v>
      </c>
      <c r="AF151" s="22">
        <v>89</v>
      </c>
      <c r="AG151" s="21">
        <v>69</v>
      </c>
      <c r="AH151" s="22">
        <v>44</v>
      </c>
      <c r="AI151" s="21">
        <v>22</v>
      </c>
      <c r="AJ151" s="22">
        <v>18</v>
      </c>
      <c r="AK151" s="82">
        <f t="shared" si="84"/>
        <v>11.437262357414449</v>
      </c>
      <c r="AL151" s="60" t="s">
        <v>209</v>
      </c>
      <c r="AM151" s="140">
        <f t="shared" si="85"/>
        <v>244</v>
      </c>
      <c r="AN151" s="21">
        <v>4</v>
      </c>
      <c r="AO151" s="22">
        <v>10</v>
      </c>
      <c r="AP151" s="21">
        <v>12</v>
      </c>
      <c r="AQ151" s="22">
        <v>4</v>
      </c>
      <c r="AR151" s="21">
        <v>43</v>
      </c>
      <c r="AS151" s="22">
        <v>33</v>
      </c>
      <c r="AT151" s="21">
        <v>29</v>
      </c>
      <c r="AU151" s="22">
        <v>15</v>
      </c>
      <c r="AV151" s="21">
        <v>22</v>
      </c>
      <c r="AW151" s="22">
        <v>8</v>
      </c>
      <c r="AX151" s="21">
        <v>18</v>
      </c>
      <c r="AY151" s="22">
        <v>17</v>
      </c>
      <c r="AZ151" s="21">
        <v>18</v>
      </c>
      <c r="BA151" s="22">
        <v>11</v>
      </c>
      <c r="BB151" s="123">
        <f t="shared" si="86"/>
        <v>3.7110266159695815</v>
      </c>
      <c r="BC151" s="13">
        <f t="shared" si="87"/>
        <v>996</v>
      </c>
      <c r="BD151" s="57">
        <f t="shared" si="88"/>
        <v>15.14828897338403</v>
      </c>
      <c r="BE151" s="60" t="s">
        <v>209</v>
      </c>
      <c r="BF151" s="140">
        <f t="shared" si="89"/>
        <v>125</v>
      </c>
      <c r="BG151" s="21">
        <v>12</v>
      </c>
      <c r="BH151" s="22">
        <v>14</v>
      </c>
      <c r="BI151" s="21">
        <v>6</v>
      </c>
      <c r="BJ151" s="22">
        <v>5</v>
      </c>
      <c r="BK151" s="21">
        <v>17</v>
      </c>
      <c r="BL151" s="22">
        <v>12</v>
      </c>
      <c r="BM151" s="21">
        <v>21</v>
      </c>
      <c r="BN151" s="22">
        <v>10</v>
      </c>
      <c r="BO151" s="21">
        <v>5</v>
      </c>
      <c r="BP151" s="22">
        <v>3</v>
      </c>
      <c r="BQ151" s="21">
        <v>2</v>
      </c>
      <c r="BR151" s="22">
        <v>1</v>
      </c>
      <c r="BS151" s="21">
        <v>9</v>
      </c>
      <c r="BT151" s="22">
        <v>8</v>
      </c>
      <c r="BU151" s="82">
        <f t="shared" si="90"/>
        <v>1.9011406844106464</v>
      </c>
    </row>
    <row r="152" spans="1:73" ht="15.6" x14ac:dyDescent="0.3">
      <c r="A152" s="60" t="s">
        <v>210</v>
      </c>
      <c r="B152" s="70">
        <v>2645.7840000000001</v>
      </c>
      <c r="C152" s="148">
        <f t="shared" si="91"/>
        <v>1750</v>
      </c>
      <c r="D152" s="123">
        <f t="shared" si="80"/>
        <v>66.142965563326399</v>
      </c>
      <c r="E152" s="140">
        <f t="shared" si="81"/>
        <v>1298</v>
      </c>
      <c r="F152" s="21">
        <v>62</v>
      </c>
      <c r="G152" s="22">
        <v>48</v>
      </c>
      <c r="H152" s="21">
        <v>46</v>
      </c>
      <c r="I152" s="22">
        <v>41</v>
      </c>
      <c r="J152" s="21">
        <v>92</v>
      </c>
      <c r="K152" s="22">
        <v>82</v>
      </c>
      <c r="L152" s="21">
        <v>119</v>
      </c>
      <c r="M152" s="22">
        <v>106</v>
      </c>
      <c r="N152" s="21">
        <v>116</v>
      </c>
      <c r="O152" s="22">
        <v>116</v>
      </c>
      <c r="P152" s="21">
        <v>132</v>
      </c>
      <c r="Q152" s="22">
        <v>114</v>
      </c>
      <c r="R152" s="21">
        <v>106</v>
      </c>
      <c r="S152" s="22">
        <v>118</v>
      </c>
      <c r="T152" s="123">
        <f t="shared" si="82"/>
        <v>74.171428571428564</v>
      </c>
      <c r="U152" s="60" t="s">
        <v>210</v>
      </c>
      <c r="V152" s="140">
        <f t="shared" si="83"/>
        <v>315</v>
      </c>
      <c r="W152" s="21">
        <v>2</v>
      </c>
      <c r="X152" s="22">
        <v>8</v>
      </c>
      <c r="Y152" s="21">
        <v>5</v>
      </c>
      <c r="Z152" s="22">
        <v>10</v>
      </c>
      <c r="AA152" s="21">
        <v>25</v>
      </c>
      <c r="AB152" s="22">
        <v>23</v>
      </c>
      <c r="AC152" s="21">
        <v>40</v>
      </c>
      <c r="AD152" s="22">
        <v>23</v>
      </c>
      <c r="AE152" s="21">
        <v>25</v>
      </c>
      <c r="AF152" s="22">
        <v>35</v>
      </c>
      <c r="AG152" s="21">
        <v>32</v>
      </c>
      <c r="AH152" s="22">
        <v>29</v>
      </c>
      <c r="AI152" s="21">
        <v>31</v>
      </c>
      <c r="AJ152" s="22">
        <v>27</v>
      </c>
      <c r="AK152" s="82">
        <f t="shared" si="84"/>
        <v>18</v>
      </c>
      <c r="AL152" s="60" t="s">
        <v>210</v>
      </c>
      <c r="AM152" s="140">
        <f t="shared" si="85"/>
        <v>111</v>
      </c>
      <c r="AN152" s="21">
        <v>1</v>
      </c>
      <c r="AO152" s="22">
        <v>1</v>
      </c>
      <c r="AP152" s="21">
        <v>4</v>
      </c>
      <c r="AQ152" s="22">
        <v>2</v>
      </c>
      <c r="AR152" s="21">
        <v>8</v>
      </c>
      <c r="AS152" s="22">
        <v>6</v>
      </c>
      <c r="AT152" s="21">
        <v>12</v>
      </c>
      <c r="AU152" s="22">
        <v>8</v>
      </c>
      <c r="AV152" s="21">
        <v>15</v>
      </c>
      <c r="AW152" s="22">
        <v>13</v>
      </c>
      <c r="AX152" s="21">
        <v>13</v>
      </c>
      <c r="AY152" s="22">
        <v>11</v>
      </c>
      <c r="AZ152" s="21">
        <v>13</v>
      </c>
      <c r="BA152" s="22">
        <v>4</v>
      </c>
      <c r="BB152" s="123">
        <f t="shared" si="86"/>
        <v>6.3428571428571434</v>
      </c>
      <c r="BC152" s="13">
        <f t="shared" si="87"/>
        <v>426</v>
      </c>
      <c r="BD152" s="57">
        <f t="shared" si="88"/>
        <v>24.342857142857142</v>
      </c>
      <c r="BE152" s="60" t="s">
        <v>210</v>
      </c>
      <c r="BF152" s="140">
        <f t="shared" si="89"/>
        <v>26</v>
      </c>
      <c r="BG152" s="21">
        <v>3</v>
      </c>
      <c r="BH152" s="22">
        <v>5</v>
      </c>
      <c r="BI152" s="21">
        <v>0</v>
      </c>
      <c r="BJ152" s="22">
        <v>0</v>
      </c>
      <c r="BK152" s="21">
        <v>5</v>
      </c>
      <c r="BL152" s="22">
        <v>5</v>
      </c>
      <c r="BM152" s="21">
        <v>5</v>
      </c>
      <c r="BN152" s="22">
        <v>2</v>
      </c>
      <c r="BO152" s="21">
        <v>1</v>
      </c>
      <c r="BP152" s="22">
        <v>0</v>
      </c>
      <c r="BQ152" s="21">
        <v>0</v>
      </c>
      <c r="BR152" s="22">
        <v>0</v>
      </c>
      <c r="BS152" s="21">
        <v>0</v>
      </c>
      <c r="BT152" s="22">
        <v>0</v>
      </c>
      <c r="BU152" s="82">
        <f t="shared" si="90"/>
        <v>1.4857142857142858</v>
      </c>
    </row>
    <row r="153" spans="1:73" s="99" customFormat="1" x14ac:dyDescent="0.25"/>
    <row r="154" spans="1:73" ht="15.6" x14ac:dyDescent="0.3">
      <c r="A154" s="39" t="s">
        <v>211</v>
      </c>
      <c r="B154" s="165">
        <f>SUM(B155:B161)</f>
        <v>166177.55200000003</v>
      </c>
      <c r="C154" s="92">
        <f>E154+V154+AM154+BF154</f>
        <v>85605</v>
      </c>
      <c r="D154" s="102"/>
      <c r="E154" s="140">
        <f>SUM(E155:E161)</f>
        <v>64830</v>
      </c>
      <c r="F154" s="160">
        <f t="shared" ref="F154:S154" si="92">SUM(F155:F161)</f>
        <v>3065</v>
      </c>
      <c r="G154" s="160">
        <f t="shared" si="92"/>
        <v>2923</v>
      </c>
      <c r="H154" s="160">
        <f t="shared" si="92"/>
        <v>2654</v>
      </c>
      <c r="I154" s="160">
        <f t="shared" si="92"/>
        <v>2501</v>
      </c>
      <c r="J154" s="160">
        <f t="shared" si="92"/>
        <v>5608</v>
      </c>
      <c r="K154" s="160">
        <f t="shared" si="92"/>
        <v>5352</v>
      </c>
      <c r="L154" s="160">
        <f t="shared" si="92"/>
        <v>5458</v>
      </c>
      <c r="M154" s="160">
        <f t="shared" si="92"/>
        <v>5276</v>
      </c>
      <c r="N154" s="160">
        <f t="shared" si="92"/>
        <v>5781</v>
      </c>
      <c r="O154" s="160">
        <f t="shared" si="92"/>
        <v>5239</v>
      </c>
      <c r="P154" s="160">
        <f t="shared" si="92"/>
        <v>5569</v>
      </c>
      <c r="Q154" s="160">
        <f t="shared" si="92"/>
        <v>5196</v>
      </c>
      <c r="R154" s="160">
        <f t="shared" si="92"/>
        <v>5270</v>
      </c>
      <c r="S154" s="160">
        <f t="shared" si="92"/>
        <v>4938</v>
      </c>
      <c r="T154" s="82">
        <f>E154/C154*100</f>
        <v>75.731557736113544</v>
      </c>
      <c r="U154" s="60"/>
      <c r="V154" s="140">
        <f>SUM(V155:V161)</f>
        <v>13548</v>
      </c>
      <c r="W154" s="160">
        <f t="shared" ref="W154:AJ154" si="93">SUM(W155:W161)</f>
        <v>250</v>
      </c>
      <c r="X154" s="160">
        <f t="shared" si="93"/>
        <v>167</v>
      </c>
      <c r="Y154" s="160">
        <f t="shared" si="93"/>
        <v>309</v>
      </c>
      <c r="Z154" s="160">
        <f t="shared" si="93"/>
        <v>291</v>
      </c>
      <c r="AA154" s="160">
        <f t="shared" si="93"/>
        <v>1146</v>
      </c>
      <c r="AB154" s="160">
        <f t="shared" si="93"/>
        <v>973</v>
      </c>
      <c r="AC154" s="160">
        <f t="shared" si="93"/>
        <v>1237</v>
      </c>
      <c r="AD154" s="160">
        <f t="shared" si="93"/>
        <v>1131</v>
      </c>
      <c r="AE154" s="160">
        <f t="shared" si="93"/>
        <v>1405</v>
      </c>
      <c r="AF154" s="160">
        <f t="shared" si="93"/>
        <v>1303</v>
      </c>
      <c r="AG154" s="160">
        <f t="shared" si="93"/>
        <v>1379</v>
      </c>
      <c r="AH154" s="160">
        <f t="shared" si="93"/>
        <v>1287</v>
      </c>
      <c r="AI154" s="160">
        <f t="shared" si="93"/>
        <v>1433</v>
      </c>
      <c r="AJ154" s="160">
        <f t="shared" si="93"/>
        <v>1237</v>
      </c>
      <c r="AK154" s="102">
        <f>V154/C154*100</f>
        <v>15.826178377431225</v>
      </c>
      <c r="AL154" s="60"/>
      <c r="AM154" s="140">
        <f>SUM(AM155:AM161)</f>
        <v>5574</v>
      </c>
      <c r="AN154" s="160">
        <f t="shared" ref="AN154:BA154" si="94">SUM(AN155:AN161)</f>
        <v>125</v>
      </c>
      <c r="AO154" s="160">
        <f t="shared" si="94"/>
        <v>112</v>
      </c>
      <c r="AP154" s="160">
        <f t="shared" si="94"/>
        <v>195</v>
      </c>
      <c r="AQ154" s="160">
        <f t="shared" si="94"/>
        <v>117</v>
      </c>
      <c r="AR154" s="160">
        <f t="shared" si="94"/>
        <v>651</v>
      </c>
      <c r="AS154" s="160">
        <f t="shared" si="94"/>
        <v>500</v>
      </c>
      <c r="AT154" s="160">
        <f t="shared" si="94"/>
        <v>600</v>
      </c>
      <c r="AU154" s="160">
        <f t="shared" si="94"/>
        <v>430</v>
      </c>
      <c r="AV154" s="160">
        <f t="shared" si="94"/>
        <v>557</v>
      </c>
      <c r="AW154" s="160">
        <f t="shared" si="94"/>
        <v>449</v>
      </c>
      <c r="AX154" s="160">
        <f t="shared" si="94"/>
        <v>568</v>
      </c>
      <c r="AY154" s="160">
        <f t="shared" si="94"/>
        <v>467</v>
      </c>
      <c r="AZ154" s="160">
        <f t="shared" si="94"/>
        <v>464</v>
      </c>
      <c r="BA154" s="160">
        <f t="shared" si="94"/>
        <v>339</v>
      </c>
      <c r="BB154" s="123">
        <f>AM154/C154*100</f>
        <v>6.5113019099351677</v>
      </c>
      <c r="BC154" s="92">
        <f>V154+AM154</f>
        <v>19122</v>
      </c>
      <c r="BD154" s="100">
        <f>AK154+BB154</f>
        <v>22.337480287366393</v>
      </c>
      <c r="BE154" s="60"/>
      <c r="BF154" s="140">
        <f>SUM(BF155:BF161)</f>
        <v>1653</v>
      </c>
      <c r="BG154" s="160">
        <f t="shared" ref="BG154:BT154" si="95">SUM(BG155:BG161)</f>
        <v>328</v>
      </c>
      <c r="BH154" s="160">
        <f t="shared" si="95"/>
        <v>300</v>
      </c>
      <c r="BI154" s="160">
        <f t="shared" si="95"/>
        <v>110</v>
      </c>
      <c r="BJ154" s="160">
        <f t="shared" si="95"/>
        <v>114</v>
      </c>
      <c r="BK154" s="160">
        <f t="shared" si="95"/>
        <v>185</v>
      </c>
      <c r="BL154" s="160">
        <f t="shared" si="95"/>
        <v>213</v>
      </c>
      <c r="BM154" s="160">
        <f t="shared" si="95"/>
        <v>102</v>
      </c>
      <c r="BN154" s="160">
        <f t="shared" si="95"/>
        <v>106</v>
      </c>
      <c r="BO154" s="160">
        <f t="shared" si="95"/>
        <v>54</v>
      </c>
      <c r="BP154" s="160">
        <f t="shared" si="95"/>
        <v>45</v>
      </c>
      <c r="BQ154" s="160">
        <f t="shared" si="95"/>
        <v>32</v>
      </c>
      <c r="BR154" s="160">
        <f t="shared" si="95"/>
        <v>22</v>
      </c>
      <c r="BS154" s="160">
        <f t="shared" si="95"/>
        <v>23</v>
      </c>
      <c r="BT154" s="160">
        <f t="shared" si="95"/>
        <v>19</v>
      </c>
      <c r="BU154" s="102">
        <f>BF154/C154*100</f>
        <v>1.9309619765200632</v>
      </c>
    </row>
    <row r="155" spans="1:73" ht="15.6" x14ac:dyDescent="0.3">
      <c r="A155" s="56" t="s">
        <v>212</v>
      </c>
      <c r="B155" s="151">
        <v>17342</v>
      </c>
      <c r="C155" s="80">
        <f>E155+BC155+BF155</f>
        <v>12104</v>
      </c>
      <c r="D155" s="82">
        <f t="shared" ref="D155:D163" si="96">C155/B155*100</f>
        <v>69.795871295121671</v>
      </c>
      <c r="E155" s="140">
        <f t="shared" ref="E155:E161" si="97">SUM(F155:S155)</f>
        <v>8221</v>
      </c>
      <c r="F155" s="95">
        <v>412</v>
      </c>
      <c r="G155" s="96">
        <v>369</v>
      </c>
      <c r="H155" s="95">
        <v>321</v>
      </c>
      <c r="I155" s="96">
        <v>296</v>
      </c>
      <c r="J155" s="95">
        <v>632</v>
      </c>
      <c r="K155" s="96">
        <v>710</v>
      </c>
      <c r="L155" s="95">
        <v>703</v>
      </c>
      <c r="M155" s="96">
        <v>674</v>
      </c>
      <c r="N155" s="95">
        <v>760</v>
      </c>
      <c r="O155" s="96">
        <v>747</v>
      </c>
      <c r="P155" s="95">
        <v>745</v>
      </c>
      <c r="Q155" s="96">
        <v>650</v>
      </c>
      <c r="R155" s="95">
        <v>623</v>
      </c>
      <c r="S155" s="96">
        <v>579</v>
      </c>
      <c r="T155" s="82">
        <f t="shared" ref="T155:T163" si="98">E155/C155*100</f>
        <v>67.919695968274951</v>
      </c>
      <c r="U155" s="56" t="s">
        <v>212</v>
      </c>
      <c r="V155" s="140">
        <f t="shared" ref="V155:V161" si="99">SUM(W155:AJ155)</f>
        <v>2166</v>
      </c>
      <c r="W155" s="95">
        <v>36</v>
      </c>
      <c r="X155" s="96">
        <v>17</v>
      </c>
      <c r="Y155" s="95">
        <v>58</v>
      </c>
      <c r="Z155" s="96">
        <v>40</v>
      </c>
      <c r="AA155" s="95">
        <v>189</v>
      </c>
      <c r="AB155" s="96">
        <v>139</v>
      </c>
      <c r="AC155" s="95">
        <v>206</v>
      </c>
      <c r="AD155" s="96">
        <v>166</v>
      </c>
      <c r="AE155" s="95">
        <v>253</v>
      </c>
      <c r="AF155" s="96">
        <v>214</v>
      </c>
      <c r="AG155" s="95">
        <v>226</v>
      </c>
      <c r="AH155" s="96">
        <v>223</v>
      </c>
      <c r="AI155" s="95">
        <v>216</v>
      </c>
      <c r="AJ155" s="96">
        <v>183</v>
      </c>
      <c r="AK155" s="102">
        <f t="shared" ref="AK155:AK163" si="100">V155/C155*100</f>
        <v>17.894910773298083</v>
      </c>
      <c r="AL155" s="56" t="s">
        <v>212</v>
      </c>
      <c r="AM155" s="140">
        <f t="shared" ref="AM155:AM161" si="101">SUM(AN155:BA155)</f>
        <v>1305</v>
      </c>
      <c r="AN155" s="21">
        <v>28</v>
      </c>
      <c r="AO155" s="22">
        <v>30</v>
      </c>
      <c r="AP155" s="21">
        <v>50</v>
      </c>
      <c r="AQ155" s="22">
        <v>21</v>
      </c>
      <c r="AR155" s="21">
        <v>186</v>
      </c>
      <c r="AS155" s="22">
        <v>110</v>
      </c>
      <c r="AT155" s="21">
        <v>129</v>
      </c>
      <c r="AU155" s="22">
        <v>95</v>
      </c>
      <c r="AV155" s="21">
        <v>124</v>
      </c>
      <c r="AW155" s="22">
        <v>107</v>
      </c>
      <c r="AX155" s="21">
        <v>134</v>
      </c>
      <c r="AY155" s="22">
        <v>127</v>
      </c>
      <c r="AZ155" s="21">
        <v>100</v>
      </c>
      <c r="BA155" s="22">
        <v>64</v>
      </c>
      <c r="BB155" s="123">
        <f t="shared" ref="BB155:BB163" si="102">AM155/C155*100</f>
        <v>10.781559814937211</v>
      </c>
      <c r="BC155" s="80">
        <f t="shared" ref="BC155:BC163" si="103">V155+AM155</f>
        <v>3471</v>
      </c>
      <c r="BD155" s="91">
        <f t="shared" ref="BD155:BD163" si="104">AK155+BB155</f>
        <v>28.676470588235293</v>
      </c>
      <c r="BE155" s="56" t="s">
        <v>212</v>
      </c>
      <c r="BF155" s="140">
        <f t="shared" ref="BF155:BF161" si="105">SUM(BG155:BT155)</f>
        <v>412</v>
      </c>
      <c r="BG155" s="95">
        <v>67</v>
      </c>
      <c r="BH155" s="96">
        <v>84</v>
      </c>
      <c r="BI155" s="95">
        <v>34</v>
      </c>
      <c r="BJ155" s="96">
        <v>43</v>
      </c>
      <c r="BK155" s="95">
        <v>48</v>
      </c>
      <c r="BL155" s="96">
        <v>56</v>
      </c>
      <c r="BM155" s="95">
        <v>18</v>
      </c>
      <c r="BN155" s="96">
        <v>20</v>
      </c>
      <c r="BO155" s="95">
        <v>18</v>
      </c>
      <c r="BP155" s="96">
        <v>14</v>
      </c>
      <c r="BQ155" s="95">
        <v>4</v>
      </c>
      <c r="BR155" s="96">
        <v>4</v>
      </c>
      <c r="BS155" s="95">
        <v>1</v>
      </c>
      <c r="BT155" s="96">
        <v>1</v>
      </c>
      <c r="BU155" s="82">
        <f t="shared" ref="BU155:BU163" si="106">BF155/C155*100</f>
        <v>3.4038334434897553</v>
      </c>
    </row>
    <row r="156" spans="1:73" ht="15.6" x14ac:dyDescent="0.3">
      <c r="A156" s="56" t="s">
        <v>213</v>
      </c>
      <c r="B156" s="151">
        <v>11465</v>
      </c>
      <c r="C156" s="144">
        <f t="shared" ref="C156:C161" si="107">E156+BC156+BF156</f>
        <v>4470</v>
      </c>
      <c r="D156" s="82">
        <f t="shared" si="96"/>
        <v>38.988225032708243</v>
      </c>
      <c r="E156" s="140">
        <f t="shared" si="97"/>
        <v>3444</v>
      </c>
      <c r="F156" s="95">
        <v>122</v>
      </c>
      <c r="G156" s="96">
        <v>119</v>
      </c>
      <c r="H156" s="95">
        <v>115</v>
      </c>
      <c r="I156" s="96">
        <v>131</v>
      </c>
      <c r="J156" s="95">
        <v>308</v>
      </c>
      <c r="K156" s="96">
        <v>313</v>
      </c>
      <c r="L156" s="95">
        <v>298</v>
      </c>
      <c r="M156" s="96">
        <v>319</v>
      </c>
      <c r="N156" s="95">
        <v>297</v>
      </c>
      <c r="O156" s="96">
        <v>258</v>
      </c>
      <c r="P156" s="95">
        <v>324</v>
      </c>
      <c r="Q156" s="96">
        <v>293</v>
      </c>
      <c r="R156" s="95">
        <v>259</v>
      </c>
      <c r="S156" s="96">
        <v>288</v>
      </c>
      <c r="T156" s="82">
        <f t="shared" si="98"/>
        <v>77.046979865771817</v>
      </c>
      <c r="U156" s="56" t="s">
        <v>213</v>
      </c>
      <c r="V156" s="140">
        <f t="shared" si="99"/>
        <v>705</v>
      </c>
      <c r="W156" s="95">
        <v>12</v>
      </c>
      <c r="X156" s="96">
        <v>7</v>
      </c>
      <c r="Y156" s="95">
        <v>25</v>
      </c>
      <c r="Z156" s="96">
        <v>16</v>
      </c>
      <c r="AA156" s="95">
        <v>63</v>
      </c>
      <c r="AB156" s="96">
        <v>45</v>
      </c>
      <c r="AC156" s="95">
        <v>72</v>
      </c>
      <c r="AD156" s="96">
        <v>58</v>
      </c>
      <c r="AE156" s="95">
        <v>68</v>
      </c>
      <c r="AF156" s="96">
        <v>54</v>
      </c>
      <c r="AG156" s="95">
        <v>76</v>
      </c>
      <c r="AH156" s="96">
        <v>63</v>
      </c>
      <c r="AI156" s="95">
        <v>78</v>
      </c>
      <c r="AJ156" s="96">
        <v>68</v>
      </c>
      <c r="AK156" s="102">
        <f t="shared" si="100"/>
        <v>15.771812080536913</v>
      </c>
      <c r="AL156" s="56" t="s">
        <v>213</v>
      </c>
      <c r="AM156" s="140">
        <f t="shared" si="101"/>
        <v>253</v>
      </c>
      <c r="AN156" s="95">
        <v>7</v>
      </c>
      <c r="AO156" s="96">
        <v>4</v>
      </c>
      <c r="AP156" s="95">
        <v>10</v>
      </c>
      <c r="AQ156" s="96">
        <v>4</v>
      </c>
      <c r="AR156" s="95">
        <v>31</v>
      </c>
      <c r="AS156" s="96">
        <v>16</v>
      </c>
      <c r="AT156" s="95">
        <v>25</v>
      </c>
      <c r="AU156" s="96">
        <v>16</v>
      </c>
      <c r="AV156" s="95">
        <v>26</v>
      </c>
      <c r="AW156" s="96">
        <v>23</v>
      </c>
      <c r="AX156" s="95">
        <v>27</v>
      </c>
      <c r="AY156" s="96">
        <v>21</v>
      </c>
      <c r="AZ156" s="95">
        <v>21</v>
      </c>
      <c r="BA156" s="96">
        <v>22</v>
      </c>
      <c r="BB156" s="123">
        <f t="shared" si="102"/>
        <v>5.6599552572706937</v>
      </c>
      <c r="BC156" s="80">
        <f t="shared" si="103"/>
        <v>958</v>
      </c>
      <c r="BD156" s="91">
        <f t="shared" si="104"/>
        <v>21.431767337807607</v>
      </c>
      <c r="BE156" s="56" t="s">
        <v>213</v>
      </c>
      <c r="BF156" s="140">
        <f t="shared" si="105"/>
        <v>68</v>
      </c>
      <c r="BG156" s="95">
        <v>8</v>
      </c>
      <c r="BH156" s="96">
        <v>11</v>
      </c>
      <c r="BI156" s="95">
        <v>5</v>
      </c>
      <c r="BJ156" s="96">
        <v>3</v>
      </c>
      <c r="BK156" s="95">
        <v>12</v>
      </c>
      <c r="BL156" s="96">
        <v>10</v>
      </c>
      <c r="BM156" s="95">
        <v>4</v>
      </c>
      <c r="BN156" s="96">
        <v>10</v>
      </c>
      <c r="BO156" s="95">
        <v>2</v>
      </c>
      <c r="BP156" s="96">
        <v>0</v>
      </c>
      <c r="BQ156" s="95">
        <v>0</v>
      </c>
      <c r="BR156" s="96">
        <v>1</v>
      </c>
      <c r="BS156" s="95">
        <v>1</v>
      </c>
      <c r="BT156" s="96">
        <v>1</v>
      </c>
      <c r="BU156" s="82">
        <f t="shared" si="106"/>
        <v>1.5212527964205815</v>
      </c>
    </row>
    <row r="157" spans="1:73" ht="15.6" x14ac:dyDescent="0.3">
      <c r="A157" s="56" t="s">
        <v>214</v>
      </c>
      <c r="B157" s="151">
        <v>30808.350000000002</v>
      </c>
      <c r="C157" s="144">
        <f t="shared" si="107"/>
        <v>16371</v>
      </c>
      <c r="D157" s="82">
        <f t="shared" si="96"/>
        <v>53.138191431868307</v>
      </c>
      <c r="E157" s="140">
        <f t="shared" si="97"/>
        <v>12311</v>
      </c>
      <c r="F157" s="95">
        <v>529</v>
      </c>
      <c r="G157" s="96">
        <v>519</v>
      </c>
      <c r="H157" s="95">
        <v>588</v>
      </c>
      <c r="I157" s="96">
        <v>543</v>
      </c>
      <c r="J157" s="95">
        <v>1103</v>
      </c>
      <c r="K157" s="96">
        <v>971</v>
      </c>
      <c r="L157" s="95">
        <v>1108</v>
      </c>
      <c r="M157" s="96">
        <v>1017</v>
      </c>
      <c r="N157" s="95">
        <v>1034</v>
      </c>
      <c r="O157" s="96">
        <v>999</v>
      </c>
      <c r="P157" s="95">
        <v>1031</v>
      </c>
      <c r="Q157" s="96">
        <v>998</v>
      </c>
      <c r="R157" s="95">
        <v>969</v>
      </c>
      <c r="S157" s="96">
        <v>902</v>
      </c>
      <c r="T157" s="82">
        <f t="shared" si="98"/>
        <v>75.200048866898783</v>
      </c>
      <c r="U157" s="56" t="s">
        <v>214</v>
      </c>
      <c r="V157" s="140">
        <f t="shared" si="99"/>
        <v>2998</v>
      </c>
      <c r="W157" s="95">
        <v>75</v>
      </c>
      <c r="X157" s="96">
        <v>63</v>
      </c>
      <c r="Y157" s="95">
        <v>99</v>
      </c>
      <c r="Z157" s="96">
        <v>103</v>
      </c>
      <c r="AA157" s="95">
        <v>248</v>
      </c>
      <c r="AB157" s="96">
        <v>242</v>
      </c>
      <c r="AC157" s="95">
        <v>271</v>
      </c>
      <c r="AD157" s="96">
        <v>223</v>
      </c>
      <c r="AE157" s="95">
        <v>282</v>
      </c>
      <c r="AF157" s="96">
        <v>260</v>
      </c>
      <c r="AG157" s="95">
        <v>286</v>
      </c>
      <c r="AH157" s="96">
        <v>284</v>
      </c>
      <c r="AI157" s="95">
        <v>303</v>
      </c>
      <c r="AJ157" s="96">
        <v>259</v>
      </c>
      <c r="AK157" s="102">
        <f t="shared" si="100"/>
        <v>18.312870319467351</v>
      </c>
      <c r="AL157" s="56" t="s">
        <v>214</v>
      </c>
      <c r="AM157" s="140">
        <f t="shared" si="101"/>
        <v>883</v>
      </c>
      <c r="AN157" s="95">
        <v>26</v>
      </c>
      <c r="AO157" s="96">
        <v>20</v>
      </c>
      <c r="AP157" s="95">
        <v>37</v>
      </c>
      <c r="AQ157" s="96">
        <v>39</v>
      </c>
      <c r="AR157" s="95">
        <v>98</v>
      </c>
      <c r="AS157" s="96">
        <v>87</v>
      </c>
      <c r="AT157" s="95">
        <v>110</v>
      </c>
      <c r="AU157" s="96">
        <v>56</v>
      </c>
      <c r="AV157" s="95">
        <v>71</v>
      </c>
      <c r="AW157" s="96">
        <v>69</v>
      </c>
      <c r="AX157" s="95">
        <v>84</v>
      </c>
      <c r="AY157" s="96">
        <v>69</v>
      </c>
      <c r="AZ157" s="95">
        <v>62</v>
      </c>
      <c r="BA157" s="96">
        <v>55</v>
      </c>
      <c r="BB157" s="123">
        <f t="shared" si="102"/>
        <v>5.3936839533321113</v>
      </c>
      <c r="BC157" s="80">
        <f t="shared" si="103"/>
        <v>3881</v>
      </c>
      <c r="BD157" s="91">
        <f t="shared" si="104"/>
        <v>23.706554272799462</v>
      </c>
      <c r="BE157" s="56" t="s">
        <v>214</v>
      </c>
      <c r="BF157" s="140">
        <f t="shared" si="105"/>
        <v>179</v>
      </c>
      <c r="BG157" s="95">
        <v>26</v>
      </c>
      <c r="BH157" s="96">
        <v>12</v>
      </c>
      <c r="BI157" s="95">
        <v>13</v>
      </c>
      <c r="BJ157" s="96">
        <v>15</v>
      </c>
      <c r="BK157" s="95">
        <v>19</v>
      </c>
      <c r="BL157" s="96">
        <v>21</v>
      </c>
      <c r="BM157" s="95">
        <v>11</v>
      </c>
      <c r="BN157" s="96">
        <v>14</v>
      </c>
      <c r="BO157" s="95">
        <v>13</v>
      </c>
      <c r="BP157" s="96">
        <v>7</v>
      </c>
      <c r="BQ157" s="95">
        <v>9</v>
      </c>
      <c r="BR157" s="96">
        <v>5</v>
      </c>
      <c r="BS157" s="95">
        <v>9</v>
      </c>
      <c r="BT157" s="96">
        <v>5</v>
      </c>
      <c r="BU157" s="82">
        <f t="shared" si="106"/>
        <v>1.093396860301753</v>
      </c>
    </row>
    <row r="158" spans="1:73" ht="15.6" x14ac:dyDescent="0.3">
      <c r="A158" s="56" t="s">
        <v>215</v>
      </c>
      <c r="B158" s="151">
        <v>16341</v>
      </c>
      <c r="C158" s="144">
        <f t="shared" si="107"/>
        <v>0</v>
      </c>
      <c r="D158" s="82">
        <f t="shared" si="96"/>
        <v>0</v>
      </c>
      <c r="E158" s="140">
        <f t="shared" si="97"/>
        <v>0</v>
      </c>
      <c r="F158" s="95"/>
      <c r="G158" s="96"/>
      <c r="H158" s="95"/>
      <c r="I158" s="96"/>
      <c r="J158" s="95"/>
      <c r="K158" s="96"/>
      <c r="L158" s="95"/>
      <c r="M158" s="96"/>
      <c r="N158" s="95"/>
      <c r="O158" s="96"/>
      <c r="P158" s="95"/>
      <c r="Q158" s="96"/>
      <c r="R158" s="95"/>
      <c r="S158" s="96"/>
      <c r="T158" s="82" t="e">
        <f t="shared" si="98"/>
        <v>#DIV/0!</v>
      </c>
      <c r="U158" s="56" t="s">
        <v>215</v>
      </c>
      <c r="V158" s="140">
        <f t="shared" si="99"/>
        <v>0</v>
      </c>
      <c r="W158" s="95"/>
      <c r="X158" s="96"/>
      <c r="Y158" s="95"/>
      <c r="Z158" s="96"/>
      <c r="AA158" s="95"/>
      <c r="AB158" s="96"/>
      <c r="AC158" s="95"/>
      <c r="AD158" s="96"/>
      <c r="AE158" s="95"/>
      <c r="AF158" s="96"/>
      <c r="AG158" s="95"/>
      <c r="AH158" s="96"/>
      <c r="AI158" s="95"/>
      <c r="AJ158" s="96"/>
      <c r="AK158" s="102" t="e">
        <f t="shared" si="100"/>
        <v>#DIV/0!</v>
      </c>
      <c r="AL158" s="56" t="s">
        <v>215</v>
      </c>
      <c r="AM158" s="140">
        <f t="shared" si="101"/>
        <v>0</v>
      </c>
      <c r="AN158" s="95"/>
      <c r="AO158" s="96"/>
      <c r="AP158" s="95"/>
      <c r="AQ158" s="96"/>
      <c r="AR158" s="95"/>
      <c r="AS158" s="96"/>
      <c r="AT158" s="95"/>
      <c r="AU158" s="96"/>
      <c r="AV158" s="95"/>
      <c r="AW158" s="96"/>
      <c r="AX158" s="95"/>
      <c r="AY158" s="96"/>
      <c r="AZ158" s="95"/>
      <c r="BA158" s="96"/>
      <c r="BB158" s="123" t="e">
        <f t="shared" si="102"/>
        <v>#DIV/0!</v>
      </c>
      <c r="BC158" s="80">
        <f t="shared" si="103"/>
        <v>0</v>
      </c>
      <c r="BD158" s="91" t="e">
        <f t="shared" si="104"/>
        <v>#DIV/0!</v>
      </c>
      <c r="BE158" s="56" t="s">
        <v>215</v>
      </c>
      <c r="BF158" s="140">
        <f t="shared" si="105"/>
        <v>0</v>
      </c>
      <c r="BG158" s="95"/>
      <c r="BH158" s="96"/>
      <c r="BI158" s="95"/>
      <c r="BJ158" s="96"/>
      <c r="BK158" s="95"/>
      <c r="BL158" s="96"/>
      <c r="BM158" s="95"/>
      <c r="BN158" s="96"/>
      <c r="BO158" s="95"/>
      <c r="BP158" s="96"/>
      <c r="BQ158" s="95"/>
      <c r="BR158" s="96"/>
      <c r="BS158" s="95"/>
      <c r="BT158" s="96"/>
      <c r="BU158" s="82" t="e">
        <f t="shared" si="106"/>
        <v>#DIV/0!</v>
      </c>
    </row>
    <row r="159" spans="1:73" ht="15.6" x14ac:dyDescent="0.3">
      <c r="A159" s="56" t="s">
        <v>216</v>
      </c>
      <c r="B159" s="151">
        <v>14247.738000000001</v>
      </c>
      <c r="C159" s="144">
        <f t="shared" si="107"/>
        <v>8369</v>
      </c>
      <c r="D159" s="82">
        <f t="shared" si="96"/>
        <v>58.739148628364724</v>
      </c>
      <c r="E159" s="140">
        <f t="shared" si="97"/>
        <v>7556</v>
      </c>
      <c r="F159" s="95">
        <v>356</v>
      </c>
      <c r="G159" s="96">
        <v>319</v>
      </c>
      <c r="H159" s="95">
        <v>285</v>
      </c>
      <c r="I159" s="96">
        <v>269</v>
      </c>
      <c r="J159" s="95">
        <v>637</v>
      </c>
      <c r="K159" s="96">
        <v>591</v>
      </c>
      <c r="L159" s="95">
        <v>652</v>
      </c>
      <c r="M159" s="96">
        <v>616</v>
      </c>
      <c r="N159" s="95">
        <v>704</v>
      </c>
      <c r="O159" s="96">
        <v>607</v>
      </c>
      <c r="P159" s="95">
        <v>640</v>
      </c>
      <c r="Q159" s="96">
        <v>598</v>
      </c>
      <c r="R159" s="95">
        <v>666</v>
      </c>
      <c r="S159" s="96">
        <v>616</v>
      </c>
      <c r="T159" s="82">
        <f t="shared" si="98"/>
        <v>90.285577727327038</v>
      </c>
      <c r="U159" s="56" t="s">
        <v>216</v>
      </c>
      <c r="V159" s="140">
        <f t="shared" si="99"/>
        <v>703</v>
      </c>
      <c r="W159" s="95">
        <v>7</v>
      </c>
      <c r="X159" s="96">
        <v>6</v>
      </c>
      <c r="Y159" s="95">
        <v>6</v>
      </c>
      <c r="Z159" s="96">
        <v>14</v>
      </c>
      <c r="AA159" s="95">
        <v>50</v>
      </c>
      <c r="AB159" s="96">
        <v>54</v>
      </c>
      <c r="AC159" s="95">
        <v>61</v>
      </c>
      <c r="AD159" s="96">
        <v>68</v>
      </c>
      <c r="AE159" s="95">
        <v>78</v>
      </c>
      <c r="AF159" s="96">
        <v>76</v>
      </c>
      <c r="AG159" s="95">
        <v>85</v>
      </c>
      <c r="AH159" s="96">
        <v>70</v>
      </c>
      <c r="AI159" s="95">
        <v>69</v>
      </c>
      <c r="AJ159" s="96">
        <v>59</v>
      </c>
      <c r="AK159" s="102">
        <f t="shared" si="100"/>
        <v>8.4000477954355368</v>
      </c>
      <c r="AL159" s="56" t="s">
        <v>216</v>
      </c>
      <c r="AM159" s="140">
        <f t="shared" si="101"/>
        <v>80</v>
      </c>
      <c r="AN159" s="95">
        <v>1</v>
      </c>
      <c r="AO159" s="96">
        <v>1</v>
      </c>
      <c r="AP159" s="95">
        <v>5</v>
      </c>
      <c r="AQ159" s="96">
        <v>1</v>
      </c>
      <c r="AR159" s="95">
        <v>7</v>
      </c>
      <c r="AS159" s="96">
        <v>11</v>
      </c>
      <c r="AT159" s="95">
        <v>6</v>
      </c>
      <c r="AU159" s="96">
        <v>10</v>
      </c>
      <c r="AV159" s="95">
        <v>9</v>
      </c>
      <c r="AW159" s="96">
        <v>8</v>
      </c>
      <c r="AX159" s="95">
        <v>3</v>
      </c>
      <c r="AY159" s="96">
        <v>12</v>
      </c>
      <c r="AZ159" s="95">
        <v>4</v>
      </c>
      <c r="BA159" s="96">
        <v>2</v>
      </c>
      <c r="BB159" s="123">
        <f t="shared" si="102"/>
        <v>0.95590871071812644</v>
      </c>
      <c r="BC159" s="80">
        <f t="shared" si="103"/>
        <v>783</v>
      </c>
      <c r="BD159" s="91">
        <f t="shared" si="104"/>
        <v>9.3559565061536638</v>
      </c>
      <c r="BE159" s="56" t="s">
        <v>216</v>
      </c>
      <c r="BF159" s="140">
        <f t="shared" si="105"/>
        <v>30</v>
      </c>
      <c r="BG159" s="95">
        <v>7</v>
      </c>
      <c r="BH159" s="96">
        <v>3</v>
      </c>
      <c r="BI159" s="95">
        <v>1</v>
      </c>
      <c r="BJ159" s="96">
        <v>1</v>
      </c>
      <c r="BK159" s="95">
        <v>1</v>
      </c>
      <c r="BL159" s="96">
        <v>6</v>
      </c>
      <c r="BM159" s="95">
        <v>4</v>
      </c>
      <c r="BN159" s="96">
        <v>1</v>
      </c>
      <c r="BO159" s="95">
        <v>2</v>
      </c>
      <c r="BP159" s="96">
        <v>0</v>
      </c>
      <c r="BQ159" s="95">
        <v>3</v>
      </c>
      <c r="BR159" s="96">
        <v>0</v>
      </c>
      <c r="BS159" s="95">
        <v>0</v>
      </c>
      <c r="BT159" s="96">
        <v>1</v>
      </c>
      <c r="BU159" s="82">
        <f t="shared" si="106"/>
        <v>0.3584657665192974</v>
      </c>
    </row>
    <row r="160" spans="1:73" ht="15.6" x14ac:dyDescent="0.3">
      <c r="A160" s="56" t="s">
        <v>217</v>
      </c>
      <c r="B160" s="151">
        <v>35189.802000000003</v>
      </c>
      <c r="C160" s="144">
        <f t="shared" si="107"/>
        <v>29203</v>
      </c>
      <c r="D160" s="82">
        <f t="shared" si="96"/>
        <v>82.987110868086148</v>
      </c>
      <c r="E160" s="140">
        <f t="shared" si="97"/>
        <v>21809</v>
      </c>
      <c r="F160" s="95">
        <v>1265</v>
      </c>
      <c r="G160" s="96">
        <v>1238</v>
      </c>
      <c r="H160" s="95">
        <v>904</v>
      </c>
      <c r="I160" s="96">
        <v>813</v>
      </c>
      <c r="J160" s="95">
        <v>1908</v>
      </c>
      <c r="K160" s="96">
        <v>1818</v>
      </c>
      <c r="L160" s="95">
        <v>1733</v>
      </c>
      <c r="M160" s="96">
        <v>1720</v>
      </c>
      <c r="N160" s="95">
        <v>1892</v>
      </c>
      <c r="O160" s="96">
        <v>1709</v>
      </c>
      <c r="P160" s="95">
        <v>1793</v>
      </c>
      <c r="Q160" s="96">
        <v>1674</v>
      </c>
      <c r="R160" s="95">
        <v>1724</v>
      </c>
      <c r="S160" s="96">
        <v>1618</v>
      </c>
      <c r="T160" s="82">
        <f t="shared" si="98"/>
        <v>74.680683491422116</v>
      </c>
      <c r="U160" s="56" t="s">
        <v>217</v>
      </c>
      <c r="V160" s="140">
        <f t="shared" si="99"/>
        <v>4834</v>
      </c>
      <c r="W160" s="95">
        <v>101</v>
      </c>
      <c r="X160" s="96">
        <v>66</v>
      </c>
      <c r="Y160" s="95">
        <v>90</v>
      </c>
      <c r="Z160" s="96">
        <v>79</v>
      </c>
      <c r="AA160" s="95">
        <v>408</v>
      </c>
      <c r="AB160" s="96">
        <v>306</v>
      </c>
      <c r="AC160" s="95">
        <v>416</v>
      </c>
      <c r="AD160" s="96">
        <v>387</v>
      </c>
      <c r="AE160" s="95">
        <v>497</v>
      </c>
      <c r="AF160" s="96">
        <v>493</v>
      </c>
      <c r="AG160" s="95">
        <v>491</v>
      </c>
      <c r="AH160" s="96">
        <v>480</v>
      </c>
      <c r="AI160" s="95">
        <v>552</v>
      </c>
      <c r="AJ160" s="96">
        <v>468</v>
      </c>
      <c r="AK160" s="102">
        <f t="shared" si="100"/>
        <v>16.553093860219839</v>
      </c>
      <c r="AL160" s="56" t="s">
        <v>217</v>
      </c>
      <c r="AM160" s="140">
        <f t="shared" si="101"/>
        <v>1757</v>
      </c>
      <c r="AN160" s="95">
        <v>34</v>
      </c>
      <c r="AO160" s="96">
        <v>43</v>
      </c>
      <c r="AP160" s="95">
        <v>51</v>
      </c>
      <c r="AQ160" s="96">
        <v>23</v>
      </c>
      <c r="AR160" s="95">
        <v>181</v>
      </c>
      <c r="AS160" s="96">
        <v>144</v>
      </c>
      <c r="AT160" s="95">
        <v>182</v>
      </c>
      <c r="AU160" s="96">
        <v>141</v>
      </c>
      <c r="AV160" s="95">
        <v>184</v>
      </c>
      <c r="AW160" s="96">
        <v>140</v>
      </c>
      <c r="AX160" s="95">
        <v>186</v>
      </c>
      <c r="AY160" s="96">
        <v>132</v>
      </c>
      <c r="AZ160" s="95">
        <v>186</v>
      </c>
      <c r="BA160" s="96">
        <v>130</v>
      </c>
      <c r="BB160" s="123">
        <f t="shared" si="102"/>
        <v>6.0165051535801117</v>
      </c>
      <c r="BC160" s="80">
        <f t="shared" si="103"/>
        <v>6591</v>
      </c>
      <c r="BD160" s="91">
        <f t="shared" si="104"/>
        <v>22.569599013799952</v>
      </c>
      <c r="BE160" s="56" t="s">
        <v>217</v>
      </c>
      <c r="BF160" s="140">
        <f t="shared" si="105"/>
        <v>803</v>
      </c>
      <c r="BG160" s="95">
        <v>189</v>
      </c>
      <c r="BH160" s="96">
        <v>173</v>
      </c>
      <c r="BI160" s="95">
        <v>47</v>
      </c>
      <c r="BJ160" s="96">
        <v>45</v>
      </c>
      <c r="BK160" s="95">
        <v>92</v>
      </c>
      <c r="BL160" s="96">
        <v>96</v>
      </c>
      <c r="BM160" s="95">
        <v>52</v>
      </c>
      <c r="BN160" s="96">
        <v>47</v>
      </c>
      <c r="BO160" s="95">
        <v>17</v>
      </c>
      <c r="BP160" s="96">
        <v>15</v>
      </c>
      <c r="BQ160" s="95">
        <v>15</v>
      </c>
      <c r="BR160" s="96">
        <v>6</v>
      </c>
      <c r="BS160" s="95">
        <v>4</v>
      </c>
      <c r="BT160" s="96">
        <v>5</v>
      </c>
      <c r="BU160" s="82">
        <f t="shared" si="106"/>
        <v>2.7497174947779337</v>
      </c>
    </row>
    <row r="161" spans="1:73" ht="15.6" x14ac:dyDescent="0.3">
      <c r="A161" s="56" t="s">
        <v>218</v>
      </c>
      <c r="B161" s="151">
        <v>40783.662000000004</v>
      </c>
      <c r="C161" s="144">
        <f t="shared" si="107"/>
        <v>15088</v>
      </c>
      <c r="D161" s="82">
        <f t="shared" si="96"/>
        <v>36.995206560901764</v>
      </c>
      <c r="E161" s="140">
        <f t="shared" si="97"/>
        <v>11489</v>
      </c>
      <c r="F161" s="95">
        <v>381</v>
      </c>
      <c r="G161" s="96">
        <v>359</v>
      </c>
      <c r="H161" s="95">
        <v>441</v>
      </c>
      <c r="I161" s="96">
        <v>449</v>
      </c>
      <c r="J161" s="95">
        <v>1020</v>
      </c>
      <c r="K161" s="96">
        <v>949</v>
      </c>
      <c r="L161" s="95">
        <v>964</v>
      </c>
      <c r="M161" s="96">
        <v>930</v>
      </c>
      <c r="N161" s="95">
        <v>1094</v>
      </c>
      <c r="O161" s="96">
        <v>919</v>
      </c>
      <c r="P161" s="95">
        <v>1036</v>
      </c>
      <c r="Q161" s="96">
        <v>983</v>
      </c>
      <c r="R161" s="95">
        <v>1029</v>
      </c>
      <c r="S161" s="96">
        <v>935</v>
      </c>
      <c r="T161" s="82">
        <f t="shared" si="98"/>
        <v>76.146606574761392</v>
      </c>
      <c r="U161" s="56" t="s">
        <v>218</v>
      </c>
      <c r="V161" s="140">
        <f t="shared" si="99"/>
        <v>2142</v>
      </c>
      <c r="W161" s="95">
        <v>19</v>
      </c>
      <c r="X161" s="96">
        <v>8</v>
      </c>
      <c r="Y161" s="95">
        <v>31</v>
      </c>
      <c r="Z161" s="96">
        <v>39</v>
      </c>
      <c r="AA161" s="95">
        <v>188</v>
      </c>
      <c r="AB161" s="96">
        <v>187</v>
      </c>
      <c r="AC161" s="95">
        <v>211</v>
      </c>
      <c r="AD161" s="96">
        <v>229</v>
      </c>
      <c r="AE161" s="95">
        <v>227</v>
      </c>
      <c r="AF161" s="96">
        <v>206</v>
      </c>
      <c r="AG161" s="95">
        <v>215</v>
      </c>
      <c r="AH161" s="96">
        <v>167</v>
      </c>
      <c r="AI161" s="95">
        <v>215</v>
      </c>
      <c r="AJ161" s="96">
        <v>200</v>
      </c>
      <c r="AK161" s="102">
        <f t="shared" si="100"/>
        <v>14.196712619300106</v>
      </c>
      <c r="AL161" s="56" t="s">
        <v>218</v>
      </c>
      <c r="AM161" s="140">
        <f t="shared" si="101"/>
        <v>1296</v>
      </c>
      <c r="AN161" s="95">
        <v>29</v>
      </c>
      <c r="AO161" s="96">
        <v>14</v>
      </c>
      <c r="AP161" s="95">
        <v>42</v>
      </c>
      <c r="AQ161" s="96">
        <v>29</v>
      </c>
      <c r="AR161" s="95">
        <v>148</v>
      </c>
      <c r="AS161" s="96">
        <v>132</v>
      </c>
      <c r="AT161" s="95">
        <v>148</v>
      </c>
      <c r="AU161" s="96">
        <v>112</v>
      </c>
      <c r="AV161" s="95">
        <v>143</v>
      </c>
      <c r="AW161" s="96">
        <v>102</v>
      </c>
      <c r="AX161" s="95">
        <v>134</v>
      </c>
      <c r="AY161" s="96">
        <v>106</v>
      </c>
      <c r="AZ161" s="95">
        <v>91</v>
      </c>
      <c r="BA161" s="96">
        <v>66</v>
      </c>
      <c r="BB161" s="123">
        <f t="shared" si="102"/>
        <v>8.5896076352067858</v>
      </c>
      <c r="BC161" s="80">
        <f t="shared" si="103"/>
        <v>3438</v>
      </c>
      <c r="BD161" s="91">
        <f t="shared" si="104"/>
        <v>22.78632025450689</v>
      </c>
      <c r="BE161" s="56" t="s">
        <v>218</v>
      </c>
      <c r="BF161" s="140">
        <f t="shared" si="105"/>
        <v>161</v>
      </c>
      <c r="BG161" s="95">
        <v>31</v>
      </c>
      <c r="BH161" s="96">
        <v>17</v>
      </c>
      <c r="BI161" s="95">
        <v>10</v>
      </c>
      <c r="BJ161" s="96">
        <v>7</v>
      </c>
      <c r="BK161" s="95">
        <v>13</v>
      </c>
      <c r="BL161" s="96">
        <v>24</v>
      </c>
      <c r="BM161" s="95">
        <v>13</v>
      </c>
      <c r="BN161" s="96">
        <v>14</v>
      </c>
      <c r="BO161" s="95">
        <v>2</v>
      </c>
      <c r="BP161" s="96">
        <v>9</v>
      </c>
      <c r="BQ161" s="95">
        <v>1</v>
      </c>
      <c r="BR161" s="96">
        <v>6</v>
      </c>
      <c r="BS161" s="95">
        <v>8</v>
      </c>
      <c r="BT161" s="96">
        <v>6</v>
      </c>
      <c r="BU161" s="82">
        <f t="shared" si="106"/>
        <v>1.0670731707317074</v>
      </c>
    </row>
    <row r="162" spans="1:73" s="99" customFormat="1" x14ac:dyDescent="0.25">
      <c r="A162" s="60"/>
    </row>
    <row r="163" spans="1:73" ht="15.6" x14ac:dyDescent="0.3">
      <c r="A163" s="110" t="s">
        <v>219</v>
      </c>
      <c r="B163" s="108">
        <f>B6+B16+B40+B82+B108+B134+B154</f>
        <v>717714.49000000011</v>
      </c>
      <c r="C163" s="115">
        <f>C6+C16+C40+C82+C108+C134+C154</f>
        <v>402488</v>
      </c>
      <c r="D163" s="93">
        <f t="shared" si="96"/>
        <v>56.079124165376669</v>
      </c>
      <c r="E163" s="115">
        <f>E6+E16+E40+E82+E108+E134+E154</f>
        <v>300978</v>
      </c>
      <c r="F163" s="115">
        <f t="shared" ref="F163:S163" si="108">F6+F16+F40+F82+F108+F134+F154</f>
        <v>12699</v>
      </c>
      <c r="G163" s="115">
        <f t="shared" si="108"/>
        <v>12369</v>
      </c>
      <c r="H163" s="115">
        <f t="shared" si="108"/>
        <v>12953</v>
      </c>
      <c r="I163" s="115">
        <f t="shared" si="108"/>
        <v>12030</v>
      </c>
      <c r="J163" s="115">
        <f t="shared" si="108"/>
        <v>24652</v>
      </c>
      <c r="K163" s="115">
        <f t="shared" si="108"/>
        <v>23972</v>
      </c>
      <c r="L163" s="115">
        <f t="shared" si="108"/>
        <v>25879</v>
      </c>
      <c r="M163" s="115">
        <f t="shared" si="108"/>
        <v>24807</v>
      </c>
      <c r="N163" s="115">
        <f t="shared" si="108"/>
        <v>26550</v>
      </c>
      <c r="O163" s="115">
        <f t="shared" si="108"/>
        <v>24914</v>
      </c>
      <c r="P163" s="115">
        <f t="shared" si="108"/>
        <v>27188</v>
      </c>
      <c r="Q163" s="115">
        <f t="shared" si="108"/>
        <v>25851</v>
      </c>
      <c r="R163" s="115">
        <f t="shared" si="108"/>
        <v>24076</v>
      </c>
      <c r="S163" s="115">
        <f t="shared" si="108"/>
        <v>23038</v>
      </c>
      <c r="T163" s="82">
        <f t="shared" si="98"/>
        <v>74.779372304267454</v>
      </c>
      <c r="U163" s="66" t="s">
        <v>219</v>
      </c>
      <c r="V163" s="115">
        <f>V6+V16+V40+V82+V108+V134+V154</f>
        <v>63832</v>
      </c>
      <c r="W163" s="115">
        <f>W6+W16+W40+W82+W108+W134+W154</f>
        <v>1184</v>
      </c>
      <c r="X163" s="115">
        <f t="shared" ref="X163:AJ163" si="109">X6+X16+X40+X82+X108+X134+X154</f>
        <v>871</v>
      </c>
      <c r="Y163" s="115">
        <f t="shared" si="109"/>
        <v>1614</v>
      </c>
      <c r="Z163" s="115">
        <f t="shared" si="109"/>
        <v>1441</v>
      </c>
      <c r="AA163" s="115">
        <f t="shared" si="109"/>
        <v>5293</v>
      </c>
      <c r="AB163" s="115">
        <f t="shared" si="109"/>
        <v>4427</v>
      </c>
      <c r="AC163" s="115">
        <f t="shared" si="109"/>
        <v>5994</v>
      </c>
      <c r="AD163" s="115">
        <f t="shared" si="109"/>
        <v>5377</v>
      </c>
      <c r="AE163" s="115">
        <f t="shared" si="109"/>
        <v>6580</v>
      </c>
      <c r="AF163" s="115">
        <f t="shared" si="109"/>
        <v>6067</v>
      </c>
      <c r="AG163" s="115">
        <f t="shared" si="109"/>
        <v>6798</v>
      </c>
      <c r="AH163" s="115">
        <f t="shared" si="109"/>
        <v>6195</v>
      </c>
      <c r="AI163" s="115">
        <f t="shared" si="109"/>
        <v>6370</v>
      </c>
      <c r="AJ163" s="115">
        <f t="shared" si="109"/>
        <v>5621</v>
      </c>
      <c r="AK163" s="93">
        <f t="shared" si="100"/>
        <v>15.859354813062751</v>
      </c>
      <c r="AL163" s="110" t="s">
        <v>219</v>
      </c>
      <c r="AM163" s="115">
        <f>AM6+AM16+AM40+AM82+AM108+AM134+AM154</f>
        <v>30159</v>
      </c>
      <c r="AN163" s="115">
        <f t="shared" ref="AN163:BA163" si="110">AN6+AN16+AN40+AN82+AN108+AN134+AN154</f>
        <v>677</v>
      </c>
      <c r="AO163" s="115">
        <f t="shared" si="110"/>
        <v>532</v>
      </c>
      <c r="AP163" s="115">
        <f t="shared" si="110"/>
        <v>1064</v>
      </c>
      <c r="AQ163" s="115">
        <f t="shared" si="110"/>
        <v>666</v>
      </c>
      <c r="AR163" s="115">
        <f t="shared" si="110"/>
        <v>3563</v>
      </c>
      <c r="AS163" s="115">
        <f t="shared" si="110"/>
        <v>2535</v>
      </c>
      <c r="AT163" s="115">
        <f t="shared" si="110"/>
        <v>3261</v>
      </c>
      <c r="AU163" s="115">
        <f t="shared" si="110"/>
        <v>2485</v>
      </c>
      <c r="AV163" s="115">
        <f t="shared" si="110"/>
        <v>2873</v>
      </c>
      <c r="AW163" s="115">
        <f t="shared" si="110"/>
        <v>2607</v>
      </c>
      <c r="AX163" s="115">
        <f t="shared" si="110"/>
        <v>3010</v>
      </c>
      <c r="AY163" s="115">
        <f t="shared" si="110"/>
        <v>2509</v>
      </c>
      <c r="AZ163" s="115">
        <f t="shared" si="110"/>
        <v>2407</v>
      </c>
      <c r="BA163" s="115">
        <f t="shared" si="110"/>
        <v>1970</v>
      </c>
      <c r="BB163" s="123">
        <f t="shared" si="102"/>
        <v>7.4931426527002047</v>
      </c>
      <c r="BC163" s="115">
        <f t="shared" si="103"/>
        <v>93991</v>
      </c>
      <c r="BD163" s="134">
        <f t="shared" si="104"/>
        <v>23.352497465762955</v>
      </c>
      <c r="BE163" s="110" t="s">
        <v>219</v>
      </c>
      <c r="BF163" s="115">
        <f>BF6+BF16+BF40+BF82+BF108+BF134+BF154</f>
        <v>7519</v>
      </c>
      <c r="BG163" s="115">
        <f t="shared" ref="BG163:BT163" si="111">BG6+BG16+BG40+BG82+BG108+BG134+BG154</f>
        <v>1135</v>
      </c>
      <c r="BH163" s="115">
        <f t="shared" si="111"/>
        <v>1138</v>
      </c>
      <c r="BI163" s="115">
        <f t="shared" si="111"/>
        <v>552</v>
      </c>
      <c r="BJ163" s="115">
        <f t="shared" si="111"/>
        <v>552</v>
      </c>
      <c r="BK163" s="115">
        <f t="shared" si="111"/>
        <v>984</v>
      </c>
      <c r="BL163" s="115">
        <f t="shared" si="111"/>
        <v>880</v>
      </c>
      <c r="BM163" s="115">
        <f t="shared" si="111"/>
        <v>540</v>
      </c>
      <c r="BN163" s="115">
        <f t="shared" si="111"/>
        <v>540</v>
      </c>
      <c r="BO163" s="115">
        <f t="shared" si="111"/>
        <v>305</v>
      </c>
      <c r="BP163" s="115">
        <f t="shared" si="111"/>
        <v>240</v>
      </c>
      <c r="BQ163" s="115">
        <f t="shared" si="111"/>
        <v>198</v>
      </c>
      <c r="BR163" s="115">
        <f t="shared" si="111"/>
        <v>157</v>
      </c>
      <c r="BS163" s="115">
        <f t="shared" si="111"/>
        <v>164</v>
      </c>
      <c r="BT163" s="115">
        <f t="shared" si="111"/>
        <v>134</v>
      </c>
      <c r="BU163" s="93">
        <f t="shared" si="106"/>
        <v>1.868130229969589</v>
      </c>
    </row>
    <row r="164" spans="1:73" ht="15.6" x14ac:dyDescent="0.3">
      <c r="C164" s="90"/>
      <c r="D164" s="8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9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M164" s="81"/>
      <c r="AN164" s="81"/>
      <c r="AO164" s="81"/>
      <c r="AP164" s="81"/>
      <c r="AQ164" s="81"/>
      <c r="AR164" s="81"/>
      <c r="AS164" s="81"/>
      <c r="AT164" s="98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98"/>
      <c r="BP164" s="81"/>
      <c r="BQ164" s="81"/>
      <c r="BR164" s="81"/>
      <c r="BS164" s="81"/>
      <c r="BT164" s="81"/>
      <c r="BU164" s="81"/>
    </row>
    <row r="165" spans="1:73" x14ac:dyDescent="0.25"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9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</row>
    <row r="166" spans="1:73" x14ac:dyDescent="0.25"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9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</row>
    <row r="167" spans="1:73" x14ac:dyDescent="0.25"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9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</row>
    <row r="168" spans="1:73" x14ac:dyDescent="0.25"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9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</row>
    <row r="169" spans="1:73" x14ac:dyDescent="0.25"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91"/>
    </row>
    <row r="170" spans="1:73" x14ac:dyDescent="0.25"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91"/>
    </row>
    <row r="171" spans="1:73" x14ac:dyDescent="0.25"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91"/>
    </row>
    <row r="172" spans="1:73" x14ac:dyDescent="0.25"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91"/>
    </row>
  </sheetData>
  <sheetProtection algorithmName="SHA-512" hashValue="x/PCsd4GZiGR4H3CZAa7UMh1mw10daUjjZ2qDn7+nh37yQ+WsVI+kEikr2zX/+4FS2SijU0EZd7bYJ05Tx1PGg==" saltValue="clwbuEW5EJHyw1yQ+djdQg==" spinCount="100000" sheet="1" objects="1" scenarios="1"/>
  <sortState ref="A109:BU132">
    <sortCondition ref="A109"/>
  </sortState>
  <mergeCells count="33">
    <mergeCell ref="A1:A3"/>
    <mergeCell ref="F1:T1"/>
    <mergeCell ref="W1:AK1"/>
    <mergeCell ref="AN1:BB1"/>
    <mergeCell ref="P2:Q2"/>
    <mergeCell ref="R2:S2"/>
    <mergeCell ref="W2:X2"/>
    <mergeCell ref="Y2:Z2"/>
    <mergeCell ref="AA2:AB2"/>
    <mergeCell ref="AE2:AF2"/>
    <mergeCell ref="AG2:AH2"/>
    <mergeCell ref="AI2:AJ2"/>
    <mergeCell ref="AN2:AO2"/>
    <mergeCell ref="AC2:AD2"/>
    <mergeCell ref="AR2:AS2"/>
    <mergeCell ref="F2:G2"/>
    <mergeCell ref="H2:I2"/>
    <mergeCell ref="J2:K2"/>
    <mergeCell ref="L2:M2"/>
    <mergeCell ref="N2:O2"/>
    <mergeCell ref="BM2:BN2"/>
    <mergeCell ref="AP2:AQ2"/>
    <mergeCell ref="BI2:BJ2"/>
    <mergeCell ref="AV2:AW2"/>
    <mergeCell ref="AX2:AY2"/>
    <mergeCell ref="AZ2:BA2"/>
    <mergeCell ref="BG2:BH2"/>
    <mergeCell ref="BQ2:BR2"/>
    <mergeCell ref="AT2:AU2"/>
    <mergeCell ref="BG1:BU1"/>
    <mergeCell ref="BK2:BL2"/>
    <mergeCell ref="BO2:BP2"/>
    <mergeCell ref="BS2:BT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 8 WFA</vt:lpstr>
      <vt:lpstr>Region 8 WFH</vt:lpstr>
      <vt:lpstr>Region 8 HLFA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</dc:creator>
  <cp:lastModifiedBy>asus</cp:lastModifiedBy>
  <cp:lastPrinted>2017-04-12T05:39:49Z</cp:lastPrinted>
  <dcterms:created xsi:type="dcterms:W3CDTF">2016-01-19T05:37:43Z</dcterms:created>
  <dcterms:modified xsi:type="dcterms:W3CDTF">2017-04-12T06:01:03Z</dcterms:modified>
</cp:coreProperties>
</file>