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codeName="ThisWorkbook" defaultThemeVersion="124226"/>
  <mc:AlternateContent xmlns:mc="http://schemas.openxmlformats.org/markup-compatibility/2006">
    <mc:Choice Requires="x15">
      <x15ac:absPath xmlns:x15ac="http://schemas.microsoft.com/office/spreadsheetml/2010/11/ac" url="D:\2020 My Documents Folder\OPT PLUS 2019\"/>
    </mc:Choice>
  </mc:AlternateContent>
  <xr:revisionPtr revIDLastSave="0" documentId="13_ncr:1_{5A6BE955-F8B6-40C6-9AF8-512CF978FD77}" xr6:coauthVersionLast="45" xr6:coauthVersionMax="45" xr10:uidLastSave="{00000000-0000-0000-0000-000000000000}"/>
  <workbookProtection workbookAlgorithmName="SHA-512" workbookHashValue="o+TjIlol77wQw6MVJP75N5V1FSrIrSfwBikdn3qLyjPXbyepRCgCY6af5R95Rd+b9xTCIsrKVBbIPKqL+HZIgQ==" workbookSaltValue="nPncznx68ty/jYaY+z2MPg==" workbookSpinCount="100000" lockStructure="1"/>
  <bookViews>
    <workbookView xWindow="-108" yWindow="-108" windowWidth="23256" windowHeight="12576" tabRatio="693" firstSheet="2" activeTab="10" xr2:uid="{00000000-000D-0000-FFFF-FFFF00000000}"/>
  </bookViews>
  <sheets>
    <sheet name="Instructions" sheetId="23" r:id="rId1"/>
    <sheet name="ProvsCities" sheetId="2" r:id="rId2"/>
    <sheet name="Summary" sheetId="24" r:id="rId3"/>
    <sheet name="OPT_Form4" sheetId="13" r:id="rId4"/>
    <sheet name="OPT_Form4A" sheetId="9" r:id="rId5"/>
    <sheet name="OPT_Form4B" sheetId="32" r:id="rId6"/>
    <sheet name="NutStatusRegion" sheetId="11" r:id="rId7"/>
    <sheet name="Underweight" sheetId="16" r:id="rId8"/>
    <sheet name="Stunting" sheetId="20" r:id="rId9"/>
    <sheet name="Wasting" sheetId="19" r:id="rId10"/>
    <sheet name="OverWt+Obese" sheetId="21" r:id="rId11"/>
    <sheet name="NiE_W" sheetId="31" r:id="rId12"/>
    <sheet name="NiE_St" sheetId="30" r:id="rId13"/>
    <sheet name="NiE_UW" sheetId="25" r:id="rId14"/>
    <sheet name="Data-Export" sheetId="6" r:id="rId15"/>
    <sheet name="Dup_check" sheetId="5" state="hidden" r:id="rId16"/>
  </sheets>
  <definedNames>
    <definedName name="_xlnm.Print_Area" localSheetId="6">NutStatusRegion!$A$1:$E$41</definedName>
    <definedName name="_xlnm.Print_Area" localSheetId="3">OPT_Form4!$A$1:$KA$35</definedName>
    <definedName name="_xlnm.Print_Area" localSheetId="4">OPT_Form4A!$A$1:$BL$53</definedName>
    <definedName name="_xlnm.Print_Titles" localSheetId="12">NiE_St!$17:$19</definedName>
    <definedName name="_xlnm.Print_Titles" localSheetId="13">NiE_UW!$17:$19</definedName>
    <definedName name="_xlnm.Print_Titles" localSheetId="11">NiE_W!$17:$19</definedName>
    <definedName name="_xlnm.Print_Titles" localSheetId="10">'OverWt+Obese'!$1:$9</definedName>
    <definedName name="_xlnm.Print_Titles" localSheetId="8">Stunting!$1:$9</definedName>
    <definedName name="_xlnm.Print_Titles" localSheetId="7">Underweight!$1:$9</definedName>
    <definedName name="_xlnm.Print_Titles" localSheetId="9">Wasting!$1:$9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24" l="1"/>
  <c r="F7" i="32" l="1"/>
  <c r="B7" i="32"/>
  <c r="B8" i="13"/>
  <c r="JF8" i="13"/>
  <c r="IJ8" i="13"/>
  <c r="HN8" i="13"/>
  <c r="GR8" i="13"/>
  <c r="FV8" i="13"/>
  <c r="EZ8" i="13"/>
  <c r="ED8" i="13"/>
  <c r="DH8" i="13"/>
  <c r="CL8" i="13"/>
  <c r="BP8" i="13"/>
  <c r="AT8" i="13"/>
  <c r="X8" i="13"/>
  <c r="B3" i="6" l="1"/>
  <c r="HA5" i="2"/>
  <c r="HA3" i="6" s="1"/>
  <c r="GZ5" i="2"/>
  <c r="GZ3" i="6" s="1"/>
  <c r="GY5" i="2"/>
  <c r="GY3" i="6" s="1"/>
  <c r="GX5" i="2"/>
  <c r="GX3" i="6" s="1"/>
  <c r="GW5" i="2"/>
  <c r="GV5" i="2"/>
  <c r="GU5" i="2"/>
  <c r="GT5" i="2"/>
  <c r="GS5" i="2"/>
  <c r="GR5" i="2"/>
  <c r="GQ5" i="2"/>
  <c r="GP5" i="2"/>
  <c r="GO5" i="2"/>
  <c r="GN5" i="2"/>
  <c r="GM5" i="2"/>
  <c r="GL5" i="2"/>
  <c r="GK5" i="2"/>
  <c r="GJ5" i="2"/>
  <c r="GI5" i="2"/>
  <c r="GH5" i="2"/>
  <c r="GG5" i="2"/>
  <c r="GF5" i="2"/>
  <c r="GE5" i="2"/>
  <c r="GD5" i="2"/>
  <c r="GC5" i="2"/>
  <c r="GB5" i="2"/>
  <c r="GA5" i="2"/>
  <c r="FZ5" i="2"/>
  <c r="FY5" i="2"/>
  <c r="FX5" i="2"/>
  <c r="FW5" i="2"/>
  <c r="FV5" i="2"/>
  <c r="FU5" i="2"/>
  <c r="FT5" i="2"/>
  <c r="FS5" i="2"/>
  <c r="FR5" i="2"/>
  <c r="FQ5" i="2"/>
  <c r="FP5" i="2"/>
  <c r="FO5" i="2"/>
  <c r="FN5" i="2"/>
  <c r="FM5" i="2"/>
  <c r="FL5" i="2"/>
  <c r="FK5" i="2"/>
  <c r="FJ5" i="2"/>
  <c r="FI5" i="2"/>
  <c r="FH5" i="2"/>
  <c r="FG5" i="2"/>
  <c r="FF5" i="2"/>
  <c r="FE5" i="2"/>
  <c r="FD5" i="2"/>
  <c r="FC5" i="2"/>
  <c r="FB5" i="2"/>
  <c r="FA5" i="2"/>
  <c r="EZ5" i="2"/>
  <c r="EY5" i="2"/>
  <c r="EX5" i="2"/>
  <c r="EW5" i="2"/>
  <c r="EV5" i="2"/>
  <c r="EU5" i="2"/>
  <c r="ET5" i="2"/>
  <c r="ES5" i="2"/>
  <c r="ER5" i="2"/>
  <c r="EQ5" i="2"/>
  <c r="EP5" i="2"/>
  <c r="EO5" i="2"/>
  <c r="EN5" i="2"/>
  <c r="EM5" i="2"/>
  <c r="EL5" i="2"/>
  <c r="EK5" i="2"/>
  <c r="EJ5" i="2"/>
  <c r="EI5" i="2"/>
  <c r="EH5" i="2"/>
  <c r="EG5" i="2"/>
  <c r="EF5" i="2"/>
  <c r="EE5" i="2"/>
  <c r="ED5" i="2"/>
  <c r="EC5" i="2"/>
  <c r="EB5" i="2"/>
  <c r="EA5" i="2"/>
  <c r="DZ5" i="2"/>
  <c r="DY5" i="2"/>
  <c r="DX5" i="2"/>
  <c r="DW5" i="2"/>
  <c r="DV5" i="2"/>
  <c r="DU5" i="2"/>
  <c r="DT5" i="2"/>
  <c r="DS5" i="2"/>
  <c r="DR5" i="2"/>
  <c r="DQ5" i="2"/>
  <c r="DP5" i="2"/>
  <c r="DO5" i="2"/>
  <c r="DN5" i="2"/>
  <c r="DM5" i="2"/>
  <c r="DL5" i="2"/>
  <c r="DK5" i="2"/>
  <c r="DJ5" i="2"/>
  <c r="DI5" i="2"/>
  <c r="DH5" i="2"/>
  <c r="DG5" i="2"/>
  <c r="DF5" i="2"/>
  <c r="DE5" i="2"/>
  <c r="DD5" i="2"/>
  <c r="DC5" i="2"/>
  <c r="DB5" i="2"/>
  <c r="DA5" i="2"/>
  <c r="CZ5" i="2"/>
  <c r="CY5" i="2"/>
  <c r="CX5" i="2"/>
  <c r="CW5" i="2"/>
  <c r="CV5" i="2"/>
  <c r="CU5" i="2"/>
  <c r="CT5" i="2"/>
  <c r="CS5" i="2"/>
  <c r="CR5" i="2"/>
  <c r="CQ5" i="2"/>
  <c r="CP5" i="2"/>
  <c r="CO5" i="2"/>
  <c r="CN5" i="2"/>
  <c r="CM5" i="2"/>
  <c r="CL5" i="2"/>
  <c r="CK5" i="2"/>
  <c r="CJ5" i="2"/>
  <c r="CI5" i="2"/>
  <c r="CH5" i="2"/>
  <c r="CG5" i="2"/>
  <c r="CF5" i="2"/>
  <c r="CE5" i="2"/>
  <c r="CD5" i="2"/>
  <c r="CC5" i="2"/>
  <c r="CB5" i="2"/>
  <c r="CA5" i="2"/>
  <c r="BZ5" i="2"/>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C5" i="2"/>
  <c r="A11" i="32" l="1"/>
  <c r="Q6" i="32"/>
  <c r="C9" i="32"/>
  <c r="L34" i="32"/>
  <c r="S6" i="2"/>
  <c r="F6" i="2"/>
  <c r="A6" i="2"/>
  <c r="E9" i="2"/>
  <c r="E34" i="32" l="1"/>
  <c r="C11" i="5" l="1"/>
  <c r="C12" i="5"/>
  <c r="C13" i="5"/>
  <c r="C14" i="5"/>
  <c r="C15" i="5"/>
  <c r="C16" i="5"/>
  <c r="C17" i="5"/>
  <c r="C18" i="5"/>
  <c r="C19" i="5"/>
  <c r="C20" i="5"/>
  <c r="C21" i="5"/>
  <c r="C22" i="5"/>
  <c r="C23" i="5"/>
  <c r="C24" i="5"/>
  <c r="C25" i="5"/>
  <c r="C26" i="5"/>
  <c r="C10" i="5"/>
  <c r="L6" i="25"/>
  <c r="L6" i="30"/>
  <c r="BB51" i="9"/>
  <c r="AT51" i="9"/>
  <c r="BE49" i="9"/>
  <c r="AX49" i="9"/>
  <c r="AP49" i="9"/>
  <c r="AH51" i="9"/>
  <c r="Z51" i="9"/>
  <c r="AK49" i="9"/>
  <c r="AD49" i="9"/>
  <c r="V49" i="9"/>
  <c r="Q49" i="9"/>
  <c r="O33" i="32" s="1"/>
  <c r="J49" i="9"/>
  <c r="H33" i="32" s="1"/>
  <c r="B49" i="9"/>
  <c r="B33" i="32" s="1"/>
  <c r="N51" i="9"/>
  <c r="F51" i="9"/>
  <c r="JR35" i="13" l="1"/>
  <c r="JJ35" i="13"/>
  <c r="JU33" i="13"/>
  <c r="JN33" i="13"/>
  <c r="JF33" i="13"/>
  <c r="IV35" i="13"/>
  <c r="IN35" i="13"/>
  <c r="IY33" i="13"/>
  <c r="IR33" i="13"/>
  <c r="IJ33" i="13"/>
  <c r="HZ35" i="13"/>
  <c r="HR35" i="13"/>
  <c r="IC33" i="13"/>
  <c r="HV33" i="13"/>
  <c r="HN33" i="13"/>
  <c r="HD35" i="13"/>
  <c r="GV35" i="13"/>
  <c r="HG33" i="13"/>
  <c r="GZ33" i="13"/>
  <c r="GR33" i="13"/>
  <c r="GH35" i="13"/>
  <c r="FZ35" i="13"/>
  <c r="GK33" i="13"/>
  <c r="GD33" i="13"/>
  <c r="FV33" i="13"/>
  <c r="FL35" i="13"/>
  <c r="FD35" i="13"/>
  <c r="FO33" i="13"/>
  <c r="FH33" i="13"/>
  <c r="EZ33" i="13"/>
  <c r="EP35" i="13"/>
  <c r="EH35" i="13"/>
  <c r="ES33" i="13"/>
  <c r="EL33" i="13"/>
  <c r="ED33" i="13"/>
  <c r="DT35" i="13"/>
  <c r="DL35" i="13"/>
  <c r="DW33" i="13"/>
  <c r="DP33" i="13"/>
  <c r="DH33" i="13"/>
  <c r="CX35" i="13"/>
  <c r="CP35" i="13"/>
  <c r="DA33" i="13"/>
  <c r="CT33" i="13"/>
  <c r="CL33" i="13"/>
  <c r="CB35" i="13"/>
  <c r="BT35" i="13"/>
  <c r="CE33" i="13"/>
  <c r="BX33" i="13"/>
  <c r="BP33" i="13"/>
  <c r="BF35" i="13"/>
  <c r="AX35" i="13"/>
  <c r="BI33" i="13"/>
  <c r="BB33" i="13"/>
  <c r="AT33" i="13"/>
  <c r="AM33" i="13"/>
  <c r="AF33" i="13"/>
  <c r="X33" i="13"/>
  <c r="AJ35" i="13"/>
  <c r="AB35" i="13"/>
  <c r="N35" i="13"/>
  <c r="F35" i="13"/>
  <c r="HE11" i="2" l="1"/>
  <c r="HE12" i="2"/>
  <c r="HE13" i="2"/>
  <c r="HE14" i="2"/>
  <c r="HE15" i="2"/>
  <c r="HE16" i="2"/>
  <c r="HE17" i="2"/>
  <c r="HE18" i="2"/>
  <c r="HE19" i="2"/>
  <c r="HE20" i="2"/>
  <c r="HE21" i="2"/>
  <c r="HE22" i="2"/>
  <c r="HE23" i="2"/>
  <c r="HE24" i="2"/>
  <c r="HE25" i="2"/>
  <c r="HE26" i="2"/>
  <c r="HE10" i="2"/>
  <c r="HJ11" i="2" l="1"/>
  <c r="HN11" i="2"/>
  <c r="HR11" i="2"/>
  <c r="AE15" i="13" s="1"/>
  <c r="HV11" i="2"/>
  <c r="BA15" i="13" s="1"/>
  <c r="HZ11" i="2"/>
  <c r="DO15" i="13" s="1"/>
  <c r="ID11" i="2"/>
  <c r="IH11" i="2"/>
  <c r="HW15" i="13" s="1"/>
  <c r="IL11" i="2"/>
  <c r="IP11" i="2"/>
  <c r="N21" i="25" s="1"/>
  <c r="IT11" i="2"/>
  <c r="IX11" i="2"/>
  <c r="JQ15" i="13" s="1"/>
  <c r="JB11" i="2"/>
  <c r="HE15" i="13" s="1"/>
  <c r="JF11" i="2"/>
  <c r="FM15" i="13" s="1"/>
  <c r="JJ11" i="2"/>
  <c r="JN11" i="2"/>
  <c r="Q15" i="13" s="1"/>
  <c r="JR11" i="2"/>
  <c r="AM15" i="13" s="1"/>
  <c r="JV11" i="2"/>
  <c r="BI15" i="13" s="1"/>
  <c r="JZ11" i="2"/>
  <c r="KD11" i="2"/>
  <c r="CG15" i="13" s="1"/>
  <c r="KH11" i="2"/>
  <c r="IE15" i="13" s="1"/>
  <c r="KL11" i="2"/>
  <c r="GM15" i="13" s="1"/>
  <c r="KP11" i="2"/>
  <c r="KT11" i="2"/>
  <c r="KX11" i="2"/>
  <c r="LB11" i="2"/>
  <c r="GX15" i="13" s="1"/>
  <c r="LF11" i="2"/>
  <c r="LJ11" i="2"/>
  <c r="IP15" i="13" s="1"/>
  <c r="LN11" i="2"/>
  <c r="J15" i="13" s="1"/>
  <c r="LR11" i="2"/>
  <c r="HK11" i="2"/>
  <c r="HO11" i="2"/>
  <c r="GY15" i="13" s="1"/>
  <c r="HS11" i="2"/>
  <c r="FG15" i="13" s="1"/>
  <c r="HW11" i="2"/>
  <c r="IA11" i="2"/>
  <c r="IE11" i="2"/>
  <c r="AG15" i="13" s="1"/>
  <c r="II11" i="2"/>
  <c r="BC15" i="13" s="1"/>
  <c r="IM11" i="2"/>
  <c r="IQ11" i="2"/>
  <c r="IU11" i="2"/>
  <c r="HY15" i="13" s="1"/>
  <c r="IY11" i="2"/>
  <c r="JC11" i="2"/>
  <c r="EQ15" i="13" s="1"/>
  <c r="JG11" i="2"/>
  <c r="JK11" i="2"/>
  <c r="JS15" i="13" s="1"/>
  <c r="JO11" i="2"/>
  <c r="HG15" i="13" s="1"/>
  <c r="JS11" i="2"/>
  <c r="FO15" i="13" s="1"/>
  <c r="JW11" i="2"/>
  <c r="KA11" i="2"/>
  <c r="S15" i="13" s="1"/>
  <c r="KE11" i="2"/>
  <c r="AO15" i="13" s="1"/>
  <c r="KI11" i="2"/>
  <c r="BK15" i="13" s="1"/>
  <c r="KM11" i="2"/>
  <c r="KQ11" i="2"/>
  <c r="KU11" i="2"/>
  <c r="KY11" i="2"/>
  <c r="LC11" i="2"/>
  <c r="LG11" i="2"/>
  <c r="CR15" i="13" s="1"/>
  <c r="LK11" i="2"/>
  <c r="JL15" i="13" s="1"/>
  <c r="LO11" i="2"/>
  <c r="LS11" i="2"/>
  <c r="LW11" i="2"/>
  <c r="IR15" i="13" s="1"/>
  <c r="MA11" i="2"/>
  <c r="L15" i="13" s="1"/>
  <c r="ME11" i="2"/>
  <c r="AH15" i="13" s="1"/>
  <c r="MI11" i="2"/>
  <c r="MM11" i="2"/>
  <c r="K21" i="31" s="1"/>
  <c r="MQ11" i="2"/>
  <c r="CB15" i="13" s="1"/>
  <c r="MU11" i="2"/>
  <c r="HZ15" i="13" s="1"/>
  <c r="MY11" i="2"/>
  <c r="NC11" i="2"/>
  <c r="ER15" i="13" s="1"/>
  <c r="NG11" i="2"/>
  <c r="CZ15" i="13" s="1"/>
  <c r="NK11" i="2"/>
  <c r="JT15" i="13" s="1"/>
  <c r="NO11" i="2"/>
  <c r="NS11" i="2"/>
  <c r="FP15" i="13" s="1"/>
  <c r="NW11" i="2"/>
  <c r="IZ15" i="13" s="1"/>
  <c r="OA11" i="2"/>
  <c r="OE11" i="2"/>
  <c r="OI11" i="2"/>
  <c r="OM11" i="2"/>
  <c r="OQ11" i="2"/>
  <c r="OU11" i="2"/>
  <c r="OY11" i="2"/>
  <c r="PC11" i="2"/>
  <c r="O15" i="32" s="1"/>
  <c r="PG11" i="2"/>
  <c r="HK12" i="2"/>
  <c r="HO12" i="2"/>
  <c r="GY16" i="13" s="1"/>
  <c r="HS12" i="2"/>
  <c r="FG16" i="13" s="1"/>
  <c r="HW12" i="2"/>
  <c r="IQ16" i="13" s="1"/>
  <c r="IA12" i="2"/>
  <c r="IE12" i="2"/>
  <c r="AG16" i="13" s="1"/>
  <c r="II12" i="2"/>
  <c r="BC16" i="13" s="1"/>
  <c r="IM12" i="2"/>
  <c r="DQ16" i="13" s="1"/>
  <c r="IQ12" i="2"/>
  <c r="IU12" i="2"/>
  <c r="HY16" i="13" s="1"/>
  <c r="IY12" i="2"/>
  <c r="GG16" i="13" s="1"/>
  <c r="JC12" i="2"/>
  <c r="EQ16" i="13" s="1"/>
  <c r="JG12" i="2"/>
  <c r="JK12" i="2"/>
  <c r="JS16" i="13" s="1"/>
  <c r="JO12" i="2"/>
  <c r="HG16" i="13" s="1"/>
  <c r="JS12" i="2"/>
  <c r="JW12" i="2"/>
  <c r="KA12" i="2"/>
  <c r="S16" i="13" s="1"/>
  <c r="KE12" i="2"/>
  <c r="AO16" i="13" s="1"/>
  <c r="KI12" i="2"/>
  <c r="BK16" i="13" s="1"/>
  <c r="KM12" i="2"/>
  <c r="KQ12" i="2"/>
  <c r="KU12" i="2"/>
  <c r="KY12" i="2"/>
  <c r="LC12" i="2"/>
  <c r="LG12" i="2"/>
  <c r="CR16" i="13" s="1"/>
  <c r="LK12" i="2"/>
  <c r="JL16" i="13" s="1"/>
  <c r="LO12" i="2"/>
  <c r="GZ16" i="13" s="1"/>
  <c r="LS12" i="2"/>
  <c r="LW12" i="2"/>
  <c r="IR16" i="13" s="1"/>
  <c r="MA12" i="2"/>
  <c r="L16" i="13" s="1"/>
  <c r="ME12" i="2"/>
  <c r="MI12" i="2"/>
  <c r="HL11" i="2"/>
  <c r="HP11" i="2"/>
  <c r="EK15" i="13" s="1"/>
  <c r="HT11" i="2"/>
  <c r="HX11" i="2"/>
  <c r="IB11" i="2"/>
  <c r="HA15" i="13" s="1"/>
  <c r="IF11" i="2"/>
  <c r="IJ11" i="2"/>
  <c r="IS15" i="13" s="1"/>
  <c r="IN11" i="2"/>
  <c r="IR11" i="2"/>
  <c r="AI15" i="13" s="1"/>
  <c r="IV11" i="2"/>
  <c r="BE15" i="13" s="1"/>
  <c r="IZ11" i="2"/>
  <c r="JD11" i="2"/>
  <c r="JH11" i="2"/>
  <c r="IA15" i="13" s="1"/>
  <c r="JL11" i="2"/>
  <c r="GI15" i="13" s="1"/>
  <c r="JP11" i="2"/>
  <c r="ES15" i="13" s="1"/>
  <c r="JT11" i="2"/>
  <c r="JX11" i="2"/>
  <c r="JU15" i="13" s="1"/>
  <c r="KB11" i="2"/>
  <c r="HI15" i="13" s="1"/>
  <c r="KF11" i="2"/>
  <c r="FQ15" i="13" s="1"/>
  <c r="KJ11" i="2"/>
  <c r="KN11" i="2"/>
  <c r="KR11" i="2"/>
  <c r="KV11" i="2"/>
  <c r="KZ11" i="2"/>
  <c r="LD11" i="2"/>
  <c r="BV15" i="13" s="1"/>
  <c r="LH11" i="2"/>
  <c r="HT15" i="13" s="1"/>
  <c r="LL11" i="2"/>
  <c r="LP11" i="2"/>
  <c r="LT11" i="2"/>
  <c r="CT15" i="13" s="1"/>
  <c r="LX11" i="2"/>
  <c r="JN15" i="13" s="1"/>
  <c r="MB11" i="2"/>
  <c r="HB15" i="13" s="1"/>
  <c r="MF11" i="2"/>
  <c r="MJ11" i="2"/>
  <c r="IT15" i="13" s="1"/>
  <c r="MN11" i="2"/>
  <c r="N15" i="13" s="1"/>
  <c r="MR11" i="2"/>
  <c r="MV11" i="2"/>
  <c r="MZ11" i="2"/>
  <c r="DT15" i="13" s="1"/>
  <c r="ND11" i="2"/>
  <c r="CD15" i="13" s="1"/>
  <c r="NH11" i="2"/>
  <c r="NL11" i="2"/>
  <c r="NP11" i="2"/>
  <c r="ET15" i="13" s="1"/>
  <c r="NT11" i="2"/>
  <c r="DB15" i="13" s="1"/>
  <c r="NX11" i="2"/>
  <c r="JV15" i="13" s="1"/>
  <c r="OB11" i="2"/>
  <c r="OF11" i="2"/>
  <c r="OJ11" i="2"/>
  <c r="ON11" i="2"/>
  <c r="OR11" i="2"/>
  <c r="OV11" i="2"/>
  <c r="OZ11" i="2"/>
  <c r="HM11" i="2"/>
  <c r="IC11" i="2"/>
  <c r="IS11" i="2"/>
  <c r="FK15" i="13" s="1"/>
  <c r="JI11" i="2"/>
  <c r="BG15" i="13" s="1"/>
  <c r="JY11" i="2"/>
  <c r="KO11" i="2"/>
  <c r="LE11" i="2"/>
  <c r="AD15" i="13" s="1"/>
  <c r="LU11" i="2"/>
  <c r="HV15" i="13" s="1"/>
  <c r="MC11" i="2"/>
  <c r="MK11" i="2"/>
  <c r="MS11" i="2"/>
  <c r="FL15" i="13" s="1"/>
  <c r="NA11" i="2"/>
  <c r="P15" i="13" s="1"/>
  <c r="NI11" i="2"/>
  <c r="BH15" i="13" s="1"/>
  <c r="NQ11" i="2"/>
  <c r="NY11" i="2"/>
  <c r="GL15" i="13" s="1"/>
  <c r="OG11" i="2"/>
  <c r="OO11" i="2"/>
  <c r="OW11" i="2"/>
  <c r="PD11" i="2"/>
  <c r="P15" i="32" s="1"/>
  <c r="PI11" i="2"/>
  <c r="F15" i="32" s="1"/>
  <c r="HN12" i="2"/>
  <c r="I16" i="13" s="1"/>
  <c r="HT12" i="2"/>
  <c r="HY12" i="2"/>
  <c r="GC16" i="13" s="1"/>
  <c r="ID12" i="2"/>
  <c r="IJ12" i="2"/>
  <c r="IS16" i="13" s="1"/>
  <c r="IO12" i="2"/>
  <c r="IT12" i="2"/>
  <c r="IZ12" i="2"/>
  <c r="JE12" i="2"/>
  <c r="AK16" i="13" s="1"/>
  <c r="JJ12" i="2"/>
  <c r="JP12" i="2"/>
  <c r="ES16" i="13" s="1"/>
  <c r="JU12" i="2"/>
  <c r="IC16" i="13" s="1"/>
  <c r="JZ12" i="2"/>
  <c r="DW16" i="13" s="1"/>
  <c r="KF12" i="2"/>
  <c r="KK12" i="2"/>
  <c r="JW16" i="13" s="1"/>
  <c r="KP12" i="2"/>
  <c r="KV12" i="2"/>
  <c r="LA12" i="2"/>
  <c r="LF12" i="2"/>
  <c r="FF16" i="13" s="1"/>
  <c r="LL12" i="2"/>
  <c r="GB16" i="13" s="1"/>
  <c r="LQ12" i="2"/>
  <c r="BX16" i="13" s="1"/>
  <c r="LV12" i="2"/>
  <c r="BB16" i="13" s="1"/>
  <c r="MB12" i="2"/>
  <c r="HB16" i="13" s="1"/>
  <c r="MG12" i="2"/>
  <c r="ML12" i="2"/>
  <c r="GF16" i="13" s="1"/>
  <c r="MP12" i="2"/>
  <c r="MT12" i="2"/>
  <c r="CX16" i="13" s="1"/>
  <c r="MX12" i="2"/>
  <c r="JR16" i="13" s="1"/>
  <c r="NB12" i="2"/>
  <c r="NF12" i="2"/>
  <c r="NJ12" i="2"/>
  <c r="IX16" i="13" s="1"/>
  <c r="NN12" i="2"/>
  <c r="R16" i="13" s="1"/>
  <c r="NR12" i="2"/>
  <c r="AN16" i="13" s="1"/>
  <c r="NV12" i="2"/>
  <c r="NZ12" i="2"/>
  <c r="DX16" i="13" s="1"/>
  <c r="OD12" i="2"/>
  <c r="OH12" i="2"/>
  <c r="OL12" i="2"/>
  <c r="OP12" i="2"/>
  <c r="OT12" i="2"/>
  <c r="OX12" i="2"/>
  <c r="PB12" i="2"/>
  <c r="N16" i="32" s="1"/>
  <c r="PF12" i="2"/>
  <c r="H16" i="32" s="1"/>
  <c r="HJ13" i="2"/>
  <c r="HN13" i="2"/>
  <c r="I17" i="13" s="1"/>
  <c r="HR13" i="2"/>
  <c r="HV13" i="2"/>
  <c r="BA17" i="13" s="1"/>
  <c r="HZ13" i="2"/>
  <c r="DO17" i="13" s="1"/>
  <c r="ID13" i="2"/>
  <c r="IH13" i="2"/>
  <c r="IL13" i="2"/>
  <c r="IP13" i="2"/>
  <c r="N23" i="25" s="1"/>
  <c r="IT13" i="2"/>
  <c r="CW17" i="13" s="1"/>
  <c r="IX13" i="2"/>
  <c r="JQ17" i="13" s="1"/>
  <c r="JB13" i="2"/>
  <c r="HE17" i="13" s="1"/>
  <c r="JF13" i="2"/>
  <c r="FM17" i="13" s="1"/>
  <c r="JJ13" i="2"/>
  <c r="IW17" i="13" s="1"/>
  <c r="JN13" i="2"/>
  <c r="Q17" i="13" s="1"/>
  <c r="JR13" i="2"/>
  <c r="AM17" i="13" s="1"/>
  <c r="JV13" i="2"/>
  <c r="BI17" i="13" s="1"/>
  <c r="JZ13" i="2"/>
  <c r="KD13" i="2"/>
  <c r="KH13" i="2"/>
  <c r="IE17" i="13" s="1"/>
  <c r="KL13" i="2"/>
  <c r="GM17" i="13" s="1"/>
  <c r="KP13" i="2"/>
  <c r="HQ11" i="2"/>
  <c r="BW15" i="13" s="1"/>
  <c r="IG11" i="2"/>
  <c r="I21" i="30" s="1"/>
  <c r="IW11" i="2"/>
  <c r="IU15" i="13" s="1"/>
  <c r="JM11" i="2"/>
  <c r="DU15" i="13" s="1"/>
  <c r="KC11" i="2"/>
  <c r="KS11" i="2"/>
  <c r="LI11" i="2"/>
  <c r="AZ15" i="13" s="1"/>
  <c r="LV11" i="2"/>
  <c r="MD11" i="2"/>
  <c r="ML11" i="2"/>
  <c r="MT11" i="2"/>
  <c r="CX15" i="13" s="1"/>
  <c r="NB11" i="2"/>
  <c r="HF15" i="13" s="1"/>
  <c r="NJ11" i="2"/>
  <c r="NR11" i="2"/>
  <c r="AN15" i="13" s="1"/>
  <c r="NZ11" i="2"/>
  <c r="DX15" i="13" s="1"/>
  <c r="OH11" i="2"/>
  <c r="OP11" i="2"/>
  <c r="OX11" i="2"/>
  <c r="PE11" i="2"/>
  <c r="Q15" i="32" s="1"/>
  <c r="HJ12" i="2"/>
  <c r="HP12" i="2"/>
  <c r="HU12" i="2"/>
  <c r="HU16" i="13" s="1"/>
  <c r="HZ12" i="2"/>
  <c r="DO16" i="13" s="1"/>
  <c r="IF12" i="2"/>
  <c r="IK12" i="2"/>
  <c r="JO16" i="13" s="1"/>
  <c r="IP12" i="2"/>
  <c r="EO16" i="13" s="1"/>
  <c r="IV12" i="2"/>
  <c r="BE16" i="13" s="1"/>
  <c r="JA12" i="2"/>
  <c r="O16" i="13" s="1"/>
  <c r="JF12" i="2"/>
  <c r="JL12" i="2"/>
  <c r="GI16" i="13" s="1"/>
  <c r="JQ12" i="2"/>
  <c r="CE16" i="13" s="1"/>
  <c r="JV12" i="2"/>
  <c r="BI16" i="13" s="1"/>
  <c r="KB12" i="2"/>
  <c r="HI16" i="13" s="1"/>
  <c r="KG12" i="2"/>
  <c r="DC16" i="13" s="1"/>
  <c r="KL12" i="2"/>
  <c r="GM16" i="13" s="1"/>
  <c r="KR12" i="2"/>
  <c r="KW12" i="2"/>
  <c r="LB12" i="2"/>
  <c r="GX16" i="13" s="1"/>
  <c r="LH12" i="2"/>
  <c r="HT16" i="13" s="1"/>
  <c r="LM12" i="2"/>
  <c r="DN16" i="13" s="1"/>
  <c r="LR12" i="2"/>
  <c r="AF16" i="13" s="1"/>
  <c r="LX12" i="2"/>
  <c r="JN16" i="13" s="1"/>
  <c r="MC12" i="2"/>
  <c r="L22" i="25" s="1"/>
  <c r="MH12" i="2"/>
  <c r="HX16" i="13" s="1"/>
  <c r="MM12" i="2"/>
  <c r="MQ12" i="2"/>
  <c r="CB16" i="13" s="1"/>
  <c r="MU12" i="2"/>
  <c r="HZ16" i="13" s="1"/>
  <c r="MY12" i="2"/>
  <c r="GH16" i="13" s="1"/>
  <c r="NC12" i="2"/>
  <c r="ER16" i="13" s="1"/>
  <c r="NG12" i="2"/>
  <c r="CZ16" i="13" s="1"/>
  <c r="NK12" i="2"/>
  <c r="JT16" i="13" s="1"/>
  <c r="NO12" i="2"/>
  <c r="HH16" i="13" s="1"/>
  <c r="NS12" i="2"/>
  <c r="NW12" i="2"/>
  <c r="IZ16" i="13" s="1"/>
  <c r="OA12" i="2"/>
  <c r="OE12" i="2"/>
  <c r="OI12" i="2"/>
  <c r="OM12" i="2"/>
  <c r="OQ12" i="2"/>
  <c r="OU12" i="2"/>
  <c r="OY12" i="2"/>
  <c r="PC12" i="2"/>
  <c r="O16" i="32" s="1"/>
  <c r="PG12" i="2"/>
  <c r="J16" i="32" s="1"/>
  <c r="HK13" i="2"/>
  <c r="HO13" i="2"/>
  <c r="GY17" i="13" s="1"/>
  <c r="HS13" i="2"/>
  <c r="FG17" i="13" s="1"/>
  <c r="HW13" i="2"/>
  <c r="IQ17" i="13" s="1"/>
  <c r="IA13" i="2"/>
  <c r="K17" i="13" s="1"/>
  <c r="IE13" i="2"/>
  <c r="AG17" i="13" s="1"/>
  <c r="II13" i="2"/>
  <c r="BC17" i="13" s="1"/>
  <c r="IM13" i="2"/>
  <c r="DQ17" i="13" s="1"/>
  <c r="IQ13" i="2"/>
  <c r="HU11" i="2"/>
  <c r="HU15" i="13" s="1"/>
  <c r="IK11" i="2"/>
  <c r="JO15" i="13" s="1"/>
  <c r="JA11" i="2"/>
  <c r="O15" i="13" s="1"/>
  <c r="JQ11" i="2"/>
  <c r="CE15" i="13" s="1"/>
  <c r="KG11" i="2"/>
  <c r="DC15" i="13" s="1"/>
  <c r="KW11" i="2"/>
  <c r="LM11" i="2"/>
  <c r="DN15" i="13" s="1"/>
  <c r="LY11" i="2"/>
  <c r="MG11" i="2"/>
  <c r="MO11" i="2"/>
  <c r="HD15" i="13" s="1"/>
  <c r="MW11" i="2"/>
  <c r="IV15" i="13" s="1"/>
  <c r="NE11" i="2"/>
  <c r="AL15" i="13" s="1"/>
  <c r="NM11" i="2"/>
  <c r="DV15" i="13" s="1"/>
  <c r="NU11" i="2"/>
  <c r="ID15" i="13" s="1"/>
  <c r="OC11" i="2"/>
  <c r="OK11" i="2"/>
  <c r="OS11" i="2"/>
  <c r="PA11" i="2"/>
  <c r="L15" i="32" s="1"/>
  <c r="PF11" i="2"/>
  <c r="H15" i="32" s="1"/>
  <c r="HL12" i="2"/>
  <c r="HQ12" i="2"/>
  <c r="BW16" i="13" s="1"/>
  <c r="HV12" i="2"/>
  <c r="BA16" i="13" s="1"/>
  <c r="IB12" i="2"/>
  <c r="HA16" i="13" s="1"/>
  <c r="IG12" i="2"/>
  <c r="IL12" i="2"/>
  <c r="IR12" i="2"/>
  <c r="AI16" i="13" s="1"/>
  <c r="IW12" i="2"/>
  <c r="IU16" i="13" s="1"/>
  <c r="JB12" i="2"/>
  <c r="JH12" i="2"/>
  <c r="IA16" i="13" s="1"/>
  <c r="JM12" i="2"/>
  <c r="DU16" i="13" s="1"/>
  <c r="JR12" i="2"/>
  <c r="AM16" i="13" s="1"/>
  <c r="JX12" i="2"/>
  <c r="JU16" i="13" s="1"/>
  <c r="KC12" i="2"/>
  <c r="EU16" i="13" s="1"/>
  <c r="KH12" i="2"/>
  <c r="IE16" i="13" s="1"/>
  <c r="KN12" i="2"/>
  <c r="KS12" i="2"/>
  <c r="KX12" i="2"/>
  <c r="LD12" i="2"/>
  <c r="BV16" i="13" s="1"/>
  <c r="LI12" i="2"/>
  <c r="AZ16" i="13" s="1"/>
  <c r="LN12" i="2"/>
  <c r="J16" i="13" s="1"/>
  <c r="LT12" i="2"/>
  <c r="LY12" i="2"/>
  <c r="H22" i="31" s="1"/>
  <c r="MD12" i="2"/>
  <c r="BZ16" i="13" s="1"/>
  <c r="MJ12" i="2"/>
  <c r="IT16" i="13" s="1"/>
  <c r="MN12" i="2"/>
  <c r="N16" i="13" s="1"/>
  <c r="MR12" i="2"/>
  <c r="AJ16" i="13" s="1"/>
  <c r="MV12" i="2"/>
  <c r="BF16" i="13" s="1"/>
  <c r="MZ12" i="2"/>
  <c r="DT16" i="13" s="1"/>
  <c r="ND12" i="2"/>
  <c r="CD16" i="13" s="1"/>
  <c r="NH12" i="2"/>
  <c r="IB16" i="13" s="1"/>
  <c r="NL12" i="2"/>
  <c r="GJ16" i="13" s="1"/>
  <c r="NP12" i="2"/>
  <c r="ET16" i="13" s="1"/>
  <c r="NT12" i="2"/>
  <c r="DB16" i="13" s="1"/>
  <c r="NX12" i="2"/>
  <c r="JV16" i="13" s="1"/>
  <c r="OB12" i="2"/>
  <c r="OF12" i="2"/>
  <c r="OJ12" i="2"/>
  <c r="ON12" i="2"/>
  <c r="OR12" i="2"/>
  <c r="OV12" i="2"/>
  <c r="OZ12" i="2"/>
  <c r="PD12" i="2"/>
  <c r="P16" i="32" s="1"/>
  <c r="PH12" i="2"/>
  <c r="D16" i="32" s="1"/>
  <c r="HL13" i="2"/>
  <c r="HP13" i="2"/>
  <c r="EK17" i="13" s="1"/>
  <c r="HT13" i="2"/>
  <c r="CS17" i="13" s="1"/>
  <c r="HX13" i="2"/>
  <c r="JM17" i="13" s="1"/>
  <c r="IB13" i="2"/>
  <c r="IF13" i="2"/>
  <c r="IJ13" i="2"/>
  <c r="IS17" i="13" s="1"/>
  <c r="IN13" i="2"/>
  <c r="M17" i="13" s="1"/>
  <c r="IR13" i="2"/>
  <c r="AI17" i="13" s="1"/>
  <c r="IV13" i="2"/>
  <c r="IZ13" i="2"/>
  <c r="M23" i="31" s="1"/>
  <c r="JD13" i="2"/>
  <c r="CC17" i="13" s="1"/>
  <c r="JH13" i="2"/>
  <c r="IA17" i="13" s="1"/>
  <c r="JL13" i="2"/>
  <c r="GI17" i="13" s="1"/>
  <c r="JP13" i="2"/>
  <c r="ES17" i="13" s="1"/>
  <c r="JT13" i="2"/>
  <c r="DA17" i="13" s="1"/>
  <c r="JX13" i="2"/>
  <c r="JU17" i="13" s="1"/>
  <c r="KB13" i="2"/>
  <c r="HI17" i="13" s="1"/>
  <c r="KF13" i="2"/>
  <c r="FQ17" i="13" s="1"/>
  <c r="HY11" i="2"/>
  <c r="GC15" i="13" s="1"/>
  <c r="KK11" i="2"/>
  <c r="JW15" i="13" s="1"/>
  <c r="MH11" i="2"/>
  <c r="NN11" i="2"/>
  <c r="R15" i="13" s="1"/>
  <c r="OT11" i="2"/>
  <c r="HR12" i="2"/>
  <c r="AE16" i="13" s="1"/>
  <c r="IN12" i="2"/>
  <c r="JI12" i="2"/>
  <c r="BG16" i="13" s="1"/>
  <c r="KD12" i="2"/>
  <c r="CG16" i="13" s="1"/>
  <c r="KZ12" i="2"/>
  <c r="LU12" i="2"/>
  <c r="HV16" i="13" s="1"/>
  <c r="MO12" i="2"/>
  <c r="HD16" i="13" s="1"/>
  <c r="NE12" i="2"/>
  <c r="AL16" i="13" s="1"/>
  <c r="NU12" i="2"/>
  <c r="ID16" i="13" s="1"/>
  <c r="OK12" i="2"/>
  <c r="PA12" i="2"/>
  <c r="L16" i="32" s="1"/>
  <c r="HQ13" i="2"/>
  <c r="BW17" i="13" s="1"/>
  <c r="IG13" i="2"/>
  <c r="IU13" i="2"/>
  <c r="HY17" i="13" s="1"/>
  <c r="JC13" i="2"/>
  <c r="EQ17" i="13" s="1"/>
  <c r="JK13" i="2"/>
  <c r="JS17" i="13" s="1"/>
  <c r="JS13" i="2"/>
  <c r="FO17" i="13" s="1"/>
  <c r="KA13" i="2"/>
  <c r="S17" i="13" s="1"/>
  <c r="KI13" i="2"/>
  <c r="BK17" i="13" s="1"/>
  <c r="KN13" i="2"/>
  <c r="KS13" i="2"/>
  <c r="KW13" i="2"/>
  <c r="LA13" i="2"/>
  <c r="H17" i="13" s="1"/>
  <c r="LE13" i="2"/>
  <c r="AD17" i="13" s="1"/>
  <c r="LI13" i="2"/>
  <c r="AZ17" i="13" s="1"/>
  <c r="LM13" i="2"/>
  <c r="LQ13" i="2"/>
  <c r="G23" i="25" s="1"/>
  <c r="LU13" i="2"/>
  <c r="HV17" i="13" s="1"/>
  <c r="LY13" i="2"/>
  <c r="MC13" i="2"/>
  <c r="EN17" i="13" s="1"/>
  <c r="MG13" i="2"/>
  <c r="MK13" i="2"/>
  <c r="JP17" i="13" s="1"/>
  <c r="MO13" i="2"/>
  <c r="HD17" i="13" s="1"/>
  <c r="MS13" i="2"/>
  <c r="MW13" i="2"/>
  <c r="IV17" i="13" s="1"/>
  <c r="NA13" i="2"/>
  <c r="P17" i="13" s="1"/>
  <c r="NE13" i="2"/>
  <c r="AL17" i="13" s="1"/>
  <c r="NI13" i="2"/>
  <c r="BH17" i="13" s="1"/>
  <c r="NM13" i="2"/>
  <c r="DV17" i="13" s="1"/>
  <c r="NQ13" i="2"/>
  <c r="CF17" i="13" s="1"/>
  <c r="NU13" i="2"/>
  <c r="ID17" i="13" s="1"/>
  <c r="NY13" i="2"/>
  <c r="OC13" i="2"/>
  <c r="OG13" i="2"/>
  <c r="OK13" i="2"/>
  <c r="OO13" i="2"/>
  <c r="OS13" i="2"/>
  <c r="OW13" i="2"/>
  <c r="PA13" i="2"/>
  <c r="L17" i="32" s="1"/>
  <c r="PE13" i="2"/>
  <c r="Q17" i="32" s="1"/>
  <c r="PI13" i="2"/>
  <c r="F17" i="32" s="1"/>
  <c r="HM14" i="2"/>
  <c r="HQ14" i="2"/>
  <c r="BW18" i="13" s="1"/>
  <c r="HU14" i="2"/>
  <c r="HY14" i="2"/>
  <c r="GC18" i="13" s="1"/>
  <c r="IC14" i="2"/>
  <c r="IG14" i="2"/>
  <c r="IK14" i="2"/>
  <c r="IO14" i="2"/>
  <c r="HC18" i="13" s="1"/>
  <c r="IS14" i="2"/>
  <c r="IW14" i="2"/>
  <c r="IU18" i="13" s="1"/>
  <c r="JA14" i="2"/>
  <c r="JE14" i="2"/>
  <c r="AK18" i="13" s="1"/>
  <c r="JI14" i="2"/>
  <c r="BG18" i="13" s="1"/>
  <c r="JM14" i="2"/>
  <c r="DU18" i="13" s="1"/>
  <c r="JQ14" i="2"/>
  <c r="CE18" i="13" s="1"/>
  <c r="JU14" i="2"/>
  <c r="IC18" i="13" s="1"/>
  <c r="JY14" i="2"/>
  <c r="GK18" i="13" s="1"/>
  <c r="KC14" i="2"/>
  <c r="EU18" i="13" s="1"/>
  <c r="KG14" i="2"/>
  <c r="DC18" i="13" s="1"/>
  <c r="KK14" i="2"/>
  <c r="JW18" i="13" s="1"/>
  <c r="KO14" i="2"/>
  <c r="KS14" i="2"/>
  <c r="KW14" i="2"/>
  <c r="LA14" i="2"/>
  <c r="H18" i="13" s="1"/>
  <c r="LE14" i="2"/>
  <c r="AD18" i="13" s="1"/>
  <c r="LI14" i="2"/>
  <c r="AZ18" i="13" s="1"/>
  <c r="LM14" i="2"/>
  <c r="DN18" i="13" s="1"/>
  <c r="LQ14" i="2"/>
  <c r="BX18" i="13" s="1"/>
  <c r="LU14" i="2"/>
  <c r="HV18" i="13" s="1"/>
  <c r="LY14" i="2"/>
  <c r="IO11" i="2"/>
  <c r="HC15" i="13" s="1"/>
  <c r="LA11" i="2"/>
  <c r="H15" i="13" s="1"/>
  <c r="MP11" i="2"/>
  <c r="EP15" i="13" s="1"/>
  <c r="NV11" i="2"/>
  <c r="BJ15" i="13" s="1"/>
  <c r="PB11" i="2"/>
  <c r="N15" i="32" s="1"/>
  <c r="HX12" i="2"/>
  <c r="JM16" i="13" s="1"/>
  <c r="IS12" i="2"/>
  <c r="JN12" i="2"/>
  <c r="Q16" i="13" s="1"/>
  <c r="KJ12" i="2"/>
  <c r="JA16" i="13" s="1"/>
  <c r="LE12" i="2"/>
  <c r="AD16" i="13" s="1"/>
  <c r="LZ12" i="2"/>
  <c r="DP16" i="13" s="1"/>
  <c r="MS12" i="2"/>
  <c r="FL16" i="13" s="1"/>
  <c r="NI12" i="2"/>
  <c r="BH16" i="13" s="1"/>
  <c r="NY12" i="2"/>
  <c r="GL16" i="13" s="1"/>
  <c r="OO12" i="2"/>
  <c r="PE12" i="2"/>
  <c r="Q16" i="32" s="1"/>
  <c r="HU13" i="2"/>
  <c r="HU17" i="13" s="1"/>
  <c r="IK13" i="2"/>
  <c r="JO17" i="13" s="1"/>
  <c r="IW13" i="2"/>
  <c r="IU17" i="13" s="1"/>
  <c r="JE13" i="2"/>
  <c r="AK17" i="13" s="1"/>
  <c r="JM13" i="2"/>
  <c r="DU17" i="13" s="1"/>
  <c r="JU13" i="2"/>
  <c r="IC17" i="13" s="1"/>
  <c r="KC13" i="2"/>
  <c r="EU17" i="13" s="1"/>
  <c r="KJ13" i="2"/>
  <c r="JA17" i="13" s="1"/>
  <c r="KO13" i="2"/>
  <c r="KT13" i="2"/>
  <c r="KX13" i="2"/>
  <c r="LB13" i="2"/>
  <c r="GX17" i="13" s="1"/>
  <c r="LF13" i="2"/>
  <c r="FF17" i="13" s="1"/>
  <c r="LJ13" i="2"/>
  <c r="IP17" i="13" s="1"/>
  <c r="LN13" i="2"/>
  <c r="J17" i="13" s="1"/>
  <c r="LR13" i="2"/>
  <c r="AF17" i="13" s="1"/>
  <c r="LV13" i="2"/>
  <c r="BB17" i="13" s="1"/>
  <c r="LZ13" i="2"/>
  <c r="G23" i="31" s="1"/>
  <c r="MD13" i="2"/>
  <c r="MH13" i="2"/>
  <c r="HX17" i="13" s="1"/>
  <c r="ML13" i="2"/>
  <c r="MP13" i="2"/>
  <c r="EP17" i="13" s="1"/>
  <c r="MT13" i="2"/>
  <c r="CX17" i="13" s="1"/>
  <c r="MX13" i="2"/>
  <c r="JR17" i="13" s="1"/>
  <c r="NB13" i="2"/>
  <c r="NF13" i="2"/>
  <c r="FN17" i="13" s="1"/>
  <c r="NJ13" i="2"/>
  <c r="IX17" i="13" s="1"/>
  <c r="NN13" i="2"/>
  <c r="R17" i="13" s="1"/>
  <c r="NR13" i="2"/>
  <c r="NV13" i="2"/>
  <c r="BJ17" i="13" s="1"/>
  <c r="NZ13" i="2"/>
  <c r="DX17" i="13" s="1"/>
  <c r="OD13" i="2"/>
  <c r="OH13" i="2"/>
  <c r="OL13" i="2"/>
  <c r="OP13" i="2"/>
  <c r="OT13" i="2"/>
  <c r="OX13" i="2"/>
  <c r="PB13" i="2"/>
  <c r="N17" i="32" s="1"/>
  <c r="PF13" i="2"/>
  <c r="H17" i="32" s="1"/>
  <c r="HJ14" i="2"/>
  <c r="HN14" i="2"/>
  <c r="I18" i="13" s="1"/>
  <c r="HR14" i="2"/>
  <c r="AE18" i="13" s="1"/>
  <c r="HV14" i="2"/>
  <c r="BA18" i="13" s="1"/>
  <c r="HZ14" i="2"/>
  <c r="DO18" i="13" s="1"/>
  <c r="ID14" i="2"/>
  <c r="BY18" i="13" s="1"/>
  <c r="IH14" i="2"/>
  <c r="HW18" i="13" s="1"/>
  <c r="IL14" i="2"/>
  <c r="J24" i="31" s="1"/>
  <c r="IP14" i="2"/>
  <c r="IT14" i="2"/>
  <c r="IX14" i="2"/>
  <c r="JQ18" i="13" s="1"/>
  <c r="JB14" i="2"/>
  <c r="HE18" i="13" s="1"/>
  <c r="JF14" i="2"/>
  <c r="FM18" i="13" s="1"/>
  <c r="JJ14" i="2"/>
  <c r="IW18" i="13" s="1"/>
  <c r="JN14" i="2"/>
  <c r="Q18" i="13" s="1"/>
  <c r="JR14" i="2"/>
  <c r="AM18" i="13" s="1"/>
  <c r="JV14" i="2"/>
  <c r="BI18" i="13" s="1"/>
  <c r="JZ14" i="2"/>
  <c r="KD14" i="2"/>
  <c r="CG18" i="13" s="1"/>
  <c r="KH14" i="2"/>
  <c r="IE18" i="13" s="1"/>
  <c r="KL14" i="2"/>
  <c r="GM18" i="13" s="1"/>
  <c r="KP14" i="2"/>
  <c r="KT14" i="2"/>
  <c r="KX14" i="2"/>
  <c r="LB14" i="2"/>
  <c r="GX18" i="13" s="1"/>
  <c r="JE11" i="2"/>
  <c r="LQ11" i="2"/>
  <c r="BX15" i="13" s="1"/>
  <c r="MX11" i="2"/>
  <c r="JR15" i="13" s="1"/>
  <c r="OD11" i="2"/>
  <c r="PH11" i="2"/>
  <c r="D15" i="32" s="1"/>
  <c r="IC12" i="2"/>
  <c r="J22" i="25" s="1"/>
  <c r="IX12" i="2"/>
  <c r="JQ16" i="13" s="1"/>
  <c r="JT12" i="2"/>
  <c r="DA16" i="13" s="1"/>
  <c r="KO12" i="2"/>
  <c r="LJ12" i="2"/>
  <c r="IP16" i="13" s="1"/>
  <c r="MF12" i="2"/>
  <c r="FJ16" i="13" s="1"/>
  <c r="MW12" i="2"/>
  <c r="NM12" i="2"/>
  <c r="DV16" i="13" s="1"/>
  <c r="OC12" i="2"/>
  <c r="OS12" i="2"/>
  <c r="PI12" i="2"/>
  <c r="F16" i="32" s="1"/>
  <c r="HY13" i="2"/>
  <c r="GC17" i="13" s="1"/>
  <c r="IO13" i="2"/>
  <c r="HC17" i="13" s="1"/>
  <c r="IY13" i="2"/>
  <c r="N23" i="31" s="1"/>
  <c r="JG13" i="2"/>
  <c r="JO13" i="2"/>
  <c r="JW13" i="2"/>
  <c r="IY17" i="13" s="1"/>
  <c r="KE13" i="2"/>
  <c r="AO17" i="13" s="1"/>
  <c r="KK13" i="2"/>
  <c r="JW17" i="13" s="1"/>
  <c r="KQ13" i="2"/>
  <c r="KU13" i="2"/>
  <c r="KY13" i="2"/>
  <c r="LC13" i="2"/>
  <c r="EJ17" i="13" s="1"/>
  <c r="LG13" i="2"/>
  <c r="LK13" i="2"/>
  <c r="JL17" i="13" s="1"/>
  <c r="LO13" i="2"/>
  <c r="GZ17" i="13" s="1"/>
  <c r="LS13" i="2"/>
  <c r="FH17" i="13" s="1"/>
  <c r="LW13" i="2"/>
  <c r="IR17" i="13" s="1"/>
  <c r="MA13" i="2"/>
  <c r="L17" i="13" s="1"/>
  <c r="ME13" i="2"/>
  <c r="AH17" i="13" s="1"/>
  <c r="MI13" i="2"/>
  <c r="BD17" i="13" s="1"/>
  <c r="MM13" i="2"/>
  <c r="DR17" i="13" s="1"/>
  <c r="MQ13" i="2"/>
  <c r="CB17" i="13" s="1"/>
  <c r="MU13" i="2"/>
  <c r="HZ17" i="13" s="1"/>
  <c r="MY13" i="2"/>
  <c r="GH17" i="13" s="1"/>
  <c r="NC13" i="2"/>
  <c r="ER17" i="13" s="1"/>
  <c r="NG13" i="2"/>
  <c r="CZ17" i="13" s="1"/>
  <c r="NK13" i="2"/>
  <c r="JT17" i="13" s="1"/>
  <c r="NO13" i="2"/>
  <c r="HH17" i="13" s="1"/>
  <c r="NS13" i="2"/>
  <c r="FP17" i="13" s="1"/>
  <c r="NW13" i="2"/>
  <c r="IZ17" i="13" s="1"/>
  <c r="OA13" i="2"/>
  <c r="OE13" i="2"/>
  <c r="OI13" i="2"/>
  <c r="OM13" i="2"/>
  <c r="OQ13" i="2"/>
  <c r="OU13" i="2"/>
  <c r="OY13" i="2"/>
  <c r="PC13" i="2"/>
  <c r="O17" i="32" s="1"/>
  <c r="PG13" i="2"/>
  <c r="J17" i="32" s="1"/>
  <c r="HK14" i="2"/>
  <c r="HO14" i="2"/>
  <c r="GY18" i="13" s="1"/>
  <c r="HS14" i="2"/>
  <c r="FG18" i="13" s="1"/>
  <c r="HW14" i="2"/>
  <c r="IQ18" i="13" s="1"/>
  <c r="IA14" i="2"/>
  <c r="K18" i="13" s="1"/>
  <c r="IE14" i="2"/>
  <c r="AG18" i="13" s="1"/>
  <c r="II14" i="2"/>
  <c r="BC18" i="13" s="1"/>
  <c r="IM14" i="2"/>
  <c r="IQ14" i="2"/>
  <c r="IU14" i="2"/>
  <c r="HY18" i="13" s="1"/>
  <c r="IY14" i="2"/>
  <c r="JC14" i="2"/>
  <c r="EQ18" i="13" s="1"/>
  <c r="JG14" i="2"/>
  <c r="CY18" i="13" s="1"/>
  <c r="JK14" i="2"/>
  <c r="JO14" i="2"/>
  <c r="HG18" i="13" s="1"/>
  <c r="JS14" i="2"/>
  <c r="FO18" i="13" s="1"/>
  <c r="JW14" i="2"/>
  <c r="IY18" i="13" s="1"/>
  <c r="KA14" i="2"/>
  <c r="S18" i="13" s="1"/>
  <c r="KE14" i="2"/>
  <c r="AO18" i="13" s="1"/>
  <c r="KI14" i="2"/>
  <c r="BK18" i="13" s="1"/>
  <c r="KM14" i="2"/>
  <c r="DY18" i="13" s="1"/>
  <c r="KQ14" i="2"/>
  <c r="KU14" i="2"/>
  <c r="KY14" i="2"/>
  <c r="LC14" i="2"/>
  <c r="LG14" i="2"/>
  <c r="CR18" i="13" s="1"/>
  <c r="LK14" i="2"/>
  <c r="JL18" i="13" s="1"/>
  <c r="LO14" i="2"/>
  <c r="GZ18" i="13" s="1"/>
  <c r="LS14" i="2"/>
  <c r="FH18" i="13" s="1"/>
  <c r="LW14" i="2"/>
  <c r="IR18" i="13" s="1"/>
  <c r="JU11" i="2"/>
  <c r="IC15" i="13" s="1"/>
  <c r="HM12" i="2"/>
  <c r="KT12" i="2"/>
  <c r="NQ12" i="2"/>
  <c r="CF16" i="13" s="1"/>
  <c r="IC13" i="2"/>
  <c r="JQ13" i="2"/>
  <c r="CE17" i="13" s="1"/>
  <c r="KR13" i="2"/>
  <c r="LH13" i="2"/>
  <c r="HT17" i="13" s="1"/>
  <c r="LX13" i="2"/>
  <c r="JN17" i="13" s="1"/>
  <c r="MN13" i="2"/>
  <c r="N17" i="13" s="1"/>
  <c r="ND13" i="2"/>
  <c r="CD17" i="13" s="1"/>
  <c r="NT13" i="2"/>
  <c r="OJ13" i="2"/>
  <c r="OZ13" i="2"/>
  <c r="HP14" i="2"/>
  <c r="EK18" i="13" s="1"/>
  <c r="IF14" i="2"/>
  <c r="IV14" i="2"/>
  <c r="BE18" i="13" s="1"/>
  <c r="JL14" i="2"/>
  <c r="GI18" i="13" s="1"/>
  <c r="KB14" i="2"/>
  <c r="HI18" i="13" s="1"/>
  <c r="KR14" i="2"/>
  <c r="LF14" i="2"/>
  <c r="FF18" i="13" s="1"/>
  <c r="LN14" i="2"/>
  <c r="J18" i="13" s="1"/>
  <c r="LV14" i="2"/>
  <c r="BB18" i="13" s="1"/>
  <c r="MB14" i="2"/>
  <c r="HB18" i="13" s="1"/>
  <c r="MF14" i="2"/>
  <c r="FJ18" i="13" s="1"/>
  <c r="MJ14" i="2"/>
  <c r="IT18" i="13" s="1"/>
  <c r="MN14" i="2"/>
  <c r="MR14" i="2"/>
  <c r="AJ18" i="13" s="1"/>
  <c r="MV14" i="2"/>
  <c r="BF18" i="13" s="1"/>
  <c r="MZ14" i="2"/>
  <c r="DT18" i="13" s="1"/>
  <c r="ND14" i="2"/>
  <c r="CD18" i="13" s="1"/>
  <c r="NH14" i="2"/>
  <c r="IB18" i="13" s="1"/>
  <c r="NL14" i="2"/>
  <c r="GJ18" i="13" s="1"/>
  <c r="NP14" i="2"/>
  <c r="ET18" i="13" s="1"/>
  <c r="NT14" i="2"/>
  <c r="DB18" i="13" s="1"/>
  <c r="NX14" i="2"/>
  <c r="JV18" i="13" s="1"/>
  <c r="OB14" i="2"/>
  <c r="OF14" i="2"/>
  <c r="OJ14" i="2"/>
  <c r="ON14" i="2"/>
  <c r="OR14" i="2"/>
  <c r="OV14" i="2"/>
  <c r="OZ14" i="2"/>
  <c r="PD14" i="2"/>
  <c r="P18" i="32" s="1"/>
  <c r="PH14" i="2"/>
  <c r="D18" i="32" s="1"/>
  <c r="HL15" i="2"/>
  <c r="HP15" i="2"/>
  <c r="EK19" i="13" s="1"/>
  <c r="HT15" i="2"/>
  <c r="CS19" i="13" s="1"/>
  <c r="HX15" i="2"/>
  <c r="JM19" i="13" s="1"/>
  <c r="IB15" i="2"/>
  <c r="HA19" i="13" s="1"/>
  <c r="IF15" i="2"/>
  <c r="FI19" i="13" s="1"/>
  <c r="IJ15" i="2"/>
  <c r="IS19" i="13" s="1"/>
  <c r="IN15" i="2"/>
  <c r="M19" i="13" s="1"/>
  <c r="IR15" i="2"/>
  <c r="AI19" i="13" s="1"/>
  <c r="IV15" i="2"/>
  <c r="BE19" i="13" s="1"/>
  <c r="IZ15" i="2"/>
  <c r="JD15" i="2"/>
  <c r="CC19" i="13" s="1"/>
  <c r="JH15" i="2"/>
  <c r="IA19" i="13" s="1"/>
  <c r="JL15" i="2"/>
  <c r="GI19" i="13" s="1"/>
  <c r="JP15" i="2"/>
  <c r="ES19" i="13" s="1"/>
  <c r="JT15" i="2"/>
  <c r="DA19" i="13" s="1"/>
  <c r="JX15" i="2"/>
  <c r="JU19" i="13" s="1"/>
  <c r="KB15" i="2"/>
  <c r="HI19" i="13" s="1"/>
  <c r="KF15" i="2"/>
  <c r="FQ19" i="13" s="1"/>
  <c r="KJ15" i="2"/>
  <c r="JA19" i="13" s="1"/>
  <c r="KN15" i="2"/>
  <c r="KR15" i="2"/>
  <c r="KV15" i="2"/>
  <c r="KZ15" i="2"/>
  <c r="LD15" i="2"/>
  <c r="BV19" i="13" s="1"/>
  <c r="LH15" i="2"/>
  <c r="HT19" i="13" s="1"/>
  <c r="LL15" i="2"/>
  <c r="GB19" i="13" s="1"/>
  <c r="LP15" i="2"/>
  <c r="H25" i="25" s="1"/>
  <c r="LT15" i="2"/>
  <c r="LX15" i="2"/>
  <c r="JN19" i="13" s="1"/>
  <c r="MB15" i="2"/>
  <c r="HB19" i="13" s="1"/>
  <c r="MF15" i="2"/>
  <c r="L25" i="30" s="1"/>
  <c r="MJ15" i="2"/>
  <c r="IT19" i="13" s="1"/>
  <c r="MN15" i="2"/>
  <c r="N19" i="13" s="1"/>
  <c r="MR15" i="2"/>
  <c r="AJ19" i="13" s="1"/>
  <c r="MV15" i="2"/>
  <c r="BF19" i="13" s="1"/>
  <c r="MZ15" i="2"/>
  <c r="DT19" i="13" s="1"/>
  <c r="ND15" i="2"/>
  <c r="CD19" i="13" s="1"/>
  <c r="NH15" i="2"/>
  <c r="IB19" i="13" s="1"/>
  <c r="NL15" i="2"/>
  <c r="GJ19" i="13" s="1"/>
  <c r="NP15" i="2"/>
  <c r="ET19" i="13" s="1"/>
  <c r="NT15" i="2"/>
  <c r="DB19" i="13" s="1"/>
  <c r="NX15" i="2"/>
  <c r="JV19" i="13" s="1"/>
  <c r="OB15" i="2"/>
  <c r="OF15" i="2"/>
  <c r="OJ15" i="2"/>
  <c r="ON15" i="2"/>
  <c r="OR15" i="2"/>
  <c r="OV15" i="2"/>
  <c r="OZ15" i="2"/>
  <c r="PD15" i="2"/>
  <c r="PH15" i="2"/>
  <c r="D19" i="32" s="1"/>
  <c r="HL16" i="2"/>
  <c r="HP16" i="2"/>
  <c r="EK20" i="13" s="1"/>
  <c r="HT16" i="2"/>
  <c r="CS20" i="13" s="1"/>
  <c r="HX16" i="2"/>
  <c r="JM20" i="13" s="1"/>
  <c r="IB16" i="2"/>
  <c r="HA20" i="13" s="1"/>
  <c r="IF16" i="2"/>
  <c r="IJ16" i="2"/>
  <c r="IN16" i="2"/>
  <c r="M20" i="13" s="1"/>
  <c r="IR16" i="2"/>
  <c r="AI20" i="13" s="1"/>
  <c r="IV16" i="2"/>
  <c r="BE20" i="13" s="1"/>
  <c r="IZ16" i="2"/>
  <c r="JD16" i="2"/>
  <c r="CC20" i="13" s="1"/>
  <c r="JH16" i="2"/>
  <c r="IA20" i="13" s="1"/>
  <c r="JL16" i="2"/>
  <c r="GI20" i="13" s="1"/>
  <c r="JP16" i="2"/>
  <c r="ES20" i="13" s="1"/>
  <c r="JT16" i="2"/>
  <c r="DA20" i="13" s="1"/>
  <c r="JX16" i="2"/>
  <c r="JU20" i="13" s="1"/>
  <c r="KB16" i="2"/>
  <c r="HI20" i="13" s="1"/>
  <c r="KF16" i="2"/>
  <c r="KJ16" i="2"/>
  <c r="JA20" i="13" s="1"/>
  <c r="KN16" i="2"/>
  <c r="KR16" i="2"/>
  <c r="KV16" i="2"/>
  <c r="KZ16" i="2"/>
  <c r="LD16" i="2"/>
  <c r="BV20" i="13" s="1"/>
  <c r="LH16" i="2"/>
  <c r="HT20" i="13" s="1"/>
  <c r="LL16" i="2"/>
  <c r="GB20" i="13" s="1"/>
  <c r="LP16" i="2"/>
  <c r="EL20" i="13" s="1"/>
  <c r="LT16" i="2"/>
  <c r="LX16" i="2"/>
  <c r="JN20" i="13" s="1"/>
  <c r="MB16" i="2"/>
  <c r="HB20" i="13" s="1"/>
  <c r="MF16" i="2"/>
  <c r="MJ16" i="2"/>
  <c r="IT20" i="13" s="1"/>
  <c r="MN16" i="2"/>
  <c r="N20" i="13" s="1"/>
  <c r="MR16" i="2"/>
  <c r="AJ20" i="13" s="1"/>
  <c r="MV16" i="2"/>
  <c r="BF20" i="13" s="1"/>
  <c r="MZ16" i="2"/>
  <c r="DT20" i="13" s="1"/>
  <c r="ND16" i="2"/>
  <c r="CD20" i="13" s="1"/>
  <c r="NH16" i="2"/>
  <c r="NL16" i="2"/>
  <c r="GJ20" i="13" s="1"/>
  <c r="NP16" i="2"/>
  <c r="ET20" i="13" s="1"/>
  <c r="NT16" i="2"/>
  <c r="DB20" i="13" s="1"/>
  <c r="NX16" i="2"/>
  <c r="JV20" i="13" s="1"/>
  <c r="OB16" i="2"/>
  <c r="OF16" i="2"/>
  <c r="OJ16" i="2"/>
  <c r="ON16" i="2"/>
  <c r="OR16" i="2"/>
  <c r="OV16" i="2"/>
  <c r="OZ16" i="2"/>
  <c r="PD16" i="2"/>
  <c r="PH16" i="2"/>
  <c r="D20" i="32" s="1"/>
  <c r="HL17" i="2"/>
  <c r="HP17" i="2"/>
  <c r="EK21" i="13" s="1"/>
  <c r="HT17" i="2"/>
  <c r="HX17" i="2"/>
  <c r="JM21" i="13" s="1"/>
  <c r="IB17" i="2"/>
  <c r="HA21" i="13" s="1"/>
  <c r="IF17" i="2"/>
  <c r="J27" i="30" s="1"/>
  <c r="IJ17" i="2"/>
  <c r="IS21" i="13" s="1"/>
  <c r="IN17" i="2"/>
  <c r="M21" i="13" s="1"/>
  <c r="IR17" i="2"/>
  <c r="AI21" i="13" s="1"/>
  <c r="IV17" i="2"/>
  <c r="BE21" i="13" s="1"/>
  <c r="IZ17" i="2"/>
  <c r="JD17" i="2"/>
  <c r="CC21" i="13" s="1"/>
  <c r="JH17" i="2"/>
  <c r="IA21" i="13" s="1"/>
  <c r="JL17" i="2"/>
  <c r="GI21" i="13" s="1"/>
  <c r="JP17" i="2"/>
  <c r="JT17" i="2"/>
  <c r="DA21" i="13" s="1"/>
  <c r="JX17" i="2"/>
  <c r="JU21" i="13" s="1"/>
  <c r="KB17" i="2"/>
  <c r="HI21" i="13" s="1"/>
  <c r="KF17" i="2"/>
  <c r="FQ21" i="13" s="1"/>
  <c r="KJ17" i="2"/>
  <c r="JA21" i="13" s="1"/>
  <c r="KN17" i="2"/>
  <c r="LZ11" i="2"/>
  <c r="G21" i="31" s="1"/>
  <c r="IH12" i="2"/>
  <c r="HW16" i="13" s="1"/>
  <c r="LP12" i="2"/>
  <c r="OG12" i="2"/>
  <c r="IS13" i="2"/>
  <c r="FK17" i="13" s="1"/>
  <c r="JY13" i="2"/>
  <c r="GK17" i="13" s="1"/>
  <c r="KV13" i="2"/>
  <c r="LL13" i="2"/>
  <c r="GB17" i="13" s="1"/>
  <c r="MB13" i="2"/>
  <c r="HB17" i="13" s="1"/>
  <c r="MR13" i="2"/>
  <c r="NH13" i="2"/>
  <c r="IB17" i="13" s="1"/>
  <c r="NX13" i="2"/>
  <c r="JV17" i="13" s="1"/>
  <c r="ON13" i="2"/>
  <c r="PD13" i="2"/>
  <c r="P17" i="32" s="1"/>
  <c r="HT14" i="2"/>
  <c r="CS18" i="13" s="1"/>
  <c r="IJ14" i="2"/>
  <c r="IS18" i="13" s="1"/>
  <c r="IZ14" i="2"/>
  <c r="JP14" i="2"/>
  <c r="ES18" i="13" s="1"/>
  <c r="KF14" i="2"/>
  <c r="FQ18" i="13" s="1"/>
  <c r="KV14" i="2"/>
  <c r="LH14" i="2"/>
  <c r="HT18" i="13" s="1"/>
  <c r="LP14" i="2"/>
  <c r="EL18" i="13" s="1"/>
  <c r="LX14" i="2"/>
  <c r="JN18" i="13" s="1"/>
  <c r="MC14" i="2"/>
  <c r="MG14" i="2"/>
  <c r="MK14" i="2"/>
  <c r="MO14" i="2"/>
  <c r="HD18" i="13" s="1"/>
  <c r="MS14" i="2"/>
  <c r="FL18" i="13" s="1"/>
  <c r="MW14" i="2"/>
  <c r="IV18" i="13" s="1"/>
  <c r="NA14" i="2"/>
  <c r="P18" i="13" s="1"/>
  <c r="NE14" i="2"/>
  <c r="AL18" i="13" s="1"/>
  <c r="NI14" i="2"/>
  <c r="BH18" i="13" s="1"/>
  <c r="NM14" i="2"/>
  <c r="DV18" i="13" s="1"/>
  <c r="NQ14" i="2"/>
  <c r="NU14" i="2"/>
  <c r="ID18" i="13" s="1"/>
  <c r="NY14" i="2"/>
  <c r="GL18" i="13" s="1"/>
  <c r="OC14" i="2"/>
  <c r="OG14" i="2"/>
  <c r="OK14" i="2"/>
  <c r="OO14" i="2"/>
  <c r="OS14" i="2"/>
  <c r="OW14" i="2"/>
  <c r="PA14" i="2"/>
  <c r="L18" i="32" s="1"/>
  <c r="PE14" i="2"/>
  <c r="Q18" i="32" s="1"/>
  <c r="PI14" i="2"/>
  <c r="F18" i="32" s="1"/>
  <c r="HM15" i="2"/>
  <c r="HQ15" i="2"/>
  <c r="BW19" i="13" s="1"/>
  <c r="HU15" i="2"/>
  <c r="HU19" i="13" s="1"/>
  <c r="HY15" i="2"/>
  <c r="GC19" i="13" s="1"/>
  <c r="IC15" i="2"/>
  <c r="EM19" i="13" s="1"/>
  <c r="IG15" i="2"/>
  <c r="IK15" i="2"/>
  <c r="JO19" i="13" s="1"/>
  <c r="IO15" i="2"/>
  <c r="IS15" i="2"/>
  <c r="IW15" i="2"/>
  <c r="IU19" i="13" s="1"/>
  <c r="JA15" i="2"/>
  <c r="O19" i="13" s="1"/>
  <c r="JE15" i="2"/>
  <c r="AK19" i="13" s="1"/>
  <c r="JI15" i="2"/>
  <c r="BG19" i="13" s="1"/>
  <c r="JM15" i="2"/>
  <c r="DU19" i="13" s="1"/>
  <c r="JQ15" i="2"/>
  <c r="CE19" i="13" s="1"/>
  <c r="JU15" i="2"/>
  <c r="IC19" i="13" s="1"/>
  <c r="JY15" i="2"/>
  <c r="KC15" i="2"/>
  <c r="EU19" i="13" s="1"/>
  <c r="KG15" i="2"/>
  <c r="DC19" i="13" s="1"/>
  <c r="KK15" i="2"/>
  <c r="JW19" i="13" s="1"/>
  <c r="KO15" i="2"/>
  <c r="KS15" i="2"/>
  <c r="KW15" i="2"/>
  <c r="LA15" i="2"/>
  <c r="H19" i="13" s="1"/>
  <c r="LE15" i="2"/>
  <c r="AD19" i="13" s="1"/>
  <c r="LI15" i="2"/>
  <c r="AZ19" i="13" s="1"/>
  <c r="LM15" i="2"/>
  <c r="DN19" i="13" s="1"/>
  <c r="LQ15" i="2"/>
  <c r="G25" i="25" s="1"/>
  <c r="LU15" i="2"/>
  <c r="HV19" i="13" s="1"/>
  <c r="LY15" i="2"/>
  <c r="MC15" i="2"/>
  <c r="MG15" i="2"/>
  <c r="MK15" i="2"/>
  <c r="JP19" i="13" s="1"/>
  <c r="MO15" i="2"/>
  <c r="HD19" i="13" s="1"/>
  <c r="MS15" i="2"/>
  <c r="FL19" i="13" s="1"/>
  <c r="MW15" i="2"/>
  <c r="IV19" i="13" s="1"/>
  <c r="NA15" i="2"/>
  <c r="P19" i="13" s="1"/>
  <c r="NE15" i="2"/>
  <c r="AL19" i="13" s="1"/>
  <c r="NI15" i="2"/>
  <c r="BH19" i="13" s="1"/>
  <c r="NM15" i="2"/>
  <c r="DV19" i="13" s="1"/>
  <c r="NQ15" i="2"/>
  <c r="CF19" i="13" s="1"/>
  <c r="NU15" i="2"/>
  <c r="ID19" i="13" s="1"/>
  <c r="NY15" i="2"/>
  <c r="GL19" i="13" s="1"/>
  <c r="OC15" i="2"/>
  <c r="OG15" i="2"/>
  <c r="OK15" i="2"/>
  <c r="OO15" i="2"/>
  <c r="OS15" i="2"/>
  <c r="OW15" i="2"/>
  <c r="PA15" i="2"/>
  <c r="L19" i="32" s="1"/>
  <c r="PE15" i="2"/>
  <c r="Q19" i="32" s="1"/>
  <c r="PI15" i="2"/>
  <c r="F19" i="32" s="1"/>
  <c r="HM16" i="2"/>
  <c r="HQ16" i="2"/>
  <c r="BW20" i="13" s="1"/>
  <c r="HU16" i="2"/>
  <c r="HU20" i="13" s="1"/>
  <c r="HY16" i="2"/>
  <c r="IC16" i="2"/>
  <c r="IG16" i="2"/>
  <c r="IK16" i="2"/>
  <c r="JO20" i="13" s="1"/>
  <c r="IO16" i="2"/>
  <c r="IS16" i="2"/>
  <c r="IW16" i="2"/>
  <c r="IU20" i="13" s="1"/>
  <c r="JA16" i="2"/>
  <c r="O20" i="13" s="1"/>
  <c r="JE16" i="2"/>
  <c r="AK20" i="13" s="1"/>
  <c r="JI16" i="2"/>
  <c r="BG20" i="13" s="1"/>
  <c r="JM16" i="2"/>
  <c r="DU20" i="13" s="1"/>
  <c r="JQ16" i="2"/>
  <c r="CE20" i="13" s="1"/>
  <c r="JU16" i="2"/>
  <c r="IC20" i="13" s="1"/>
  <c r="JY16" i="2"/>
  <c r="GK20" i="13" s="1"/>
  <c r="KC16" i="2"/>
  <c r="EU20" i="13" s="1"/>
  <c r="KG16" i="2"/>
  <c r="DC20" i="13" s="1"/>
  <c r="KK16" i="2"/>
  <c r="JW20" i="13" s="1"/>
  <c r="KO16" i="2"/>
  <c r="KS16" i="2"/>
  <c r="KW16" i="2"/>
  <c r="LA16" i="2"/>
  <c r="H20" i="13" s="1"/>
  <c r="LE16" i="2"/>
  <c r="AD20" i="13" s="1"/>
  <c r="LI16" i="2"/>
  <c r="AZ20" i="13" s="1"/>
  <c r="LM16" i="2"/>
  <c r="DN20" i="13" s="1"/>
  <c r="LQ16" i="2"/>
  <c r="LU16" i="2"/>
  <c r="LY16" i="2"/>
  <c r="GD20" i="13" s="1"/>
  <c r="MC16" i="2"/>
  <c r="MG16" i="2"/>
  <c r="MK16" i="2"/>
  <c r="JP20" i="13" s="1"/>
  <c r="MO16" i="2"/>
  <c r="HD20" i="13" s="1"/>
  <c r="MS16" i="2"/>
  <c r="FL20" i="13" s="1"/>
  <c r="MW16" i="2"/>
  <c r="IV20" i="13" s="1"/>
  <c r="NA16" i="2"/>
  <c r="P20" i="13" s="1"/>
  <c r="NE16" i="2"/>
  <c r="AL20" i="13" s="1"/>
  <c r="NI16" i="2"/>
  <c r="BH20" i="13" s="1"/>
  <c r="NM16" i="2"/>
  <c r="DV20" i="13" s="1"/>
  <c r="NQ16" i="2"/>
  <c r="CF20" i="13" s="1"/>
  <c r="NU16" i="2"/>
  <c r="ID20" i="13" s="1"/>
  <c r="NY16" i="2"/>
  <c r="GL20" i="13" s="1"/>
  <c r="OC16" i="2"/>
  <c r="OG16" i="2"/>
  <c r="OK16" i="2"/>
  <c r="OO16" i="2"/>
  <c r="OS16" i="2"/>
  <c r="OW16" i="2"/>
  <c r="PA16" i="2"/>
  <c r="L20" i="32" s="1"/>
  <c r="PE16" i="2"/>
  <c r="Q20" i="32" s="1"/>
  <c r="PI16" i="2"/>
  <c r="F20" i="32" s="1"/>
  <c r="HM17" i="2"/>
  <c r="HQ17" i="2"/>
  <c r="BW21" i="13" s="1"/>
  <c r="HU17" i="2"/>
  <c r="HU21" i="13" s="1"/>
  <c r="HY17" i="2"/>
  <c r="GC21" i="13" s="1"/>
  <c r="IC17" i="2"/>
  <c r="IG17" i="2"/>
  <c r="IK17" i="2"/>
  <c r="JO21" i="13" s="1"/>
  <c r="IO17" i="2"/>
  <c r="HC21" i="13" s="1"/>
  <c r="IS17" i="2"/>
  <c r="IW17" i="2"/>
  <c r="IU21" i="13" s="1"/>
  <c r="JA17" i="2"/>
  <c r="O21" i="13" s="1"/>
  <c r="JE17" i="2"/>
  <c r="AK21" i="13" s="1"/>
  <c r="JI17" i="2"/>
  <c r="JM17" i="2"/>
  <c r="DU21" i="13" s="1"/>
  <c r="JQ17" i="2"/>
  <c r="CE21" i="13" s="1"/>
  <c r="JU17" i="2"/>
  <c r="IC21" i="13" s="1"/>
  <c r="JY17" i="2"/>
  <c r="GK21" i="13" s="1"/>
  <c r="KC17" i="2"/>
  <c r="EU21" i="13" s="1"/>
  <c r="KG17" i="2"/>
  <c r="DC21" i="13" s="1"/>
  <c r="KK17" i="2"/>
  <c r="JW21" i="13" s="1"/>
  <c r="KO17" i="2"/>
  <c r="NF11" i="2"/>
  <c r="FN15" i="13" s="1"/>
  <c r="JD12" i="2"/>
  <c r="CC16" i="13" s="1"/>
  <c r="MK12" i="2"/>
  <c r="JP16" i="13" s="1"/>
  <c r="OW12" i="2"/>
  <c r="JA13" i="2"/>
  <c r="O17" i="13" s="1"/>
  <c r="KG13" i="2"/>
  <c r="DC17" i="13" s="1"/>
  <c r="KZ13" i="2"/>
  <c r="LP13" i="2"/>
  <c r="EL17" i="13" s="1"/>
  <c r="MF13" i="2"/>
  <c r="L23" i="30" s="1"/>
  <c r="MV13" i="2"/>
  <c r="BF17" i="13" s="1"/>
  <c r="NL13" i="2"/>
  <c r="GJ17" i="13" s="1"/>
  <c r="OB13" i="2"/>
  <c r="OR13" i="2"/>
  <c r="PH13" i="2"/>
  <c r="D17" i="32" s="1"/>
  <c r="HX14" i="2"/>
  <c r="IN14" i="2"/>
  <c r="M18" i="13" s="1"/>
  <c r="JD14" i="2"/>
  <c r="CC18" i="13" s="1"/>
  <c r="JT14" i="2"/>
  <c r="DA18" i="13" s="1"/>
  <c r="KJ14" i="2"/>
  <c r="JA18" i="13" s="1"/>
  <c r="KZ14" i="2"/>
  <c r="LJ14" i="2"/>
  <c r="IP18" i="13" s="1"/>
  <c r="LR14" i="2"/>
  <c r="AF18" i="13" s="1"/>
  <c r="LZ14" i="2"/>
  <c r="MD14" i="2"/>
  <c r="MH14" i="2"/>
  <c r="HX18" i="13" s="1"/>
  <c r="ML14" i="2"/>
  <c r="MP14" i="2"/>
  <c r="EP18" i="13" s="1"/>
  <c r="MT14" i="2"/>
  <c r="CX18" i="13" s="1"/>
  <c r="MX14" i="2"/>
  <c r="JR18" i="13" s="1"/>
  <c r="NB14" i="2"/>
  <c r="HF18" i="13" s="1"/>
  <c r="NF14" i="2"/>
  <c r="FN18" i="13" s="1"/>
  <c r="NJ14" i="2"/>
  <c r="IX18" i="13" s="1"/>
  <c r="NN14" i="2"/>
  <c r="R18" i="13" s="1"/>
  <c r="NR14" i="2"/>
  <c r="AN18" i="13" s="1"/>
  <c r="NV14" i="2"/>
  <c r="BJ18" i="13" s="1"/>
  <c r="NZ14" i="2"/>
  <c r="DX18" i="13" s="1"/>
  <c r="OD14" i="2"/>
  <c r="OH14" i="2"/>
  <c r="OL14" i="2"/>
  <c r="OP14" i="2"/>
  <c r="OT14" i="2"/>
  <c r="OX14" i="2"/>
  <c r="PB14" i="2"/>
  <c r="N18" i="32" s="1"/>
  <c r="PF14" i="2"/>
  <c r="H18" i="32" s="1"/>
  <c r="HJ15" i="2"/>
  <c r="HN15" i="2"/>
  <c r="I19" i="13" s="1"/>
  <c r="HR15" i="2"/>
  <c r="AE19" i="13" s="1"/>
  <c r="HV15" i="2"/>
  <c r="BA19" i="13" s="1"/>
  <c r="HZ15" i="2"/>
  <c r="DO19" i="13" s="1"/>
  <c r="ID15" i="2"/>
  <c r="IH15" i="2"/>
  <c r="HW19" i="13" s="1"/>
  <c r="IL15" i="2"/>
  <c r="GE19" i="13" s="1"/>
  <c r="IP15" i="2"/>
  <c r="EO19" i="13" s="1"/>
  <c r="IT15" i="2"/>
  <c r="IX15" i="2"/>
  <c r="JQ19" i="13" s="1"/>
  <c r="JB15" i="2"/>
  <c r="HE19" i="13" s="1"/>
  <c r="JF15" i="2"/>
  <c r="FM19" i="13" s="1"/>
  <c r="JJ15" i="2"/>
  <c r="IW19" i="13" s="1"/>
  <c r="JN15" i="2"/>
  <c r="Q19" i="13" s="1"/>
  <c r="JR15" i="2"/>
  <c r="AM19" i="13" s="1"/>
  <c r="JV15" i="2"/>
  <c r="BI19" i="13" s="1"/>
  <c r="JZ15" i="2"/>
  <c r="DW19" i="13" s="1"/>
  <c r="KD15" i="2"/>
  <c r="CG19" i="13" s="1"/>
  <c r="KH15" i="2"/>
  <c r="IE19" i="13" s="1"/>
  <c r="KL15" i="2"/>
  <c r="GM19" i="13" s="1"/>
  <c r="KP15" i="2"/>
  <c r="KT15" i="2"/>
  <c r="KX15" i="2"/>
  <c r="LB15" i="2"/>
  <c r="GX19" i="13" s="1"/>
  <c r="LF15" i="2"/>
  <c r="FF19" i="13" s="1"/>
  <c r="LJ15" i="2"/>
  <c r="LN15" i="2"/>
  <c r="LR15" i="2"/>
  <c r="AF19" i="13" s="1"/>
  <c r="LV15" i="2"/>
  <c r="BB19" i="13" s="1"/>
  <c r="LZ15" i="2"/>
  <c r="DP19" i="13" s="1"/>
  <c r="MD15" i="2"/>
  <c r="MH15" i="2"/>
  <c r="HX19" i="13" s="1"/>
  <c r="ML15" i="2"/>
  <c r="GF19" i="13" s="1"/>
  <c r="MP15" i="2"/>
  <c r="EP19" i="13" s="1"/>
  <c r="MT15" i="2"/>
  <c r="CX19" i="13" s="1"/>
  <c r="MX15" i="2"/>
  <c r="JR19" i="13" s="1"/>
  <c r="NB15" i="2"/>
  <c r="HF19" i="13" s="1"/>
  <c r="NF15" i="2"/>
  <c r="FN19" i="13" s="1"/>
  <c r="NJ15" i="2"/>
  <c r="IX19" i="13" s="1"/>
  <c r="NN15" i="2"/>
  <c r="R19" i="13" s="1"/>
  <c r="NR15" i="2"/>
  <c r="AN19" i="13" s="1"/>
  <c r="NV15" i="2"/>
  <c r="BJ19" i="13" s="1"/>
  <c r="NZ15" i="2"/>
  <c r="DX19" i="13" s="1"/>
  <c r="OD15" i="2"/>
  <c r="OH15" i="2"/>
  <c r="OL15" i="2"/>
  <c r="OP15" i="2"/>
  <c r="OT15" i="2"/>
  <c r="OX15" i="2"/>
  <c r="PB15" i="2"/>
  <c r="N19" i="32" s="1"/>
  <c r="PF15" i="2"/>
  <c r="H19" i="32" s="1"/>
  <c r="HJ16" i="2"/>
  <c r="HN16" i="2"/>
  <c r="I20" i="13" s="1"/>
  <c r="HR16" i="2"/>
  <c r="AE20" i="13" s="1"/>
  <c r="HV16" i="2"/>
  <c r="BA20" i="13" s="1"/>
  <c r="HZ16" i="2"/>
  <c r="DO20" i="13" s="1"/>
  <c r="ID16" i="2"/>
  <c r="IH16" i="2"/>
  <c r="IL16" i="2"/>
  <c r="GE20" i="13" s="1"/>
  <c r="IP16" i="2"/>
  <c r="IT16" i="2"/>
  <c r="IX16" i="2"/>
  <c r="JQ20" i="13" s="1"/>
  <c r="JB16" i="2"/>
  <c r="HE20" i="13" s="1"/>
  <c r="JF16" i="2"/>
  <c r="FM20" i="13" s="1"/>
  <c r="JJ16" i="2"/>
  <c r="IW20" i="13" s="1"/>
  <c r="JN16" i="2"/>
  <c r="Q20" i="13" s="1"/>
  <c r="JR16" i="2"/>
  <c r="AM20" i="13" s="1"/>
  <c r="JV16" i="2"/>
  <c r="BI20" i="13" s="1"/>
  <c r="JZ16" i="2"/>
  <c r="DW20" i="13" s="1"/>
  <c r="KD16" i="2"/>
  <c r="CG20" i="13" s="1"/>
  <c r="KH16" i="2"/>
  <c r="IE20" i="13" s="1"/>
  <c r="KL16" i="2"/>
  <c r="GM20" i="13" s="1"/>
  <c r="KP16" i="2"/>
  <c r="KT16" i="2"/>
  <c r="KX16" i="2"/>
  <c r="LB16" i="2"/>
  <c r="GX20" i="13" s="1"/>
  <c r="LF16" i="2"/>
  <c r="FF20" i="13" s="1"/>
  <c r="LJ16" i="2"/>
  <c r="IP20" i="13" s="1"/>
  <c r="LN16" i="2"/>
  <c r="J20" i="13" s="1"/>
  <c r="LR16" i="2"/>
  <c r="AF20" i="13" s="1"/>
  <c r="LV16" i="2"/>
  <c r="BB20" i="13" s="1"/>
  <c r="LZ16" i="2"/>
  <c r="G26" i="31" s="1"/>
  <c r="MD16" i="2"/>
  <c r="BZ20" i="13" s="1"/>
  <c r="MH16" i="2"/>
  <c r="HX20" i="13" s="1"/>
  <c r="ML16" i="2"/>
  <c r="MP16" i="2"/>
  <c r="EP20" i="13" s="1"/>
  <c r="MT16" i="2"/>
  <c r="CX20" i="13" s="1"/>
  <c r="MX16" i="2"/>
  <c r="JR20" i="13" s="1"/>
  <c r="NB16" i="2"/>
  <c r="HF20" i="13" s="1"/>
  <c r="NF16" i="2"/>
  <c r="FN20" i="13" s="1"/>
  <c r="NJ16" i="2"/>
  <c r="IX20" i="13" s="1"/>
  <c r="NN16" i="2"/>
  <c r="R20" i="13" s="1"/>
  <c r="NR16" i="2"/>
  <c r="AN20" i="13" s="1"/>
  <c r="NV16" i="2"/>
  <c r="BJ20" i="13" s="1"/>
  <c r="NZ16" i="2"/>
  <c r="DX20" i="13" s="1"/>
  <c r="OD16" i="2"/>
  <c r="OH16" i="2"/>
  <c r="OL16" i="2"/>
  <c r="OP16" i="2"/>
  <c r="OT16" i="2"/>
  <c r="OX16" i="2"/>
  <c r="PB16" i="2"/>
  <c r="N20" i="32" s="1"/>
  <c r="PF16" i="2"/>
  <c r="H20" i="32" s="1"/>
  <c r="HJ17" i="2"/>
  <c r="HN17" i="2"/>
  <c r="I21" i="13" s="1"/>
  <c r="HR17" i="2"/>
  <c r="AE21" i="13" s="1"/>
  <c r="HV17" i="2"/>
  <c r="BA21" i="13" s="1"/>
  <c r="HZ17" i="2"/>
  <c r="DO21" i="13" s="1"/>
  <c r="ID17" i="2"/>
  <c r="IH17" i="2"/>
  <c r="HW21" i="13" s="1"/>
  <c r="IL17" i="2"/>
  <c r="GE21" i="13" s="1"/>
  <c r="IP17" i="2"/>
  <c r="EO21" i="13" s="1"/>
  <c r="IT17" i="2"/>
  <c r="IX17" i="2"/>
  <c r="JB17" i="2"/>
  <c r="HE21" i="13" s="1"/>
  <c r="JF17" i="2"/>
  <c r="FM21" i="13" s="1"/>
  <c r="JJ17" i="2"/>
  <c r="IW21" i="13" s="1"/>
  <c r="JN17" i="2"/>
  <c r="Q21" i="13" s="1"/>
  <c r="JR17" i="2"/>
  <c r="AM21" i="13" s="1"/>
  <c r="JV17" i="2"/>
  <c r="BI21" i="13" s="1"/>
  <c r="JZ17" i="2"/>
  <c r="DW21" i="13" s="1"/>
  <c r="KD17" i="2"/>
  <c r="CG21" i="13" s="1"/>
  <c r="KH17" i="2"/>
  <c r="IE21" i="13" s="1"/>
  <c r="KL17" i="2"/>
  <c r="GM21" i="13" s="1"/>
  <c r="OL11" i="2"/>
  <c r="JI13" i="2"/>
  <c r="BG17" i="13" s="1"/>
  <c r="MJ13" i="2"/>
  <c r="IT17" i="13" s="1"/>
  <c r="OV13" i="2"/>
  <c r="JH14" i="2"/>
  <c r="IA18" i="13" s="1"/>
  <c r="LL14" i="2"/>
  <c r="GB18" i="13" s="1"/>
  <c r="MI14" i="2"/>
  <c r="BD18" i="13" s="1"/>
  <c r="MY14" i="2"/>
  <c r="GH18" i="13" s="1"/>
  <c r="NO14" i="2"/>
  <c r="HH18" i="13" s="1"/>
  <c r="OE14" i="2"/>
  <c r="OU14" i="2"/>
  <c r="HK15" i="2"/>
  <c r="IA15" i="2"/>
  <c r="K19" i="13" s="1"/>
  <c r="IQ15" i="2"/>
  <c r="JG15" i="2"/>
  <c r="CY19" i="13" s="1"/>
  <c r="JW15" i="2"/>
  <c r="IY19" i="13" s="1"/>
  <c r="KM15" i="2"/>
  <c r="DY19" i="13" s="1"/>
  <c r="LC15" i="2"/>
  <c r="EJ19" i="13" s="1"/>
  <c r="LS15" i="2"/>
  <c r="MI15" i="2"/>
  <c r="BD19" i="13" s="1"/>
  <c r="MY15" i="2"/>
  <c r="GH19" i="13" s="1"/>
  <c r="NO15" i="2"/>
  <c r="HH19" i="13" s="1"/>
  <c r="OE15" i="2"/>
  <c r="OU15" i="2"/>
  <c r="HK16" i="2"/>
  <c r="IA16" i="2"/>
  <c r="K20" i="13" s="1"/>
  <c r="IQ16" i="2"/>
  <c r="CA20" i="13" s="1"/>
  <c r="JG16" i="2"/>
  <c r="CY20" i="13" s="1"/>
  <c r="JW16" i="2"/>
  <c r="IY20" i="13" s="1"/>
  <c r="KM16" i="2"/>
  <c r="DY20" i="13" s="1"/>
  <c r="LC16" i="2"/>
  <c r="EJ20" i="13" s="1"/>
  <c r="LS16" i="2"/>
  <c r="H26" i="30" s="1"/>
  <c r="MI16" i="2"/>
  <c r="BD20" i="13" s="1"/>
  <c r="MY16" i="2"/>
  <c r="GH20" i="13" s="1"/>
  <c r="NO16" i="2"/>
  <c r="HH20" i="13" s="1"/>
  <c r="OE16" i="2"/>
  <c r="OU16" i="2"/>
  <c r="HK17" i="2"/>
  <c r="IA17" i="2"/>
  <c r="K21" i="13" s="1"/>
  <c r="IQ17" i="2"/>
  <c r="JG17" i="2"/>
  <c r="CY21" i="13" s="1"/>
  <c r="JW17" i="2"/>
  <c r="IY21" i="13" s="1"/>
  <c r="KM17" i="2"/>
  <c r="DY21" i="13" s="1"/>
  <c r="KS17" i="2"/>
  <c r="KW17" i="2"/>
  <c r="LA17" i="2"/>
  <c r="H21" i="13" s="1"/>
  <c r="LE17" i="2"/>
  <c r="AD21" i="13" s="1"/>
  <c r="LI17" i="2"/>
  <c r="AZ21" i="13" s="1"/>
  <c r="LM17" i="2"/>
  <c r="DN21" i="13" s="1"/>
  <c r="LQ17" i="2"/>
  <c r="LU17" i="2"/>
  <c r="HV21" i="13" s="1"/>
  <c r="LY17" i="2"/>
  <c r="GD21" i="13" s="1"/>
  <c r="MC17" i="2"/>
  <c r="MG17" i="2"/>
  <c r="CV21" i="13" s="1"/>
  <c r="MK17" i="2"/>
  <c r="JP21" i="13" s="1"/>
  <c r="MO17" i="2"/>
  <c r="HD21" i="13" s="1"/>
  <c r="MS17" i="2"/>
  <c r="FL21" i="13" s="1"/>
  <c r="MW17" i="2"/>
  <c r="IV21" i="13" s="1"/>
  <c r="NA17" i="2"/>
  <c r="P21" i="13" s="1"/>
  <c r="NE17" i="2"/>
  <c r="AL21" i="13" s="1"/>
  <c r="NI17" i="2"/>
  <c r="BH21" i="13" s="1"/>
  <c r="NM17" i="2"/>
  <c r="DV21" i="13" s="1"/>
  <c r="NQ17" i="2"/>
  <c r="CF21" i="13" s="1"/>
  <c r="NU17" i="2"/>
  <c r="ID21" i="13" s="1"/>
  <c r="NY17" i="2"/>
  <c r="GL21" i="13" s="1"/>
  <c r="OC17" i="2"/>
  <c r="OG17" i="2"/>
  <c r="OK17" i="2"/>
  <c r="OO17" i="2"/>
  <c r="OS17" i="2"/>
  <c r="OW17" i="2"/>
  <c r="PA17" i="2"/>
  <c r="L21" i="32" s="1"/>
  <c r="PE17" i="2"/>
  <c r="Q21" i="32" s="1"/>
  <c r="PI17" i="2"/>
  <c r="F21" i="32" s="1"/>
  <c r="HM18" i="2"/>
  <c r="HQ18" i="2"/>
  <c r="BW22" i="13" s="1"/>
  <c r="HU18" i="2"/>
  <c r="HU22" i="13" s="1"/>
  <c r="HY18" i="2"/>
  <c r="GC22" i="13" s="1"/>
  <c r="IC18" i="2"/>
  <c r="IG18" i="2"/>
  <c r="CU22" i="13" s="1"/>
  <c r="IK18" i="2"/>
  <c r="JO22" i="13" s="1"/>
  <c r="IO18" i="2"/>
  <c r="HC22" i="13" s="1"/>
  <c r="IS18" i="2"/>
  <c r="IW18" i="2"/>
  <c r="IU22" i="13" s="1"/>
  <c r="JA18" i="2"/>
  <c r="O22" i="13" s="1"/>
  <c r="JE18" i="2"/>
  <c r="AK22" i="13" s="1"/>
  <c r="JI18" i="2"/>
  <c r="BG22" i="13" s="1"/>
  <c r="JM18" i="2"/>
  <c r="DU22" i="13" s="1"/>
  <c r="JQ18" i="2"/>
  <c r="CE22" i="13" s="1"/>
  <c r="JU18" i="2"/>
  <c r="IC22" i="13" s="1"/>
  <c r="JY18" i="2"/>
  <c r="GK22" i="13" s="1"/>
  <c r="KC18" i="2"/>
  <c r="EU22" i="13" s="1"/>
  <c r="KG18" i="2"/>
  <c r="DC22" i="13" s="1"/>
  <c r="KK18" i="2"/>
  <c r="JW22" i="13" s="1"/>
  <c r="KO18" i="2"/>
  <c r="KS18" i="2"/>
  <c r="KW18" i="2"/>
  <c r="LA18" i="2"/>
  <c r="LE18" i="2"/>
  <c r="LI18" i="2"/>
  <c r="AZ22" i="13" s="1"/>
  <c r="LM18" i="2"/>
  <c r="DN22" i="13" s="1"/>
  <c r="LQ18" i="2"/>
  <c r="LU18" i="2"/>
  <c r="HV22" i="13" s="1"/>
  <c r="LY18" i="2"/>
  <c r="MC18" i="2"/>
  <c r="MG18" i="2"/>
  <c r="MK18" i="2"/>
  <c r="JP22" i="13" s="1"/>
  <c r="MO18" i="2"/>
  <c r="HD22" i="13" s="1"/>
  <c r="MS18" i="2"/>
  <c r="FL22" i="13" s="1"/>
  <c r="MW18" i="2"/>
  <c r="IV22" i="13" s="1"/>
  <c r="NA18" i="2"/>
  <c r="P22" i="13" s="1"/>
  <c r="NE18" i="2"/>
  <c r="AL22" i="13" s="1"/>
  <c r="NI18" i="2"/>
  <c r="BH22" i="13" s="1"/>
  <c r="NM18" i="2"/>
  <c r="DV22" i="13" s="1"/>
  <c r="NQ18" i="2"/>
  <c r="CF22" i="13" s="1"/>
  <c r="NU18" i="2"/>
  <c r="ID22" i="13" s="1"/>
  <c r="NY18" i="2"/>
  <c r="GL22" i="13" s="1"/>
  <c r="OC18" i="2"/>
  <c r="OG18" i="2"/>
  <c r="OK18" i="2"/>
  <c r="OO18" i="2"/>
  <c r="OS18" i="2"/>
  <c r="OW18" i="2"/>
  <c r="PA18" i="2"/>
  <c r="L22" i="32" s="1"/>
  <c r="PE18" i="2"/>
  <c r="Q22" i="32" s="1"/>
  <c r="PI18" i="2"/>
  <c r="F22" i="32" s="1"/>
  <c r="HM19" i="2"/>
  <c r="HQ19" i="2"/>
  <c r="BW23" i="13" s="1"/>
  <c r="HU19" i="2"/>
  <c r="HU23" i="13" s="1"/>
  <c r="HY19" i="2"/>
  <c r="GC23" i="13" s="1"/>
  <c r="IC19" i="2"/>
  <c r="EM23" i="13" s="1"/>
  <c r="IG19" i="2"/>
  <c r="IK19" i="2"/>
  <c r="JO23" i="13" s="1"/>
  <c r="IO19" i="2"/>
  <c r="HC23" i="13" s="1"/>
  <c r="IS19" i="2"/>
  <c r="IW19" i="2"/>
  <c r="IU23" i="13" s="1"/>
  <c r="JA19" i="2"/>
  <c r="O23" i="13" s="1"/>
  <c r="JE19" i="2"/>
  <c r="JI19" i="2"/>
  <c r="BG23" i="13" s="1"/>
  <c r="JM19" i="2"/>
  <c r="DU23" i="13" s="1"/>
  <c r="JQ19" i="2"/>
  <c r="CE23" i="13" s="1"/>
  <c r="JU19" i="2"/>
  <c r="IC23" i="13" s="1"/>
  <c r="JY19" i="2"/>
  <c r="GK23" i="13" s="1"/>
  <c r="KC19" i="2"/>
  <c r="EU23" i="13" s="1"/>
  <c r="KG19" i="2"/>
  <c r="DC23" i="13" s="1"/>
  <c r="KK19" i="2"/>
  <c r="JW23" i="13" s="1"/>
  <c r="KO19" i="2"/>
  <c r="KS19" i="2"/>
  <c r="KW19" i="2"/>
  <c r="LA19" i="2"/>
  <c r="H23" i="13" s="1"/>
  <c r="LE19" i="2"/>
  <c r="LI19" i="2"/>
  <c r="AZ23" i="13" s="1"/>
  <c r="LM19" i="2"/>
  <c r="DN23" i="13" s="1"/>
  <c r="LQ19" i="2"/>
  <c r="LU19" i="2"/>
  <c r="HV23" i="13" s="1"/>
  <c r="LY19" i="2"/>
  <c r="MC19" i="2"/>
  <c r="L29" i="25" s="1"/>
  <c r="MG19" i="2"/>
  <c r="MK19" i="2"/>
  <c r="JP23" i="13" s="1"/>
  <c r="MO19" i="2"/>
  <c r="HD23" i="13" s="1"/>
  <c r="MS19" i="2"/>
  <c r="FL23" i="13" s="1"/>
  <c r="MW19" i="2"/>
  <c r="IV23" i="13" s="1"/>
  <c r="NA19" i="2"/>
  <c r="P23" i="13" s="1"/>
  <c r="NE19" i="2"/>
  <c r="AL23" i="13" s="1"/>
  <c r="NI19" i="2"/>
  <c r="BH23" i="13" s="1"/>
  <c r="NM19" i="2"/>
  <c r="DV23" i="13" s="1"/>
  <c r="NQ19" i="2"/>
  <c r="CF23" i="13" s="1"/>
  <c r="NU19" i="2"/>
  <c r="ID23" i="13" s="1"/>
  <c r="NY19" i="2"/>
  <c r="GL23" i="13" s="1"/>
  <c r="OC19" i="2"/>
  <c r="OG19" i="2"/>
  <c r="OK19" i="2"/>
  <c r="JY12" i="2"/>
  <c r="GK16" i="13" s="1"/>
  <c r="KM13" i="2"/>
  <c r="DY17" i="13" s="1"/>
  <c r="MZ13" i="2"/>
  <c r="DT17" i="13" s="1"/>
  <c r="HL14" i="2"/>
  <c r="JX14" i="2"/>
  <c r="JU18" i="13" s="1"/>
  <c r="LT14" i="2"/>
  <c r="MM14" i="2"/>
  <c r="DR18" i="13" s="1"/>
  <c r="NC14" i="2"/>
  <c r="ER18" i="13" s="1"/>
  <c r="NS14" i="2"/>
  <c r="FP18" i="13" s="1"/>
  <c r="OI14" i="2"/>
  <c r="OY14" i="2"/>
  <c r="HO15" i="2"/>
  <c r="GY19" i="13" s="1"/>
  <c r="IE15" i="2"/>
  <c r="AG19" i="13" s="1"/>
  <c r="IU15" i="2"/>
  <c r="HY19" i="13" s="1"/>
  <c r="JK15" i="2"/>
  <c r="JS19" i="13" s="1"/>
  <c r="KA15" i="2"/>
  <c r="S19" i="13" s="1"/>
  <c r="KQ15" i="2"/>
  <c r="LG15" i="2"/>
  <c r="CR19" i="13" s="1"/>
  <c r="LW15" i="2"/>
  <c r="IR19" i="13" s="1"/>
  <c r="MM15" i="2"/>
  <c r="K25" i="31" s="1"/>
  <c r="NC15" i="2"/>
  <c r="ER19" i="13" s="1"/>
  <c r="NS15" i="2"/>
  <c r="FP19" i="13" s="1"/>
  <c r="OI15" i="2"/>
  <c r="OY15" i="2"/>
  <c r="HO16" i="2"/>
  <c r="GY20" i="13" s="1"/>
  <c r="IE16" i="2"/>
  <c r="AG20" i="13" s="1"/>
  <c r="IU16" i="2"/>
  <c r="HY20" i="13" s="1"/>
  <c r="JK16" i="2"/>
  <c r="JS20" i="13" s="1"/>
  <c r="KA16" i="2"/>
  <c r="S20" i="13" s="1"/>
  <c r="KQ16" i="2"/>
  <c r="LG16" i="2"/>
  <c r="CR20" i="13" s="1"/>
  <c r="LW16" i="2"/>
  <c r="IR20" i="13" s="1"/>
  <c r="MM16" i="2"/>
  <c r="NC16" i="2"/>
  <c r="ER20" i="13" s="1"/>
  <c r="NS16" i="2"/>
  <c r="FP20" i="13" s="1"/>
  <c r="OI16" i="2"/>
  <c r="OY16" i="2"/>
  <c r="HO17" i="2"/>
  <c r="GY21" i="13" s="1"/>
  <c r="IE17" i="2"/>
  <c r="AG21" i="13" s="1"/>
  <c r="IU17" i="2"/>
  <c r="HY21" i="13" s="1"/>
  <c r="JK17" i="2"/>
  <c r="JS21" i="13" s="1"/>
  <c r="KA17" i="2"/>
  <c r="S21" i="13" s="1"/>
  <c r="KP17" i="2"/>
  <c r="KT17" i="2"/>
  <c r="KX17" i="2"/>
  <c r="LB17" i="2"/>
  <c r="GX21" i="13" s="1"/>
  <c r="LF17" i="2"/>
  <c r="FF21" i="13" s="1"/>
  <c r="LJ17" i="2"/>
  <c r="IP21" i="13" s="1"/>
  <c r="LN17" i="2"/>
  <c r="J21" i="13" s="1"/>
  <c r="LR17" i="2"/>
  <c r="AF21" i="13" s="1"/>
  <c r="LV17" i="2"/>
  <c r="BB21" i="13" s="1"/>
  <c r="LZ17" i="2"/>
  <c r="MD17" i="2"/>
  <c r="BZ21" i="13" s="1"/>
  <c r="MH17" i="2"/>
  <c r="HX21" i="13" s="1"/>
  <c r="ML17" i="2"/>
  <c r="MP17" i="2"/>
  <c r="EP21" i="13" s="1"/>
  <c r="MT17" i="2"/>
  <c r="CX21" i="13" s="1"/>
  <c r="MX17" i="2"/>
  <c r="JR21" i="13" s="1"/>
  <c r="NB17" i="2"/>
  <c r="HF21" i="13" s="1"/>
  <c r="NF17" i="2"/>
  <c r="FN21" i="13" s="1"/>
  <c r="NJ17" i="2"/>
  <c r="IX21" i="13" s="1"/>
  <c r="NN17" i="2"/>
  <c r="R21" i="13" s="1"/>
  <c r="NR17" i="2"/>
  <c r="AN21" i="13" s="1"/>
  <c r="NV17" i="2"/>
  <c r="BJ21" i="13" s="1"/>
  <c r="NZ17" i="2"/>
  <c r="DX21" i="13" s="1"/>
  <c r="OD17" i="2"/>
  <c r="OH17" i="2"/>
  <c r="OL17" i="2"/>
  <c r="OP17" i="2"/>
  <c r="OT17" i="2"/>
  <c r="OX17" i="2"/>
  <c r="PB17" i="2"/>
  <c r="N21" i="32" s="1"/>
  <c r="PF17" i="2"/>
  <c r="H21" i="32" s="1"/>
  <c r="HJ18" i="2"/>
  <c r="HN18" i="2"/>
  <c r="I22" i="13" s="1"/>
  <c r="HR18" i="2"/>
  <c r="AE22" i="13" s="1"/>
  <c r="HV18" i="2"/>
  <c r="BA22" i="13" s="1"/>
  <c r="HZ18" i="2"/>
  <c r="DO22" i="13" s="1"/>
  <c r="ID18" i="2"/>
  <c r="BY22" i="13" s="1"/>
  <c r="IH18" i="2"/>
  <c r="HW22" i="13" s="1"/>
  <c r="IL18" i="2"/>
  <c r="IP18" i="2"/>
  <c r="EO22" i="13" s="1"/>
  <c r="IT18" i="2"/>
  <c r="CW22" i="13" s="1"/>
  <c r="IX18" i="2"/>
  <c r="JQ22" i="13" s="1"/>
  <c r="JB18" i="2"/>
  <c r="HE22" i="13" s="1"/>
  <c r="JF18" i="2"/>
  <c r="FM22" i="13" s="1"/>
  <c r="JJ18" i="2"/>
  <c r="IW22" i="13" s="1"/>
  <c r="JN18" i="2"/>
  <c r="Q22" i="13" s="1"/>
  <c r="JR18" i="2"/>
  <c r="AM22" i="13" s="1"/>
  <c r="JV18" i="2"/>
  <c r="BI22" i="13" s="1"/>
  <c r="JZ18" i="2"/>
  <c r="DW22" i="13" s="1"/>
  <c r="KD18" i="2"/>
  <c r="CG22" i="13" s="1"/>
  <c r="KH18" i="2"/>
  <c r="IE22" i="13" s="1"/>
  <c r="KL18" i="2"/>
  <c r="GM22" i="13" s="1"/>
  <c r="KP18" i="2"/>
  <c r="KT18" i="2"/>
  <c r="KX18" i="2"/>
  <c r="LB18" i="2"/>
  <c r="GX22" i="13" s="1"/>
  <c r="LF18" i="2"/>
  <c r="LJ18" i="2"/>
  <c r="IP22" i="13" s="1"/>
  <c r="LN18" i="2"/>
  <c r="J22" i="13" s="1"/>
  <c r="LR18" i="2"/>
  <c r="AF22" i="13" s="1"/>
  <c r="LV18" i="2"/>
  <c r="BB22" i="13" s="1"/>
  <c r="LZ18" i="2"/>
  <c r="MD18" i="2"/>
  <c r="MH18" i="2"/>
  <c r="HX22" i="13" s="1"/>
  <c r="ML18" i="2"/>
  <c r="L28" i="31" s="1"/>
  <c r="MP18" i="2"/>
  <c r="EP22" i="13" s="1"/>
  <c r="MT18" i="2"/>
  <c r="CX22" i="13" s="1"/>
  <c r="MX18" i="2"/>
  <c r="JR22" i="13" s="1"/>
  <c r="NB18" i="2"/>
  <c r="HF22" i="13" s="1"/>
  <c r="NF18" i="2"/>
  <c r="FN22" i="13" s="1"/>
  <c r="NJ18" i="2"/>
  <c r="IX22" i="13" s="1"/>
  <c r="NN18" i="2"/>
  <c r="R22" i="13" s="1"/>
  <c r="NR18" i="2"/>
  <c r="AN22" i="13" s="1"/>
  <c r="NV18" i="2"/>
  <c r="BJ22" i="13" s="1"/>
  <c r="NZ18" i="2"/>
  <c r="DX22" i="13" s="1"/>
  <c r="OD18" i="2"/>
  <c r="OH18" i="2"/>
  <c r="OL18" i="2"/>
  <c r="OP18" i="2"/>
  <c r="OT18" i="2"/>
  <c r="OX18" i="2"/>
  <c r="PB18" i="2"/>
  <c r="N22" i="32" s="1"/>
  <c r="PF18" i="2"/>
  <c r="H22" i="32" s="1"/>
  <c r="HJ19" i="2"/>
  <c r="HN19" i="2"/>
  <c r="HR19" i="2"/>
  <c r="AE23" i="13" s="1"/>
  <c r="HV19" i="2"/>
  <c r="BA23" i="13" s="1"/>
  <c r="HZ19" i="2"/>
  <c r="DO23" i="13" s="1"/>
  <c r="ID19" i="2"/>
  <c r="BY23" i="13" s="1"/>
  <c r="IH19" i="2"/>
  <c r="HW23" i="13" s="1"/>
  <c r="IL19" i="2"/>
  <c r="IP19" i="2"/>
  <c r="IT19" i="2"/>
  <c r="IX19" i="2"/>
  <c r="JQ23" i="13" s="1"/>
  <c r="JB19" i="2"/>
  <c r="HE23" i="13" s="1"/>
  <c r="JF19" i="2"/>
  <c r="FM23" i="13" s="1"/>
  <c r="JJ19" i="2"/>
  <c r="IW23" i="13" s="1"/>
  <c r="JN19" i="2"/>
  <c r="Q23" i="13" s="1"/>
  <c r="JR19" i="2"/>
  <c r="AM23" i="13" s="1"/>
  <c r="JV19" i="2"/>
  <c r="BI23" i="13" s="1"/>
  <c r="JZ19" i="2"/>
  <c r="DW23" i="13" s="1"/>
  <c r="KD19" i="2"/>
  <c r="CG23" i="13" s="1"/>
  <c r="KH19" i="2"/>
  <c r="IE23" i="13" s="1"/>
  <c r="KL19" i="2"/>
  <c r="GM23" i="13" s="1"/>
  <c r="KP19" i="2"/>
  <c r="KT19" i="2"/>
  <c r="KX19" i="2"/>
  <c r="LB19" i="2"/>
  <c r="GX23" i="13" s="1"/>
  <c r="LF19" i="2"/>
  <c r="FF23" i="13" s="1"/>
  <c r="LJ19" i="2"/>
  <c r="IP23" i="13" s="1"/>
  <c r="LN19" i="2"/>
  <c r="J23" i="13" s="1"/>
  <c r="LR19" i="2"/>
  <c r="AF23" i="13" s="1"/>
  <c r="LV19" i="2"/>
  <c r="BB23" i="13" s="1"/>
  <c r="LZ19" i="2"/>
  <c r="MD19" i="2"/>
  <c r="BZ23" i="13" s="1"/>
  <c r="MH19" i="2"/>
  <c r="HX23" i="13" s="1"/>
  <c r="ML19" i="2"/>
  <c r="MP19" i="2"/>
  <c r="EP23" i="13" s="1"/>
  <c r="MT19" i="2"/>
  <c r="CX23" i="13" s="1"/>
  <c r="MX19" i="2"/>
  <c r="JR23" i="13" s="1"/>
  <c r="NB19" i="2"/>
  <c r="HF23" i="13" s="1"/>
  <c r="NF19" i="2"/>
  <c r="FN23" i="13" s="1"/>
  <c r="NJ19" i="2"/>
  <c r="IX23" i="13" s="1"/>
  <c r="NN19" i="2"/>
  <c r="R23" i="13" s="1"/>
  <c r="NR19" i="2"/>
  <c r="AN23" i="13" s="1"/>
  <c r="NV19" i="2"/>
  <c r="BJ23" i="13" s="1"/>
  <c r="NZ19" i="2"/>
  <c r="DX23" i="13" s="1"/>
  <c r="OD19" i="2"/>
  <c r="NA12" i="2"/>
  <c r="P16" i="13" s="1"/>
  <c r="LD13" i="2"/>
  <c r="BV17" i="13" s="1"/>
  <c r="NP13" i="2"/>
  <c r="ET17" i="13" s="1"/>
  <c r="IB14" i="2"/>
  <c r="HA18" i="13" s="1"/>
  <c r="KN14" i="2"/>
  <c r="MA14" i="2"/>
  <c r="L18" i="13" s="1"/>
  <c r="MQ14" i="2"/>
  <c r="CB18" i="13" s="1"/>
  <c r="NG14" i="2"/>
  <c r="CZ18" i="13" s="1"/>
  <c r="NW14" i="2"/>
  <c r="IZ18" i="13" s="1"/>
  <c r="OM14" i="2"/>
  <c r="PC14" i="2"/>
  <c r="O18" i="32" s="1"/>
  <c r="HS15" i="2"/>
  <c r="FG19" i="13" s="1"/>
  <c r="II15" i="2"/>
  <c r="BC19" i="13" s="1"/>
  <c r="IY15" i="2"/>
  <c r="JO15" i="2"/>
  <c r="HG19" i="13" s="1"/>
  <c r="KE15" i="2"/>
  <c r="AO19" i="13" s="1"/>
  <c r="KU15" i="2"/>
  <c r="LK15" i="2"/>
  <c r="JL19" i="13" s="1"/>
  <c r="MA15" i="2"/>
  <c r="L19" i="13" s="1"/>
  <c r="MQ15" i="2"/>
  <c r="NG15" i="2"/>
  <c r="CZ19" i="13" s="1"/>
  <c r="NW15" i="2"/>
  <c r="IZ19" i="13" s="1"/>
  <c r="OM15" i="2"/>
  <c r="PC15" i="2"/>
  <c r="O19" i="32" s="1"/>
  <c r="HS16" i="2"/>
  <c r="FG20" i="13" s="1"/>
  <c r="II16" i="2"/>
  <c r="BC20" i="13" s="1"/>
  <c r="IY16" i="2"/>
  <c r="JO16" i="2"/>
  <c r="HG20" i="13" s="1"/>
  <c r="KE16" i="2"/>
  <c r="AO20" i="13" s="1"/>
  <c r="KU16" i="2"/>
  <c r="LK16" i="2"/>
  <c r="JL20" i="13" s="1"/>
  <c r="MA16" i="2"/>
  <c r="L20" i="13" s="1"/>
  <c r="MQ16" i="2"/>
  <c r="NG16" i="2"/>
  <c r="CZ20" i="13" s="1"/>
  <c r="NW16" i="2"/>
  <c r="IZ20" i="13" s="1"/>
  <c r="OM16" i="2"/>
  <c r="PC16" i="2"/>
  <c r="O20" i="32" s="1"/>
  <c r="HS17" i="2"/>
  <c r="FG21" i="13" s="1"/>
  <c r="II17" i="2"/>
  <c r="BC21" i="13" s="1"/>
  <c r="IY17" i="2"/>
  <c r="GG21" i="13" s="1"/>
  <c r="JO17" i="2"/>
  <c r="HG21" i="13" s="1"/>
  <c r="KE17" i="2"/>
  <c r="AO21" i="13" s="1"/>
  <c r="KQ17" i="2"/>
  <c r="KU17" i="2"/>
  <c r="KY17" i="2"/>
  <c r="LC17" i="2"/>
  <c r="EJ21" i="13" s="1"/>
  <c r="LG17" i="2"/>
  <c r="CR21" i="13" s="1"/>
  <c r="LK17" i="2"/>
  <c r="JL21" i="13" s="1"/>
  <c r="LO17" i="2"/>
  <c r="GZ21" i="13" s="1"/>
  <c r="LS17" i="2"/>
  <c r="FH21" i="13" s="1"/>
  <c r="LW17" i="2"/>
  <c r="IR21" i="13" s="1"/>
  <c r="MA17" i="2"/>
  <c r="L21" i="13" s="1"/>
  <c r="ME17" i="2"/>
  <c r="AH21" i="13" s="1"/>
  <c r="MI17" i="2"/>
  <c r="BD21" i="13" s="1"/>
  <c r="MM17" i="2"/>
  <c r="MQ17" i="2"/>
  <c r="CB21" i="13" s="1"/>
  <c r="MU17" i="2"/>
  <c r="HZ21" i="13" s="1"/>
  <c r="MY17" i="2"/>
  <c r="GH21" i="13" s="1"/>
  <c r="NC17" i="2"/>
  <c r="ER21" i="13" s="1"/>
  <c r="NG17" i="2"/>
  <c r="CZ21" i="13" s="1"/>
  <c r="NK17" i="2"/>
  <c r="JT21" i="13" s="1"/>
  <c r="NO17" i="2"/>
  <c r="HH21" i="13" s="1"/>
  <c r="NS17" i="2"/>
  <c r="FP21" i="13" s="1"/>
  <c r="NW17" i="2"/>
  <c r="IZ21" i="13" s="1"/>
  <c r="OA17" i="2"/>
  <c r="OE17" i="2"/>
  <c r="OI17" i="2"/>
  <c r="OM17" i="2"/>
  <c r="OQ17" i="2"/>
  <c r="OU17" i="2"/>
  <c r="OY17" i="2"/>
  <c r="PC17" i="2"/>
  <c r="O21" i="32" s="1"/>
  <c r="PG17" i="2"/>
  <c r="J21" i="32" s="1"/>
  <c r="HK18" i="2"/>
  <c r="HO18" i="2"/>
  <c r="GY22" i="13" s="1"/>
  <c r="HS18" i="2"/>
  <c r="FG22" i="13" s="1"/>
  <c r="HW18" i="2"/>
  <c r="IQ22" i="13" s="1"/>
  <c r="IA18" i="2"/>
  <c r="K22" i="13" s="1"/>
  <c r="IE18" i="2"/>
  <c r="AG22" i="13" s="1"/>
  <c r="II18" i="2"/>
  <c r="BC22" i="13" s="1"/>
  <c r="IM18" i="2"/>
  <c r="IQ18" i="2"/>
  <c r="IU18" i="2"/>
  <c r="HY22" i="13" s="1"/>
  <c r="IY18" i="2"/>
  <c r="JC18" i="2"/>
  <c r="EQ22" i="13" s="1"/>
  <c r="JG18" i="2"/>
  <c r="CY22" i="13" s="1"/>
  <c r="JK18" i="2"/>
  <c r="JS22" i="13" s="1"/>
  <c r="JO18" i="2"/>
  <c r="HG22" i="13" s="1"/>
  <c r="JS18" i="2"/>
  <c r="FO22" i="13" s="1"/>
  <c r="JW18" i="2"/>
  <c r="IY22" i="13" s="1"/>
  <c r="KA18" i="2"/>
  <c r="S22" i="13" s="1"/>
  <c r="KE18" i="2"/>
  <c r="AO22" i="13" s="1"/>
  <c r="KI18" i="2"/>
  <c r="BK22" i="13" s="1"/>
  <c r="KM18" i="2"/>
  <c r="DY22" i="13" s="1"/>
  <c r="KQ18" i="2"/>
  <c r="KU18" i="2"/>
  <c r="KY18" i="2"/>
  <c r="LC18" i="2"/>
  <c r="EJ22" i="13" s="1"/>
  <c r="LG18" i="2"/>
  <c r="CR22" i="13" s="1"/>
  <c r="LK18" i="2"/>
  <c r="JL22" i="13" s="1"/>
  <c r="LO18" i="2"/>
  <c r="LS18" i="2"/>
  <c r="LW18" i="2"/>
  <c r="IR22" i="13" s="1"/>
  <c r="MA18" i="2"/>
  <c r="L22" i="13" s="1"/>
  <c r="ME18" i="2"/>
  <c r="AH22" i="13" s="1"/>
  <c r="MI18" i="2"/>
  <c r="BD22" i="13" s="1"/>
  <c r="MM18" i="2"/>
  <c r="MQ18" i="2"/>
  <c r="CB22" i="13" s="1"/>
  <c r="MU18" i="2"/>
  <c r="HZ22" i="13" s="1"/>
  <c r="MY18" i="2"/>
  <c r="GH22" i="13" s="1"/>
  <c r="NC18" i="2"/>
  <c r="ER22" i="13" s="1"/>
  <c r="NG18" i="2"/>
  <c r="CZ22" i="13" s="1"/>
  <c r="NK18" i="2"/>
  <c r="NO18" i="2"/>
  <c r="HH22" i="13" s="1"/>
  <c r="NS18" i="2"/>
  <c r="FP22" i="13" s="1"/>
  <c r="NW18" i="2"/>
  <c r="IZ22" i="13" s="1"/>
  <c r="OA18" i="2"/>
  <c r="OE18" i="2"/>
  <c r="OI18" i="2"/>
  <c r="OM18" i="2"/>
  <c r="OQ18" i="2"/>
  <c r="OU18" i="2"/>
  <c r="OY18" i="2"/>
  <c r="PC18" i="2"/>
  <c r="O22" i="32" s="1"/>
  <c r="PG18" i="2"/>
  <c r="J22" i="32" s="1"/>
  <c r="HK19" i="2"/>
  <c r="HO19" i="2"/>
  <c r="GY23" i="13" s="1"/>
  <c r="HS19" i="2"/>
  <c r="FG23" i="13" s="1"/>
  <c r="HW19" i="2"/>
  <c r="IQ23" i="13" s="1"/>
  <c r="IA19" i="2"/>
  <c r="K23" i="13" s="1"/>
  <c r="IE19" i="2"/>
  <c r="AG23" i="13" s="1"/>
  <c r="II19" i="2"/>
  <c r="BC23" i="13" s="1"/>
  <c r="IM19" i="2"/>
  <c r="IQ19" i="2"/>
  <c r="IU19" i="2"/>
  <c r="HY23" i="13" s="1"/>
  <c r="IY19" i="2"/>
  <c r="JC19" i="2"/>
  <c r="EQ23" i="13" s="1"/>
  <c r="JG19" i="2"/>
  <c r="CY23" i="13" s="1"/>
  <c r="JK19" i="2"/>
  <c r="JS23" i="13" s="1"/>
  <c r="JO19" i="2"/>
  <c r="HG23" i="13" s="1"/>
  <c r="JS19" i="2"/>
  <c r="FO23" i="13" s="1"/>
  <c r="JW19" i="2"/>
  <c r="IY23" i="13" s="1"/>
  <c r="KA19" i="2"/>
  <c r="S23" i="13" s="1"/>
  <c r="KE19" i="2"/>
  <c r="AO23" i="13" s="1"/>
  <c r="KI19" i="2"/>
  <c r="BK23" i="13" s="1"/>
  <c r="KM19" i="2"/>
  <c r="DY23" i="13" s="1"/>
  <c r="KQ19" i="2"/>
  <c r="KU19" i="2"/>
  <c r="KY19" i="2"/>
  <c r="LC19" i="2"/>
  <c r="EJ23" i="13" s="1"/>
  <c r="LG19" i="2"/>
  <c r="CR23" i="13" s="1"/>
  <c r="LK19" i="2"/>
  <c r="JL23" i="13" s="1"/>
  <c r="LO19" i="2"/>
  <c r="GZ23" i="13" s="1"/>
  <c r="LS19" i="2"/>
  <c r="LW19" i="2"/>
  <c r="IR23" i="13" s="1"/>
  <c r="MA19" i="2"/>
  <c r="L23" i="13" s="1"/>
  <c r="ME19" i="2"/>
  <c r="AH23" i="13" s="1"/>
  <c r="MI19" i="2"/>
  <c r="BD23" i="13" s="1"/>
  <c r="MM19" i="2"/>
  <c r="MQ19" i="2"/>
  <c r="CB23" i="13" s="1"/>
  <c r="MU19" i="2"/>
  <c r="HZ23" i="13" s="1"/>
  <c r="MY19" i="2"/>
  <c r="GH23" i="13" s="1"/>
  <c r="NC19" i="2"/>
  <c r="ER23" i="13" s="1"/>
  <c r="NG19" i="2"/>
  <c r="CZ23" i="13" s="1"/>
  <c r="NK19" i="2"/>
  <c r="JT23" i="13" s="1"/>
  <c r="NO19" i="2"/>
  <c r="HH23" i="13" s="1"/>
  <c r="NS19" i="2"/>
  <c r="FP23" i="13" s="1"/>
  <c r="NW19" i="2"/>
  <c r="IZ23" i="13" s="1"/>
  <c r="OA19" i="2"/>
  <c r="OE19" i="2"/>
  <c r="HM13" i="2"/>
  <c r="LD14" i="2"/>
  <c r="BV18" i="13" s="1"/>
  <c r="OA14" i="2"/>
  <c r="IM15" i="2"/>
  <c r="KY15" i="2"/>
  <c r="NK15" i="2"/>
  <c r="JT19" i="13" s="1"/>
  <c r="HW16" i="2"/>
  <c r="IQ20" i="13" s="1"/>
  <c r="KI16" i="2"/>
  <c r="BK20" i="13" s="1"/>
  <c r="MU16" i="2"/>
  <c r="HZ20" i="13" s="1"/>
  <c r="PG16" i="2"/>
  <c r="J20" i="32" s="1"/>
  <c r="JS17" i="2"/>
  <c r="FO21" i="13" s="1"/>
  <c r="KZ17" i="2"/>
  <c r="LP17" i="2"/>
  <c r="MF17" i="2"/>
  <c r="FJ21" i="13" s="1"/>
  <c r="MV17" i="2"/>
  <c r="BF21" i="13" s="1"/>
  <c r="NL17" i="2"/>
  <c r="GJ21" i="13" s="1"/>
  <c r="OB17" i="2"/>
  <c r="OR17" i="2"/>
  <c r="PH17" i="2"/>
  <c r="D21" i="32" s="1"/>
  <c r="HX18" i="2"/>
  <c r="JM22" i="13" s="1"/>
  <c r="IN18" i="2"/>
  <c r="M22" i="13" s="1"/>
  <c r="JD18" i="2"/>
  <c r="CC22" i="13" s="1"/>
  <c r="JT18" i="2"/>
  <c r="DA22" i="13" s="1"/>
  <c r="KJ18" i="2"/>
  <c r="JA22" i="13" s="1"/>
  <c r="KZ18" i="2"/>
  <c r="LP18" i="2"/>
  <c r="EL22" i="13" s="1"/>
  <c r="MF18" i="2"/>
  <c r="MV18" i="2"/>
  <c r="BF22" i="13" s="1"/>
  <c r="NL18" i="2"/>
  <c r="GJ22" i="13" s="1"/>
  <c r="OB18" i="2"/>
  <c r="OR18" i="2"/>
  <c r="PH18" i="2"/>
  <c r="D22" i="32" s="1"/>
  <c r="HX19" i="2"/>
  <c r="JM23" i="13" s="1"/>
  <c r="IN19" i="2"/>
  <c r="M23" i="13" s="1"/>
  <c r="JD19" i="2"/>
  <c r="JT19" i="2"/>
  <c r="DA23" i="13" s="1"/>
  <c r="KJ19" i="2"/>
  <c r="JA23" i="13" s="1"/>
  <c r="KZ19" i="2"/>
  <c r="LP19" i="2"/>
  <c r="EL23" i="13" s="1"/>
  <c r="MF19" i="2"/>
  <c r="MV19" i="2"/>
  <c r="BF23" i="13" s="1"/>
  <c r="NL19" i="2"/>
  <c r="GJ23" i="13" s="1"/>
  <c r="OB19" i="2"/>
  <c r="OJ19" i="2"/>
  <c r="OO19" i="2"/>
  <c r="OS19" i="2"/>
  <c r="OW19" i="2"/>
  <c r="PA19" i="2"/>
  <c r="L23" i="32" s="1"/>
  <c r="PE19" i="2"/>
  <c r="Q23" i="32" s="1"/>
  <c r="PI19" i="2"/>
  <c r="F23" i="32" s="1"/>
  <c r="HM20" i="2"/>
  <c r="HQ20" i="2"/>
  <c r="BW24" i="13" s="1"/>
  <c r="HU20" i="2"/>
  <c r="HU24" i="13" s="1"/>
  <c r="HY20" i="2"/>
  <c r="GC24" i="13" s="1"/>
  <c r="IC20" i="2"/>
  <c r="IG20" i="2"/>
  <c r="IK20" i="2"/>
  <c r="JO24" i="13" s="1"/>
  <c r="IO20" i="2"/>
  <c r="HC24" i="13" s="1"/>
  <c r="IS20" i="2"/>
  <c r="IW20" i="2"/>
  <c r="IU24" i="13" s="1"/>
  <c r="JA20" i="2"/>
  <c r="O24" i="13" s="1"/>
  <c r="JE20" i="2"/>
  <c r="JI20" i="2"/>
  <c r="BG24" i="13" s="1"/>
  <c r="JM20" i="2"/>
  <c r="DU24" i="13" s="1"/>
  <c r="JQ20" i="2"/>
  <c r="CE24" i="13" s="1"/>
  <c r="JU20" i="2"/>
  <c r="IC24" i="13" s="1"/>
  <c r="JY20" i="2"/>
  <c r="GK24" i="13" s="1"/>
  <c r="KC20" i="2"/>
  <c r="EU24" i="13" s="1"/>
  <c r="KG20" i="2"/>
  <c r="DC24" i="13" s="1"/>
  <c r="KK20" i="2"/>
  <c r="JW24" i="13" s="1"/>
  <c r="KO20" i="2"/>
  <c r="KS20" i="2"/>
  <c r="KW20" i="2"/>
  <c r="LA20" i="2"/>
  <c r="H24" i="13" s="1"/>
  <c r="LE20" i="2"/>
  <c r="AD24" i="13" s="1"/>
  <c r="LI20" i="2"/>
  <c r="AZ24" i="13" s="1"/>
  <c r="LM20" i="2"/>
  <c r="DN24" i="13" s="1"/>
  <c r="LQ20" i="2"/>
  <c r="BX24" i="13" s="1"/>
  <c r="LU20" i="2"/>
  <c r="HV24" i="13" s="1"/>
  <c r="LY20" i="2"/>
  <c r="MC20" i="2"/>
  <c r="MG20" i="2"/>
  <c r="CV24" i="13" s="1"/>
  <c r="MK20" i="2"/>
  <c r="JP24" i="13" s="1"/>
  <c r="MO20" i="2"/>
  <c r="HD24" i="13" s="1"/>
  <c r="MS20" i="2"/>
  <c r="FL24" i="13" s="1"/>
  <c r="MW20" i="2"/>
  <c r="IV24" i="13" s="1"/>
  <c r="NA20" i="2"/>
  <c r="P24" i="13" s="1"/>
  <c r="NE20" i="2"/>
  <c r="AL24" i="13" s="1"/>
  <c r="NI20" i="2"/>
  <c r="BH24" i="13" s="1"/>
  <c r="NM20" i="2"/>
  <c r="DV24" i="13" s="1"/>
  <c r="NQ20" i="2"/>
  <c r="CF24" i="13" s="1"/>
  <c r="NU20" i="2"/>
  <c r="ID24" i="13" s="1"/>
  <c r="NY20" i="2"/>
  <c r="GL24" i="13" s="1"/>
  <c r="OC20" i="2"/>
  <c r="OG20" i="2"/>
  <c r="OK20" i="2"/>
  <c r="OO20" i="2"/>
  <c r="OS20" i="2"/>
  <c r="OW20" i="2"/>
  <c r="PA20" i="2"/>
  <c r="L24" i="32" s="1"/>
  <c r="PE20" i="2"/>
  <c r="Q24" i="32" s="1"/>
  <c r="PI20" i="2"/>
  <c r="F24" i="32" s="1"/>
  <c r="HM21" i="2"/>
  <c r="HQ21" i="2"/>
  <c r="BW25" i="13" s="1"/>
  <c r="HU21" i="2"/>
  <c r="HU25" i="13" s="1"/>
  <c r="HY21" i="2"/>
  <c r="GC25" i="13" s="1"/>
  <c r="IC21" i="2"/>
  <c r="EM25" i="13" s="1"/>
  <c r="IG21" i="2"/>
  <c r="IK21" i="2"/>
  <c r="JO25" i="13" s="1"/>
  <c r="IO21" i="2"/>
  <c r="HC25" i="13" s="1"/>
  <c r="IS21" i="2"/>
  <c r="FK25" i="13" s="1"/>
  <c r="IW21" i="2"/>
  <c r="IU25" i="13" s="1"/>
  <c r="JA21" i="2"/>
  <c r="O25" i="13" s="1"/>
  <c r="JE21" i="2"/>
  <c r="AK25" i="13" s="1"/>
  <c r="JI21" i="2"/>
  <c r="BG25" i="13" s="1"/>
  <c r="JM21" i="2"/>
  <c r="DU25" i="13" s="1"/>
  <c r="JQ21" i="2"/>
  <c r="CE25" i="13" s="1"/>
  <c r="JU21" i="2"/>
  <c r="IC25" i="13" s="1"/>
  <c r="JY21" i="2"/>
  <c r="GK25" i="13" s="1"/>
  <c r="KC21" i="2"/>
  <c r="EU25" i="13" s="1"/>
  <c r="KG21" i="2"/>
  <c r="DC25" i="13" s="1"/>
  <c r="KK21" i="2"/>
  <c r="JW25" i="13" s="1"/>
  <c r="KO21" i="2"/>
  <c r="KS21" i="2"/>
  <c r="KW21" i="2"/>
  <c r="LA21" i="2"/>
  <c r="H25" i="13" s="1"/>
  <c r="LE21" i="2"/>
  <c r="AD25" i="13" s="1"/>
  <c r="LI21" i="2"/>
  <c r="AZ25" i="13" s="1"/>
  <c r="LM21" i="2"/>
  <c r="DN25" i="13" s="1"/>
  <c r="LQ21" i="2"/>
  <c r="LU21" i="2"/>
  <c r="HV25" i="13" s="1"/>
  <c r="LY21" i="2"/>
  <c r="MC21" i="2"/>
  <c r="MG21" i="2"/>
  <c r="MK21" i="2"/>
  <c r="JP25" i="13" s="1"/>
  <c r="MO21" i="2"/>
  <c r="HD25" i="13" s="1"/>
  <c r="MS21" i="2"/>
  <c r="FL25" i="13" s="1"/>
  <c r="MW21" i="2"/>
  <c r="IV25" i="13" s="1"/>
  <c r="NA21" i="2"/>
  <c r="P25" i="13" s="1"/>
  <c r="NE21" i="2"/>
  <c r="AL25" i="13" s="1"/>
  <c r="NI21" i="2"/>
  <c r="BH25" i="13" s="1"/>
  <c r="NM21" i="2"/>
  <c r="DV25" i="13" s="1"/>
  <c r="NQ21" i="2"/>
  <c r="CF25" i="13" s="1"/>
  <c r="NU21" i="2"/>
  <c r="ID25" i="13" s="1"/>
  <c r="NY21" i="2"/>
  <c r="GL25" i="13" s="1"/>
  <c r="OC21" i="2"/>
  <c r="OG21" i="2"/>
  <c r="OK21" i="2"/>
  <c r="OO21" i="2"/>
  <c r="OS21" i="2"/>
  <c r="OW21" i="2"/>
  <c r="PA21" i="2"/>
  <c r="L25" i="32" s="1"/>
  <c r="PE21" i="2"/>
  <c r="Q25" i="32" s="1"/>
  <c r="PI21" i="2"/>
  <c r="F25" i="32" s="1"/>
  <c r="HM22" i="2"/>
  <c r="HQ22" i="2"/>
  <c r="BW26" i="13" s="1"/>
  <c r="HU22" i="2"/>
  <c r="HU26" i="13" s="1"/>
  <c r="HY22" i="2"/>
  <c r="GC26" i="13" s="1"/>
  <c r="IC22" i="2"/>
  <c r="IG22" i="2"/>
  <c r="CU26" i="13" s="1"/>
  <c r="IK22" i="2"/>
  <c r="JO26" i="13" s="1"/>
  <c r="IO22" i="2"/>
  <c r="HC26" i="13" s="1"/>
  <c r="IS22" i="2"/>
  <c r="IW22" i="2"/>
  <c r="IU26" i="13" s="1"/>
  <c r="JA22" i="2"/>
  <c r="O26" i="13" s="1"/>
  <c r="JE22" i="2"/>
  <c r="AK26" i="13" s="1"/>
  <c r="JI22" i="2"/>
  <c r="BG26" i="13" s="1"/>
  <c r="JM22" i="2"/>
  <c r="DU26" i="13" s="1"/>
  <c r="JQ22" i="2"/>
  <c r="CE26" i="13" s="1"/>
  <c r="JU22" i="2"/>
  <c r="IC26" i="13" s="1"/>
  <c r="JY22" i="2"/>
  <c r="GK26" i="13" s="1"/>
  <c r="KC22" i="2"/>
  <c r="EU26" i="13" s="1"/>
  <c r="KG22" i="2"/>
  <c r="DC26" i="13" s="1"/>
  <c r="KK22" i="2"/>
  <c r="JW26" i="13" s="1"/>
  <c r="KO22" i="2"/>
  <c r="KS22" i="2"/>
  <c r="LT13" i="2"/>
  <c r="ME14" i="2"/>
  <c r="AH18" i="13" s="1"/>
  <c r="OQ14" i="2"/>
  <c r="JC15" i="2"/>
  <c r="EQ19" i="13" s="1"/>
  <c r="LO15" i="2"/>
  <c r="GZ19" i="13" s="1"/>
  <c r="OA15" i="2"/>
  <c r="IM16" i="2"/>
  <c r="KY16" i="2"/>
  <c r="NK16" i="2"/>
  <c r="JT20" i="13" s="1"/>
  <c r="HW17" i="2"/>
  <c r="IQ21" i="13" s="1"/>
  <c r="KI17" i="2"/>
  <c r="BK21" i="13" s="1"/>
  <c r="LD17" i="2"/>
  <c r="BV21" i="13" s="1"/>
  <c r="LT17" i="2"/>
  <c r="MJ17" i="2"/>
  <c r="IT21" i="13" s="1"/>
  <c r="MZ17" i="2"/>
  <c r="DT21" i="13" s="1"/>
  <c r="NP17" i="2"/>
  <c r="ET21" i="13" s="1"/>
  <c r="OF17" i="2"/>
  <c r="OV17" i="2"/>
  <c r="HL18" i="2"/>
  <c r="IB18" i="2"/>
  <c r="HA22" i="13" s="1"/>
  <c r="IR18" i="2"/>
  <c r="AI22" i="13" s="1"/>
  <c r="JH18" i="2"/>
  <c r="IA22" i="13" s="1"/>
  <c r="JX18" i="2"/>
  <c r="JU22" i="13" s="1"/>
  <c r="KN18" i="2"/>
  <c r="LD18" i="2"/>
  <c r="BV22" i="13" s="1"/>
  <c r="LT18" i="2"/>
  <c r="MJ18" i="2"/>
  <c r="IT22" i="13" s="1"/>
  <c r="MZ18" i="2"/>
  <c r="DT22" i="13" s="1"/>
  <c r="NP18" i="2"/>
  <c r="ET22" i="13" s="1"/>
  <c r="OF18" i="2"/>
  <c r="OV18" i="2"/>
  <c r="HL19" i="2"/>
  <c r="IB19" i="2"/>
  <c r="HA23" i="13" s="1"/>
  <c r="IR19" i="2"/>
  <c r="AI23" i="13" s="1"/>
  <c r="JH19" i="2"/>
  <c r="IA23" i="13" s="1"/>
  <c r="JX19" i="2"/>
  <c r="JU23" i="13" s="1"/>
  <c r="KN19" i="2"/>
  <c r="LD19" i="2"/>
  <c r="BV23" i="13" s="1"/>
  <c r="LT19" i="2"/>
  <c r="MJ19" i="2"/>
  <c r="IT23" i="13" s="1"/>
  <c r="MZ19" i="2"/>
  <c r="DT23" i="13" s="1"/>
  <c r="NP19" i="2"/>
  <c r="ET23" i="13" s="1"/>
  <c r="OF19" i="2"/>
  <c r="OL19" i="2"/>
  <c r="OP19" i="2"/>
  <c r="OT19" i="2"/>
  <c r="OX19" i="2"/>
  <c r="PB19" i="2"/>
  <c r="N23" i="32" s="1"/>
  <c r="PF19" i="2"/>
  <c r="H23" i="32" s="1"/>
  <c r="HJ20" i="2"/>
  <c r="HN20" i="2"/>
  <c r="I24" i="13" s="1"/>
  <c r="HR20" i="2"/>
  <c r="AE24" i="13" s="1"/>
  <c r="HV20" i="2"/>
  <c r="BA24" i="13" s="1"/>
  <c r="HZ20" i="2"/>
  <c r="DO24" i="13" s="1"/>
  <c r="ID20" i="2"/>
  <c r="IH20" i="2"/>
  <c r="HW24" i="13" s="1"/>
  <c r="IL20" i="2"/>
  <c r="IP20" i="2"/>
  <c r="EO24" i="13" s="1"/>
  <c r="IT20" i="2"/>
  <c r="IX20" i="2"/>
  <c r="JQ24" i="13" s="1"/>
  <c r="JB20" i="2"/>
  <c r="HE24" i="13" s="1"/>
  <c r="JF20" i="2"/>
  <c r="FM24" i="13" s="1"/>
  <c r="JJ20" i="2"/>
  <c r="IW24" i="13" s="1"/>
  <c r="JN20" i="2"/>
  <c r="Q24" i="13" s="1"/>
  <c r="JR20" i="2"/>
  <c r="AM24" i="13" s="1"/>
  <c r="JV20" i="2"/>
  <c r="BI24" i="13" s="1"/>
  <c r="JZ20" i="2"/>
  <c r="DW24" i="13" s="1"/>
  <c r="KD20" i="2"/>
  <c r="CG24" i="13" s="1"/>
  <c r="KH20" i="2"/>
  <c r="IE24" i="13" s="1"/>
  <c r="KL20" i="2"/>
  <c r="GM24" i="13" s="1"/>
  <c r="KP20" i="2"/>
  <c r="KT20" i="2"/>
  <c r="KX20" i="2"/>
  <c r="LB20" i="2"/>
  <c r="GX24" i="13" s="1"/>
  <c r="LF20" i="2"/>
  <c r="FF24" i="13" s="1"/>
  <c r="LJ20" i="2"/>
  <c r="IP24" i="13" s="1"/>
  <c r="LN20" i="2"/>
  <c r="J24" i="13" s="1"/>
  <c r="LR20" i="2"/>
  <c r="AF24" i="13" s="1"/>
  <c r="LV20" i="2"/>
  <c r="BB24" i="13" s="1"/>
  <c r="LZ20" i="2"/>
  <c r="MD20" i="2"/>
  <c r="MH20" i="2"/>
  <c r="HX24" i="13" s="1"/>
  <c r="ML20" i="2"/>
  <c r="MP20" i="2"/>
  <c r="EP24" i="13" s="1"/>
  <c r="MT20" i="2"/>
  <c r="CX24" i="13" s="1"/>
  <c r="MX20" i="2"/>
  <c r="JR24" i="13" s="1"/>
  <c r="NB20" i="2"/>
  <c r="HF24" i="13" s="1"/>
  <c r="NF20" i="2"/>
  <c r="FN24" i="13" s="1"/>
  <c r="NJ20" i="2"/>
  <c r="IX24" i="13" s="1"/>
  <c r="NN20" i="2"/>
  <c r="R24" i="13" s="1"/>
  <c r="NR20" i="2"/>
  <c r="AN24" i="13" s="1"/>
  <c r="NV20" i="2"/>
  <c r="BJ24" i="13" s="1"/>
  <c r="NZ20" i="2"/>
  <c r="DX24" i="13" s="1"/>
  <c r="OD20" i="2"/>
  <c r="OH20" i="2"/>
  <c r="OL20" i="2"/>
  <c r="OP20" i="2"/>
  <c r="OT20" i="2"/>
  <c r="OX20" i="2"/>
  <c r="PB20" i="2"/>
  <c r="N24" i="32" s="1"/>
  <c r="PF20" i="2"/>
  <c r="H24" i="32" s="1"/>
  <c r="HJ21" i="2"/>
  <c r="HN21" i="2"/>
  <c r="I25" i="13" s="1"/>
  <c r="HR21" i="2"/>
  <c r="AE25" i="13" s="1"/>
  <c r="HV21" i="2"/>
  <c r="BA25" i="13" s="1"/>
  <c r="HZ21" i="2"/>
  <c r="DO25" i="13" s="1"/>
  <c r="ID21" i="2"/>
  <c r="I31" i="25" s="1"/>
  <c r="IH21" i="2"/>
  <c r="HW25" i="13" s="1"/>
  <c r="IL21" i="2"/>
  <c r="IP21" i="2"/>
  <c r="IT21" i="2"/>
  <c r="CW25" i="13" s="1"/>
  <c r="IX21" i="2"/>
  <c r="JQ25" i="13" s="1"/>
  <c r="JB21" i="2"/>
  <c r="HE25" i="13" s="1"/>
  <c r="JF21" i="2"/>
  <c r="FM25" i="13" s="1"/>
  <c r="JJ21" i="2"/>
  <c r="IW25" i="13" s="1"/>
  <c r="JN21" i="2"/>
  <c r="Q25" i="13" s="1"/>
  <c r="JR21" i="2"/>
  <c r="AM25" i="13" s="1"/>
  <c r="JV21" i="2"/>
  <c r="BI25" i="13" s="1"/>
  <c r="JZ21" i="2"/>
  <c r="DW25" i="13" s="1"/>
  <c r="KD21" i="2"/>
  <c r="CG25" i="13" s="1"/>
  <c r="KH21" i="2"/>
  <c r="IE25" i="13" s="1"/>
  <c r="KL21" i="2"/>
  <c r="GM25" i="13" s="1"/>
  <c r="KP21" i="2"/>
  <c r="KT21" i="2"/>
  <c r="KX21" i="2"/>
  <c r="LB21" i="2"/>
  <c r="GX25" i="13" s="1"/>
  <c r="LF21" i="2"/>
  <c r="FF25" i="13" s="1"/>
  <c r="LJ21" i="2"/>
  <c r="IP25" i="13" s="1"/>
  <c r="LN21" i="2"/>
  <c r="J25" i="13" s="1"/>
  <c r="LR21" i="2"/>
  <c r="AF25" i="13" s="1"/>
  <c r="LV21" i="2"/>
  <c r="BB25" i="13" s="1"/>
  <c r="LZ21" i="2"/>
  <c r="MD21" i="2"/>
  <c r="MH21" i="2"/>
  <c r="HX25" i="13" s="1"/>
  <c r="ML21" i="2"/>
  <c r="L31" i="31" s="1"/>
  <c r="MP21" i="2"/>
  <c r="EP25" i="13" s="1"/>
  <c r="MT21" i="2"/>
  <c r="CX25" i="13" s="1"/>
  <c r="MX21" i="2"/>
  <c r="JR25" i="13" s="1"/>
  <c r="NB21" i="2"/>
  <c r="HF25" i="13" s="1"/>
  <c r="NF21" i="2"/>
  <c r="FN25" i="13" s="1"/>
  <c r="NJ21" i="2"/>
  <c r="IX25" i="13" s="1"/>
  <c r="NN21" i="2"/>
  <c r="R25" i="13" s="1"/>
  <c r="NR21" i="2"/>
  <c r="AN25" i="13" s="1"/>
  <c r="NV21" i="2"/>
  <c r="BJ25" i="13" s="1"/>
  <c r="NZ21" i="2"/>
  <c r="DX25" i="13" s="1"/>
  <c r="OD21" i="2"/>
  <c r="OH21" i="2"/>
  <c r="OL21" i="2"/>
  <c r="OP21" i="2"/>
  <c r="OT21" i="2"/>
  <c r="OX21" i="2"/>
  <c r="PB21" i="2"/>
  <c r="N25" i="32" s="1"/>
  <c r="PF21" i="2"/>
  <c r="H25" i="32" s="1"/>
  <c r="HJ22" i="2"/>
  <c r="HN22" i="2"/>
  <c r="I26" i="13" s="1"/>
  <c r="HR22" i="2"/>
  <c r="AE26" i="13" s="1"/>
  <c r="HV22" i="2"/>
  <c r="BA26" i="13" s="1"/>
  <c r="HZ22" i="2"/>
  <c r="DO26" i="13" s="1"/>
  <c r="ID22" i="2"/>
  <c r="IH22" i="2"/>
  <c r="HW26" i="13" s="1"/>
  <c r="IL22" i="2"/>
  <c r="IP22" i="2"/>
  <c r="EO26" i="13" s="1"/>
  <c r="IT22" i="2"/>
  <c r="IX22" i="2"/>
  <c r="JQ26" i="13" s="1"/>
  <c r="JB22" i="2"/>
  <c r="HE26" i="13" s="1"/>
  <c r="JF22" i="2"/>
  <c r="FM26" i="13" s="1"/>
  <c r="JJ22" i="2"/>
  <c r="IW26" i="13" s="1"/>
  <c r="JN22" i="2"/>
  <c r="Q26" i="13" s="1"/>
  <c r="JR22" i="2"/>
  <c r="AM26" i="13" s="1"/>
  <c r="JV22" i="2"/>
  <c r="BI26" i="13" s="1"/>
  <c r="JZ22" i="2"/>
  <c r="DW26" i="13" s="1"/>
  <c r="OF13" i="2"/>
  <c r="MU14" i="2"/>
  <c r="HZ18" i="13" s="1"/>
  <c r="PG14" i="2"/>
  <c r="J18" i="32" s="1"/>
  <c r="JS15" i="2"/>
  <c r="FO19" i="13" s="1"/>
  <c r="ME15" i="2"/>
  <c r="AH19" i="13" s="1"/>
  <c r="OQ15" i="2"/>
  <c r="JC16" i="2"/>
  <c r="EQ20" i="13" s="1"/>
  <c r="LO16" i="2"/>
  <c r="GZ20" i="13" s="1"/>
  <c r="OA16" i="2"/>
  <c r="IM17" i="2"/>
  <c r="KR17" i="2"/>
  <c r="LH17" i="2"/>
  <c r="HT21" i="13" s="1"/>
  <c r="LX17" i="2"/>
  <c r="JN21" i="13" s="1"/>
  <c r="MN17" i="2"/>
  <c r="N21" i="13" s="1"/>
  <c r="ND17" i="2"/>
  <c r="CD21" i="13" s="1"/>
  <c r="NT17" i="2"/>
  <c r="DB21" i="13" s="1"/>
  <c r="OJ17" i="2"/>
  <c r="OZ17" i="2"/>
  <c r="HP18" i="2"/>
  <c r="EK22" i="13" s="1"/>
  <c r="IF18" i="2"/>
  <c r="FI22" i="13" s="1"/>
  <c r="IV18" i="2"/>
  <c r="BE22" i="13" s="1"/>
  <c r="JL18" i="2"/>
  <c r="GI22" i="13" s="1"/>
  <c r="KB18" i="2"/>
  <c r="HI22" i="13" s="1"/>
  <c r="KR18" i="2"/>
  <c r="LH18" i="2"/>
  <c r="HT22" i="13" s="1"/>
  <c r="LX18" i="2"/>
  <c r="JN22" i="13" s="1"/>
  <c r="MN18" i="2"/>
  <c r="N22" i="13" s="1"/>
  <c r="ND18" i="2"/>
  <c r="CD22" i="13" s="1"/>
  <c r="NT18" i="2"/>
  <c r="DB22" i="13" s="1"/>
  <c r="OJ18" i="2"/>
  <c r="OZ18" i="2"/>
  <c r="HP19" i="2"/>
  <c r="EK23" i="13" s="1"/>
  <c r="IF19" i="2"/>
  <c r="FI23" i="13" s="1"/>
  <c r="IV19" i="2"/>
  <c r="BE23" i="13" s="1"/>
  <c r="JL19" i="2"/>
  <c r="GI23" i="13" s="1"/>
  <c r="KB19" i="2"/>
  <c r="HI23" i="13" s="1"/>
  <c r="KR19" i="2"/>
  <c r="LH19" i="2"/>
  <c r="HT23" i="13" s="1"/>
  <c r="LX19" i="2"/>
  <c r="JN23" i="13" s="1"/>
  <c r="MN19" i="2"/>
  <c r="N23" i="13" s="1"/>
  <c r="ND19" i="2"/>
  <c r="CD23" i="13" s="1"/>
  <c r="NT19" i="2"/>
  <c r="DB23" i="13" s="1"/>
  <c r="OH19" i="2"/>
  <c r="OM19" i="2"/>
  <c r="OQ19" i="2"/>
  <c r="OU19" i="2"/>
  <c r="OY19" i="2"/>
  <c r="PC19" i="2"/>
  <c r="O23" i="32" s="1"/>
  <c r="PG19" i="2"/>
  <c r="J23" i="32" s="1"/>
  <c r="HK20" i="2"/>
  <c r="HO20" i="2"/>
  <c r="GY24" i="13" s="1"/>
  <c r="HS20" i="2"/>
  <c r="FG24" i="13" s="1"/>
  <c r="HW20" i="2"/>
  <c r="IQ24" i="13" s="1"/>
  <c r="IA20" i="2"/>
  <c r="K24" i="13" s="1"/>
  <c r="IE20" i="2"/>
  <c r="AG24" i="13" s="1"/>
  <c r="II20" i="2"/>
  <c r="BC24" i="13" s="1"/>
  <c r="IM20" i="2"/>
  <c r="DQ24" i="13" s="1"/>
  <c r="IQ20" i="2"/>
  <c r="IU20" i="2"/>
  <c r="HY24" i="13" s="1"/>
  <c r="IY20" i="2"/>
  <c r="JC20" i="2"/>
  <c r="EQ24" i="13" s="1"/>
  <c r="JG20" i="2"/>
  <c r="CY24" i="13" s="1"/>
  <c r="JK20" i="2"/>
  <c r="JS24" i="13" s="1"/>
  <c r="JO20" i="2"/>
  <c r="HG24" i="13" s="1"/>
  <c r="JS20" i="2"/>
  <c r="FO24" i="13" s="1"/>
  <c r="JW20" i="2"/>
  <c r="IY24" i="13" s="1"/>
  <c r="KA20" i="2"/>
  <c r="S24" i="13" s="1"/>
  <c r="KE20" i="2"/>
  <c r="AO24" i="13" s="1"/>
  <c r="KI20" i="2"/>
  <c r="BK24" i="13" s="1"/>
  <c r="KM20" i="2"/>
  <c r="DY24" i="13" s="1"/>
  <c r="KQ20" i="2"/>
  <c r="KU20" i="2"/>
  <c r="KY20" i="2"/>
  <c r="LC20" i="2"/>
  <c r="EJ24" i="13" s="1"/>
  <c r="LG20" i="2"/>
  <c r="CR24" i="13" s="1"/>
  <c r="LK20" i="2"/>
  <c r="JL24" i="13" s="1"/>
  <c r="LO20" i="2"/>
  <c r="GZ24" i="13" s="1"/>
  <c r="LS20" i="2"/>
  <c r="LW20" i="2"/>
  <c r="IR24" i="13" s="1"/>
  <c r="MA20" i="2"/>
  <c r="L24" i="13" s="1"/>
  <c r="ME20" i="2"/>
  <c r="AH24" i="13" s="1"/>
  <c r="MI20" i="2"/>
  <c r="BD24" i="13" s="1"/>
  <c r="MM20" i="2"/>
  <c r="MQ20" i="2"/>
  <c r="CB24" i="13" s="1"/>
  <c r="MU20" i="2"/>
  <c r="HZ24" i="13" s="1"/>
  <c r="MY20" i="2"/>
  <c r="GH24" i="13" s="1"/>
  <c r="NC20" i="2"/>
  <c r="ER24" i="13" s="1"/>
  <c r="NG20" i="2"/>
  <c r="CZ24" i="13" s="1"/>
  <c r="NK20" i="2"/>
  <c r="JT24" i="13" s="1"/>
  <c r="NO20" i="2"/>
  <c r="HH24" i="13" s="1"/>
  <c r="NS20" i="2"/>
  <c r="FP24" i="13" s="1"/>
  <c r="NW20" i="2"/>
  <c r="IZ24" i="13" s="1"/>
  <c r="OA20" i="2"/>
  <c r="OE20" i="2"/>
  <c r="OI20" i="2"/>
  <c r="OM20" i="2"/>
  <c r="OQ20" i="2"/>
  <c r="OU20" i="2"/>
  <c r="OY20" i="2"/>
  <c r="PC20" i="2"/>
  <c r="O24" i="32" s="1"/>
  <c r="PG20" i="2"/>
  <c r="J24" i="32" s="1"/>
  <c r="HK21" i="2"/>
  <c r="HO21" i="2"/>
  <c r="GY25" i="13" s="1"/>
  <c r="HS21" i="2"/>
  <c r="FG25" i="13" s="1"/>
  <c r="HW21" i="2"/>
  <c r="IQ25" i="13" s="1"/>
  <c r="IA21" i="2"/>
  <c r="K25" i="13" s="1"/>
  <c r="IE21" i="2"/>
  <c r="AG25" i="13" s="1"/>
  <c r="II21" i="2"/>
  <c r="BC25" i="13" s="1"/>
  <c r="IM21" i="2"/>
  <c r="IQ21" i="2"/>
  <c r="IU21" i="2"/>
  <c r="HY25" i="13" s="1"/>
  <c r="IY21" i="2"/>
  <c r="JC21" i="2"/>
  <c r="EQ25" i="13" s="1"/>
  <c r="JG21" i="2"/>
  <c r="CY25" i="13" s="1"/>
  <c r="JK21" i="2"/>
  <c r="JS25" i="13" s="1"/>
  <c r="JO21" i="2"/>
  <c r="HG25" i="13" s="1"/>
  <c r="JS21" i="2"/>
  <c r="FO25" i="13" s="1"/>
  <c r="JW21" i="2"/>
  <c r="IY25" i="13" s="1"/>
  <c r="KA21" i="2"/>
  <c r="S25" i="13" s="1"/>
  <c r="KE21" i="2"/>
  <c r="AO25" i="13" s="1"/>
  <c r="KI21" i="2"/>
  <c r="BK25" i="13" s="1"/>
  <c r="KM21" i="2"/>
  <c r="DY25" i="13" s="1"/>
  <c r="KQ21" i="2"/>
  <c r="KU21" i="2"/>
  <c r="KY21" i="2"/>
  <c r="LC21" i="2"/>
  <c r="EJ25" i="13" s="1"/>
  <c r="LG21" i="2"/>
  <c r="CR25" i="13" s="1"/>
  <c r="LK21" i="2"/>
  <c r="JL25" i="13" s="1"/>
  <c r="LO21" i="2"/>
  <c r="GZ25" i="13" s="1"/>
  <c r="LS21" i="2"/>
  <c r="LW21" i="2"/>
  <c r="IR25" i="13" s="1"/>
  <c r="MA21" i="2"/>
  <c r="L25" i="13" s="1"/>
  <c r="ME21" i="2"/>
  <c r="AH25" i="13" s="1"/>
  <c r="MI21" i="2"/>
  <c r="BD25" i="13" s="1"/>
  <c r="MM21" i="2"/>
  <c r="MQ21" i="2"/>
  <c r="CB25" i="13" s="1"/>
  <c r="MU21" i="2"/>
  <c r="HZ25" i="13" s="1"/>
  <c r="MY21" i="2"/>
  <c r="GH25" i="13" s="1"/>
  <c r="NC21" i="2"/>
  <c r="ER25" i="13" s="1"/>
  <c r="NG21" i="2"/>
  <c r="CZ25" i="13" s="1"/>
  <c r="NK21" i="2"/>
  <c r="JT25" i="13" s="1"/>
  <c r="NO21" i="2"/>
  <c r="HH25" i="13" s="1"/>
  <c r="NS21" i="2"/>
  <c r="FP25" i="13" s="1"/>
  <c r="NW21" i="2"/>
  <c r="IZ25" i="13" s="1"/>
  <c r="OA21" i="2"/>
  <c r="OE21" i="2"/>
  <c r="OI21" i="2"/>
  <c r="OM21" i="2"/>
  <c r="OQ21" i="2"/>
  <c r="OU21" i="2"/>
  <c r="OY21" i="2"/>
  <c r="PC21" i="2"/>
  <c r="O25" i="32" s="1"/>
  <c r="PG21" i="2"/>
  <c r="J25" i="32" s="1"/>
  <c r="HK22" i="2"/>
  <c r="HO22" i="2"/>
  <c r="GY26" i="13" s="1"/>
  <c r="HS22" i="2"/>
  <c r="FG26" i="13" s="1"/>
  <c r="HW22" i="2"/>
  <c r="IQ26" i="13" s="1"/>
  <c r="IA22" i="2"/>
  <c r="K26" i="13" s="1"/>
  <c r="IE22" i="2"/>
  <c r="AG26" i="13" s="1"/>
  <c r="II22" i="2"/>
  <c r="BC26" i="13" s="1"/>
  <c r="IM22" i="2"/>
  <c r="IQ22" i="2"/>
  <c r="CA26" i="13" s="1"/>
  <c r="IU22" i="2"/>
  <c r="HY26" i="13" s="1"/>
  <c r="IY22" i="2"/>
  <c r="GG26" i="13" s="1"/>
  <c r="JC22" i="2"/>
  <c r="EQ26" i="13" s="1"/>
  <c r="JG22" i="2"/>
  <c r="CY26" i="13" s="1"/>
  <c r="JK22" i="2"/>
  <c r="JS26" i="13" s="1"/>
  <c r="JO22" i="2"/>
  <c r="HG26" i="13" s="1"/>
  <c r="JS22" i="2"/>
  <c r="FO26" i="13" s="1"/>
  <c r="JW22" i="2"/>
  <c r="IY26" i="13" s="1"/>
  <c r="IR14" i="2"/>
  <c r="AI18" i="13" s="1"/>
  <c r="MU15" i="2"/>
  <c r="HZ19" i="13" s="1"/>
  <c r="OQ16" i="2"/>
  <c r="MB17" i="2"/>
  <c r="HB21" i="13" s="1"/>
  <c r="ON17" i="2"/>
  <c r="IZ18" i="2"/>
  <c r="LL18" i="2"/>
  <c r="GB22" i="13" s="1"/>
  <c r="NX18" i="2"/>
  <c r="JV22" i="13" s="1"/>
  <c r="IJ19" i="2"/>
  <c r="IS23" i="13" s="1"/>
  <c r="KV19" i="2"/>
  <c r="NH19" i="2"/>
  <c r="IB23" i="13" s="1"/>
  <c r="OR19" i="2"/>
  <c r="PH19" i="2"/>
  <c r="D23" i="32" s="1"/>
  <c r="HX20" i="2"/>
  <c r="JM24" i="13" s="1"/>
  <c r="IN20" i="2"/>
  <c r="M24" i="13" s="1"/>
  <c r="JD20" i="2"/>
  <c r="CC24" i="13" s="1"/>
  <c r="JT20" i="2"/>
  <c r="DA24" i="13" s="1"/>
  <c r="KJ20" i="2"/>
  <c r="JA24" i="13" s="1"/>
  <c r="KZ20" i="2"/>
  <c r="LP20" i="2"/>
  <c r="MF20" i="2"/>
  <c r="MV20" i="2"/>
  <c r="BF24" i="13" s="1"/>
  <c r="NL20" i="2"/>
  <c r="GJ24" i="13" s="1"/>
  <c r="OB20" i="2"/>
  <c r="OR20" i="2"/>
  <c r="PH20" i="2"/>
  <c r="D24" i="32" s="1"/>
  <c r="HX21" i="2"/>
  <c r="JM25" i="13" s="1"/>
  <c r="IN21" i="2"/>
  <c r="M25" i="13" s="1"/>
  <c r="JD21" i="2"/>
  <c r="CC25" i="13" s="1"/>
  <c r="JT21" i="2"/>
  <c r="DA25" i="13" s="1"/>
  <c r="KJ21" i="2"/>
  <c r="JA25" i="13" s="1"/>
  <c r="KZ21" i="2"/>
  <c r="LP21" i="2"/>
  <c r="MF21" i="2"/>
  <c r="MV21" i="2"/>
  <c r="BF25" i="13" s="1"/>
  <c r="NL21" i="2"/>
  <c r="GJ25" i="13" s="1"/>
  <c r="OB21" i="2"/>
  <c r="OR21" i="2"/>
  <c r="PH21" i="2"/>
  <c r="D25" i="32" s="1"/>
  <c r="HX22" i="2"/>
  <c r="JM26" i="13" s="1"/>
  <c r="IN22" i="2"/>
  <c r="M26" i="13" s="1"/>
  <c r="JD22" i="2"/>
  <c r="CC26" i="13" s="1"/>
  <c r="JT22" i="2"/>
  <c r="DA26" i="13" s="1"/>
  <c r="KD22" i="2"/>
  <c r="CG26" i="13" s="1"/>
  <c r="KI22" i="2"/>
  <c r="BK26" i="13" s="1"/>
  <c r="KN22" i="2"/>
  <c r="KT22" i="2"/>
  <c r="KX22" i="2"/>
  <c r="LB22" i="2"/>
  <c r="GX26" i="13" s="1"/>
  <c r="LF22" i="2"/>
  <c r="FF26" i="13" s="1"/>
  <c r="LJ22" i="2"/>
  <c r="IP26" i="13" s="1"/>
  <c r="LN22" i="2"/>
  <c r="J26" i="13" s="1"/>
  <c r="LR22" i="2"/>
  <c r="AF26" i="13" s="1"/>
  <c r="LV22" i="2"/>
  <c r="BB26" i="13" s="1"/>
  <c r="LZ22" i="2"/>
  <c r="MD22" i="2"/>
  <c r="MH22" i="2"/>
  <c r="HX26" i="13" s="1"/>
  <c r="ML22" i="2"/>
  <c r="MP22" i="2"/>
  <c r="EP26" i="13" s="1"/>
  <c r="MT22" i="2"/>
  <c r="CX26" i="13" s="1"/>
  <c r="MX22" i="2"/>
  <c r="JR26" i="13" s="1"/>
  <c r="NB22" i="2"/>
  <c r="HF26" i="13" s="1"/>
  <c r="NF22" i="2"/>
  <c r="FN26" i="13" s="1"/>
  <c r="NJ22" i="2"/>
  <c r="IX26" i="13" s="1"/>
  <c r="NN22" i="2"/>
  <c r="R26" i="13" s="1"/>
  <c r="NR22" i="2"/>
  <c r="AN26" i="13" s="1"/>
  <c r="NV22" i="2"/>
  <c r="BJ26" i="13" s="1"/>
  <c r="NZ22" i="2"/>
  <c r="DX26" i="13" s="1"/>
  <c r="OD22" i="2"/>
  <c r="OH22" i="2"/>
  <c r="OL22" i="2"/>
  <c r="OP22" i="2"/>
  <c r="OT22" i="2"/>
  <c r="OX22" i="2"/>
  <c r="PB22" i="2"/>
  <c r="N26" i="32" s="1"/>
  <c r="PF22" i="2"/>
  <c r="H26" i="32" s="1"/>
  <c r="HJ23" i="2"/>
  <c r="HN23" i="2"/>
  <c r="I27" i="13" s="1"/>
  <c r="HR23" i="2"/>
  <c r="AE27" i="13" s="1"/>
  <c r="HV23" i="2"/>
  <c r="BA27" i="13" s="1"/>
  <c r="HZ23" i="2"/>
  <c r="DO27" i="13" s="1"/>
  <c r="ID23" i="2"/>
  <c r="IH23" i="2"/>
  <c r="HW27" i="13" s="1"/>
  <c r="IL23" i="2"/>
  <c r="IP23" i="2"/>
  <c r="IT23" i="2"/>
  <c r="IX23" i="2"/>
  <c r="JQ27" i="13" s="1"/>
  <c r="JB23" i="2"/>
  <c r="HE27" i="13" s="1"/>
  <c r="JF23" i="2"/>
  <c r="FM27" i="13" s="1"/>
  <c r="JJ23" i="2"/>
  <c r="IW27" i="13" s="1"/>
  <c r="JN23" i="2"/>
  <c r="Q27" i="13" s="1"/>
  <c r="JR23" i="2"/>
  <c r="AM27" i="13" s="1"/>
  <c r="JV23" i="2"/>
  <c r="BI27" i="13" s="1"/>
  <c r="JZ23" i="2"/>
  <c r="DW27" i="13" s="1"/>
  <c r="KD23" i="2"/>
  <c r="CG27" i="13" s="1"/>
  <c r="KH23" i="2"/>
  <c r="IE27" i="13" s="1"/>
  <c r="KL23" i="2"/>
  <c r="GM27" i="13" s="1"/>
  <c r="KP23" i="2"/>
  <c r="KT23" i="2"/>
  <c r="KX23" i="2"/>
  <c r="LB23" i="2"/>
  <c r="GX27" i="13" s="1"/>
  <c r="LF23" i="2"/>
  <c r="FF27" i="13" s="1"/>
  <c r="LJ23" i="2"/>
  <c r="IP27" i="13" s="1"/>
  <c r="LN23" i="2"/>
  <c r="J27" i="13" s="1"/>
  <c r="LR23" i="2"/>
  <c r="AF27" i="13" s="1"/>
  <c r="LV23" i="2"/>
  <c r="BB27" i="13" s="1"/>
  <c r="LZ23" i="2"/>
  <c r="MD23" i="2"/>
  <c r="MH23" i="2"/>
  <c r="HX27" i="13" s="1"/>
  <c r="ML23" i="2"/>
  <c r="GF27" i="13" s="1"/>
  <c r="MP23" i="2"/>
  <c r="EP27" i="13" s="1"/>
  <c r="MT23" i="2"/>
  <c r="CX27" i="13" s="1"/>
  <c r="MX23" i="2"/>
  <c r="JR27" i="13" s="1"/>
  <c r="NB23" i="2"/>
  <c r="HF27" i="13" s="1"/>
  <c r="NF23" i="2"/>
  <c r="FN27" i="13" s="1"/>
  <c r="NJ23" i="2"/>
  <c r="IX27" i="13" s="1"/>
  <c r="NN23" i="2"/>
  <c r="R27" i="13" s="1"/>
  <c r="NR23" i="2"/>
  <c r="AN27" i="13" s="1"/>
  <c r="NV23" i="2"/>
  <c r="BJ27" i="13" s="1"/>
  <c r="NZ23" i="2"/>
  <c r="DX27" i="13" s="1"/>
  <c r="OD23" i="2"/>
  <c r="OH23" i="2"/>
  <c r="OL23" i="2"/>
  <c r="OP23" i="2"/>
  <c r="OT23" i="2"/>
  <c r="OX23" i="2"/>
  <c r="PB23" i="2"/>
  <c r="N27" i="32" s="1"/>
  <c r="PF23" i="2"/>
  <c r="H27" i="32" s="1"/>
  <c r="HJ24" i="2"/>
  <c r="HN24" i="2"/>
  <c r="I28" i="13" s="1"/>
  <c r="HR24" i="2"/>
  <c r="AE28" i="13" s="1"/>
  <c r="HV24" i="2"/>
  <c r="BA28" i="13" s="1"/>
  <c r="HZ24" i="2"/>
  <c r="DO28" i="13" s="1"/>
  <c r="ID24" i="2"/>
  <c r="IH24" i="2"/>
  <c r="HW28" i="13" s="1"/>
  <c r="IL24" i="2"/>
  <c r="IP24" i="2"/>
  <c r="IT24" i="2"/>
  <c r="IX24" i="2"/>
  <c r="JQ28" i="13" s="1"/>
  <c r="JB24" i="2"/>
  <c r="HE28" i="13" s="1"/>
  <c r="JF24" i="2"/>
  <c r="FM28" i="13" s="1"/>
  <c r="JJ24" i="2"/>
  <c r="IW28" i="13" s="1"/>
  <c r="JN24" i="2"/>
  <c r="Q28" i="13" s="1"/>
  <c r="JR24" i="2"/>
  <c r="AM28" i="13" s="1"/>
  <c r="JV24" i="2"/>
  <c r="BI28" i="13" s="1"/>
  <c r="JZ24" i="2"/>
  <c r="DW28" i="13" s="1"/>
  <c r="KD24" i="2"/>
  <c r="CG28" i="13" s="1"/>
  <c r="KH24" i="2"/>
  <c r="IE28" i="13" s="1"/>
  <c r="KL24" i="2"/>
  <c r="GM28" i="13" s="1"/>
  <c r="KP24" i="2"/>
  <c r="KT24" i="2"/>
  <c r="KX24" i="2"/>
  <c r="LB24" i="2"/>
  <c r="GX28" i="13" s="1"/>
  <c r="LF24" i="2"/>
  <c r="FF28" i="13" s="1"/>
  <c r="LJ24" i="2"/>
  <c r="IP28" i="13" s="1"/>
  <c r="LN24" i="2"/>
  <c r="J28" i="13" s="1"/>
  <c r="LR24" i="2"/>
  <c r="AF28" i="13" s="1"/>
  <c r="LV24" i="2"/>
  <c r="BB28" i="13" s="1"/>
  <c r="LZ24" i="2"/>
  <c r="DP28" i="13" s="1"/>
  <c r="MD24" i="2"/>
  <c r="MH24" i="2"/>
  <c r="HX28" i="13" s="1"/>
  <c r="ML24" i="2"/>
  <c r="MP24" i="2"/>
  <c r="EP28" i="13" s="1"/>
  <c r="MT24" i="2"/>
  <c r="CX28" i="13" s="1"/>
  <c r="MX24" i="2"/>
  <c r="JR28" i="13" s="1"/>
  <c r="NB24" i="2"/>
  <c r="HF28" i="13" s="1"/>
  <c r="NF24" i="2"/>
  <c r="FN28" i="13" s="1"/>
  <c r="NJ24" i="2"/>
  <c r="IX28" i="13" s="1"/>
  <c r="NN24" i="2"/>
  <c r="R28" i="13" s="1"/>
  <c r="NR24" i="2"/>
  <c r="AN28" i="13" s="1"/>
  <c r="NV24" i="2"/>
  <c r="BJ28" i="13" s="1"/>
  <c r="NZ24" i="2"/>
  <c r="DX28" i="13" s="1"/>
  <c r="OD24" i="2"/>
  <c r="OH24" i="2"/>
  <c r="OL24" i="2"/>
  <c r="OP24" i="2"/>
  <c r="OT24" i="2"/>
  <c r="OX24" i="2"/>
  <c r="PB24" i="2"/>
  <c r="N28" i="32" s="1"/>
  <c r="PF24" i="2"/>
  <c r="H28" i="32" s="1"/>
  <c r="HJ25" i="2"/>
  <c r="HN25" i="2"/>
  <c r="I29" i="13" s="1"/>
  <c r="HR25" i="2"/>
  <c r="AE29" i="13" s="1"/>
  <c r="HV25" i="2"/>
  <c r="BA29" i="13" s="1"/>
  <c r="HZ25" i="2"/>
  <c r="DO29" i="13" s="1"/>
  <c r="ID25" i="2"/>
  <c r="BY29" i="13" s="1"/>
  <c r="IH25" i="2"/>
  <c r="HW29" i="13" s="1"/>
  <c r="IL25" i="2"/>
  <c r="IP25" i="2"/>
  <c r="IT25" i="2"/>
  <c r="IX25" i="2"/>
  <c r="JQ29" i="13" s="1"/>
  <c r="JB25" i="2"/>
  <c r="HE29" i="13" s="1"/>
  <c r="JF25" i="2"/>
  <c r="FM29" i="13" s="1"/>
  <c r="JJ25" i="2"/>
  <c r="IW29" i="13" s="1"/>
  <c r="JN25" i="2"/>
  <c r="Q29" i="13" s="1"/>
  <c r="JR25" i="2"/>
  <c r="AM29" i="13" s="1"/>
  <c r="JV25" i="2"/>
  <c r="BI29" i="13" s="1"/>
  <c r="JZ25" i="2"/>
  <c r="DW29" i="13" s="1"/>
  <c r="KD25" i="2"/>
  <c r="CG29" i="13" s="1"/>
  <c r="KH25" i="2"/>
  <c r="IE29" i="13" s="1"/>
  <c r="KL25" i="2"/>
  <c r="GM29" i="13" s="1"/>
  <c r="KP25" i="2"/>
  <c r="KT25" i="2"/>
  <c r="KX25" i="2"/>
  <c r="LB25" i="2"/>
  <c r="GX29" i="13" s="1"/>
  <c r="LF25" i="2"/>
  <c r="FF29" i="13" s="1"/>
  <c r="LJ25" i="2"/>
  <c r="IP29" i="13" s="1"/>
  <c r="LN25" i="2"/>
  <c r="J29" i="13" s="1"/>
  <c r="LR25" i="2"/>
  <c r="AF29" i="13" s="1"/>
  <c r="LV25" i="2"/>
  <c r="BB29" i="13" s="1"/>
  <c r="LZ25" i="2"/>
  <c r="MD25" i="2"/>
  <c r="MH25" i="2"/>
  <c r="HX29" i="13" s="1"/>
  <c r="ML25" i="2"/>
  <c r="MP25" i="2"/>
  <c r="EP29" i="13" s="1"/>
  <c r="MT25" i="2"/>
  <c r="CX29" i="13" s="1"/>
  <c r="MX25" i="2"/>
  <c r="JR29" i="13" s="1"/>
  <c r="NB25" i="2"/>
  <c r="HF29" i="13" s="1"/>
  <c r="NF25" i="2"/>
  <c r="FN29" i="13" s="1"/>
  <c r="NJ25" i="2"/>
  <c r="IX29" i="13" s="1"/>
  <c r="NN25" i="2"/>
  <c r="R29" i="13" s="1"/>
  <c r="NR25" i="2"/>
  <c r="AN29" i="13" s="1"/>
  <c r="NV25" i="2"/>
  <c r="BJ29" i="13" s="1"/>
  <c r="NZ25" i="2"/>
  <c r="DX29" i="13" s="1"/>
  <c r="OD25" i="2"/>
  <c r="OH25" i="2"/>
  <c r="OL25" i="2"/>
  <c r="OP25" i="2"/>
  <c r="OT25" i="2"/>
  <c r="OX25" i="2"/>
  <c r="PB25" i="2"/>
  <c r="N29" i="32" s="1"/>
  <c r="PF25" i="2"/>
  <c r="H29" i="32" s="1"/>
  <c r="HJ26" i="2"/>
  <c r="HN26" i="2"/>
  <c r="I30" i="13" s="1"/>
  <c r="HR26" i="2"/>
  <c r="AE30" i="13" s="1"/>
  <c r="HV26" i="2"/>
  <c r="BA30" i="13" s="1"/>
  <c r="HZ26" i="2"/>
  <c r="DO30" i="13" s="1"/>
  <c r="ID26" i="2"/>
  <c r="IH26" i="2"/>
  <c r="HW30" i="13" s="1"/>
  <c r="IL26" i="2"/>
  <c r="GE30" i="13" s="1"/>
  <c r="IP26" i="2"/>
  <c r="EO30" i="13" s="1"/>
  <c r="IT26" i="2"/>
  <c r="CW30" i="13" s="1"/>
  <c r="IX26" i="2"/>
  <c r="JQ30" i="13" s="1"/>
  <c r="JB26" i="2"/>
  <c r="HE30" i="13" s="1"/>
  <c r="JF26" i="2"/>
  <c r="FM30" i="13" s="1"/>
  <c r="JJ26" i="2"/>
  <c r="IW30" i="13" s="1"/>
  <c r="JN26" i="2"/>
  <c r="Q30" i="13" s="1"/>
  <c r="JR26" i="2"/>
  <c r="AM30" i="13" s="1"/>
  <c r="JV26" i="2"/>
  <c r="BI30" i="13" s="1"/>
  <c r="JZ26" i="2"/>
  <c r="DW30" i="13" s="1"/>
  <c r="KD26" i="2"/>
  <c r="CG30" i="13" s="1"/>
  <c r="KH26" i="2"/>
  <c r="IE30" i="13" s="1"/>
  <c r="KL26" i="2"/>
  <c r="GM30" i="13" s="1"/>
  <c r="KP26" i="2"/>
  <c r="KT26" i="2"/>
  <c r="KX26" i="2"/>
  <c r="LB26" i="2"/>
  <c r="GX30" i="13" s="1"/>
  <c r="LF26" i="2"/>
  <c r="FF30" i="13" s="1"/>
  <c r="LJ26" i="2"/>
  <c r="IP30" i="13" s="1"/>
  <c r="LN26" i="2"/>
  <c r="J30" i="13" s="1"/>
  <c r="LR26" i="2"/>
  <c r="AF30" i="13" s="1"/>
  <c r="LV26" i="2"/>
  <c r="BB30" i="13" s="1"/>
  <c r="LZ26" i="2"/>
  <c r="MD26" i="2"/>
  <c r="MH26" i="2"/>
  <c r="HX30" i="13" s="1"/>
  <c r="ML26" i="2"/>
  <c r="MP26" i="2"/>
  <c r="EP30" i="13" s="1"/>
  <c r="MT26" i="2"/>
  <c r="CX30" i="13" s="1"/>
  <c r="MX26" i="2"/>
  <c r="JR30" i="13" s="1"/>
  <c r="NB26" i="2"/>
  <c r="HF30" i="13" s="1"/>
  <c r="NF26" i="2"/>
  <c r="FN30" i="13" s="1"/>
  <c r="NJ26" i="2"/>
  <c r="IX30" i="13" s="1"/>
  <c r="NN26" i="2"/>
  <c r="R30" i="13" s="1"/>
  <c r="NR26" i="2"/>
  <c r="AN30" i="13" s="1"/>
  <c r="NV26" i="2"/>
  <c r="BJ30" i="13" s="1"/>
  <c r="NZ26" i="2"/>
  <c r="DX30" i="13" s="1"/>
  <c r="OD26" i="2"/>
  <c r="OH26" i="2"/>
  <c r="OL26" i="2"/>
  <c r="OP26" i="2"/>
  <c r="OT26" i="2"/>
  <c r="OX26" i="2"/>
  <c r="PB26" i="2"/>
  <c r="N30" i="32" s="1"/>
  <c r="PF26" i="2"/>
  <c r="H30" i="32" s="1"/>
  <c r="PC26" i="2"/>
  <c r="O30" i="32" s="1"/>
  <c r="PH26" i="2"/>
  <c r="D30" i="32" s="1"/>
  <c r="LL17" i="2"/>
  <c r="GB21" i="13" s="1"/>
  <c r="ON20" i="2"/>
  <c r="IJ21" i="2"/>
  <c r="IS25" i="13" s="1"/>
  <c r="KF21" i="2"/>
  <c r="FQ25" i="13" s="1"/>
  <c r="MB21" i="2"/>
  <c r="HB25" i="13" s="1"/>
  <c r="PD21" i="2"/>
  <c r="P25" i="32" s="1"/>
  <c r="IZ22" i="2"/>
  <c r="DS26" i="13" s="1"/>
  <c r="KH22" i="2"/>
  <c r="IE26" i="13" s="1"/>
  <c r="KW22" i="2"/>
  <c r="LI22" i="2"/>
  <c r="AZ26" i="13" s="1"/>
  <c r="LU22" i="2"/>
  <c r="HV26" i="13" s="1"/>
  <c r="MG22" i="2"/>
  <c r="MS22" i="2"/>
  <c r="FL26" i="13" s="1"/>
  <c r="NE22" i="2"/>
  <c r="AL26" i="13" s="1"/>
  <c r="NQ22" i="2"/>
  <c r="CF26" i="13" s="1"/>
  <c r="OC22" i="2"/>
  <c r="OO22" i="2"/>
  <c r="PA22" i="2"/>
  <c r="L26" i="32" s="1"/>
  <c r="HM23" i="2"/>
  <c r="HY23" i="2"/>
  <c r="GC27" i="13" s="1"/>
  <c r="IK23" i="2"/>
  <c r="JO27" i="13" s="1"/>
  <c r="IW23" i="2"/>
  <c r="IU27" i="13" s="1"/>
  <c r="JI23" i="2"/>
  <c r="BG27" i="13" s="1"/>
  <c r="JU23" i="2"/>
  <c r="IC27" i="13" s="1"/>
  <c r="KG23" i="2"/>
  <c r="DC27" i="13" s="1"/>
  <c r="KS23" i="2"/>
  <c r="LE23" i="2"/>
  <c r="AD27" i="13" s="1"/>
  <c r="LQ23" i="2"/>
  <c r="MC23" i="2"/>
  <c r="EN27" i="13" s="1"/>
  <c r="MO23" i="2"/>
  <c r="HD27" i="13" s="1"/>
  <c r="NA23" i="2"/>
  <c r="P27" i="13" s="1"/>
  <c r="NM23" i="2"/>
  <c r="DV27" i="13" s="1"/>
  <c r="NY23" i="2"/>
  <c r="GL27" i="13" s="1"/>
  <c r="OK23" i="2"/>
  <c r="OW23" i="2"/>
  <c r="PI23" i="2"/>
  <c r="F27" i="32" s="1"/>
  <c r="HU24" i="2"/>
  <c r="HU28" i="13" s="1"/>
  <c r="IG24" i="2"/>
  <c r="IS24" i="2"/>
  <c r="JE24" i="2"/>
  <c r="AK28" i="13" s="1"/>
  <c r="JQ24" i="2"/>
  <c r="CE28" i="13" s="1"/>
  <c r="KC24" i="2"/>
  <c r="EU28" i="13" s="1"/>
  <c r="KO24" i="2"/>
  <c r="LA24" i="2"/>
  <c r="H28" i="13" s="1"/>
  <c r="LM24" i="2"/>
  <c r="DN28" i="13" s="1"/>
  <c r="LY24" i="2"/>
  <c r="MK24" i="2"/>
  <c r="JP28" i="13" s="1"/>
  <c r="MW24" i="2"/>
  <c r="IV28" i="13" s="1"/>
  <c r="NK14" i="2"/>
  <c r="JT18" i="13" s="1"/>
  <c r="PG15" i="2"/>
  <c r="J19" i="32" s="1"/>
  <c r="JC17" i="2"/>
  <c r="EQ21" i="13" s="1"/>
  <c r="MR17" i="2"/>
  <c r="AJ21" i="13" s="1"/>
  <c r="PD17" i="2"/>
  <c r="P21" i="32" s="1"/>
  <c r="JP18" i="2"/>
  <c r="ES22" i="13" s="1"/>
  <c r="MB18" i="2"/>
  <c r="HB22" i="13" s="1"/>
  <c r="ON18" i="2"/>
  <c r="IZ19" i="2"/>
  <c r="LL19" i="2"/>
  <c r="GB23" i="13" s="1"/>
  <c r="NX19" i="2"/>
  <c r="JV23" i="13" s="1"/>
  <c r="OV19" i="2"/>
  <c r="HL20" i="2"/>
  <c r="IB20" i="2"/>
  <c r="HA24" i="13" s="1"/>
  <c r="IR20" i="2"/>
  <c r="AI24" i="13" s="1"/>
  <c r="JH20" i="2"/>
  <c r="IA24" i="13" s="1"/>
  <c r="JX20" i="2"/>
  <c r="JU24" i="13" s="1"/>
  <c r="KN20" i="2"/>
  <c r="LD20" i="2"/>
  <c r="BV24" i="13" s="1"/>
  <c r="LT20" i="2"/>
  <c r="G30" i="30" s="1"/>
  <c r="MJ20" i="2"/>
  <c r="IT24" i="13" s="1"/>
  <c r="MZ20" i="2"/>
  <c r="DT24" i="13" s="1"/>
  <c r="NP20" i="2"/>
  <c r="ET24" i="13" s="1"/>
  <c r="OF20" i="2"/>
  <c r="OV20" i="2"/>
  <c r="HL21" i="2"/>
  <c r="IB21" i="2"/>
  <c r="HA25" i="13" s="1"/>
  <c r="IR21" i="2"/>
  <c r="AI25" i="13" s="1"/>
  <c r="JH21" i="2"/>
  <c r="IA25" i="13" s="1"/>
  <c r="JX21" i="2"/>
  <c r="JU25" i="13" s="1"/>
  <c r="KN21" i="2"/>
  <c r="LD21" i="2"/>
  <c r="BV25" i="13" s="1"/>
  <c r="LT21" i="2"/>
  <c r="MJ21" i="2"/>
  <c r="IT25" i="13" s="1"/>
  <c r="MZ21" i="2"/>
  <c r="DT25" i="13" s="1"/>
  <c r="NP21" i="2"/>
  <c r="ET25" i="13" s="1"/>
  <c r="OF21" i="2"/>
  <c r="OV21" i="2"/>
  <c r="HL22" i="2"/>
  <c r="IB22" i="2"/>
  <c r="HA26" i="13" s="1"/>
  <c r="IR22" i="2"/>
  <c r="AI26" i="13" s="1"/>
  <c r="JH22" i="2"/>
  <c r="IA26" i="13" s="1"/>
  <c r="JX22" i="2"/>
  <c r="JU26" i="13" s="1"/>
  <c r="KE22" i="2"/>
  <c r="AO26" i="13" s="1"/>
  <c r="KJ22" i="2"/>
  <c r="JA26" i="13" s="1"/>
  <c r="KP22" i="2"/>
  <c r="KU22" i="2"/>
  <c r="KY22" i="2"/>
  <c r="LC22" i="2"/>
  <c r="EJ26" i="13" s="1"/>
  <c r="LG22" i="2"/>
  <c r="CR26" i="13" s="1"/>
  <c r="LK22" i="2"/>
  <c r="JL26" i="13" s="1"/>
  <c r="LO22" i="2"/>
  <c r="GZ26" i="13" s="1"/>
  <c r="LS22" i="2"/>
  <c r="FH26" i="13" s="1"/>
  <c r="LW22" i="2"/>
  <c r="IR26" i="13" s="1"/>
  <c r="MA22" i="2"/>
  <c r="L26" i="13" s="1"/>
  <c r="ME22" i="2"/>
  <c r="AH26" i="13" s="1"/>
  <c r="MI22" i="2"/>
  <c r="BD26" i="13" s="1"/>
  <c r="MM22" i="2"/>
  <c r="MQ22" i="2"/>
  <c r="CB26" i="13" s="1"/>
  <c r="MU22" i="2"/>
  <c r="HZ26" i="13" s="1"/>
  <c r="MY22" i="2"/>
  <c r="GH26" i="13" s="1"/>
  <c r="NC22" i="2"/>
  <c r="ER26" i="13" s="1"/>
  <c r="NG22" i="2"/>
  <c r="CZ26" i="13" s="1"/>
  <c r="NK22" i="2"/>
  <c r="JT26" i="13" s="1"/>
  <c r="NO22" i="2"/>
  <c r="HH26" i="13" s="1"/>
  <c r="NS22" i="2"/>
  <c r="FP26" i="13" s="1"/>
  <c r="NW22" i="2"/>
  <c r="IZ26" i="13" s="1"/>
  <c r="OA22" i="2"/>
  <c r="OE22" i="2"/>
  <c r="OI22" i="2"/>
  <c r="OM22" i="2"/>
  <c r="OQ22" i="2"/>
  <c r="OU22" i="2"/>
  <c r="OY22" i="2"/>
  <c r="PC22" i="2"/>
  <c r="O26" i="32" s="1"/>
  <c r="PG22" i="2"/>
  <c r="J26" i="32" s="1"/>
  <c r="HK23" i="2"/>
  <c r="HO23" i="2"/>
  <c r="GY27" i="13" s="1"/>
  <c r="HS23" i="2"/>
  <c r="FG27" i="13" s="1"/>
  <c r="HW23" i="2"/>
  <c r="IQ27" i="13" s="1"/>
  <c r="IA23" i="2"/>
  <c r="K27" i="13" s="1"/>
  <c r="IE23" i="2"/>
  <c r="AG27" i="13" s="1"/>
  <c r="II23" i="2"/>
  <c r="BC27" i="13" s="1"/>
  <c r="IM23" i="2"/>
  <c r="IQ23" i="2"/>
  <c r="IU23" i="2"/>
  <c r="HY27" i="13" s="1"/>
  <c r="IY23" i="2"/>
  <c r="GG27" i="13" s="1"/>
  <c r="JC23" i="2"/>
  <c r="EQ27" i="13" s="1"/>
  <c r="JG23" i="2"/>
  <c r="CY27" i="13" s="1"/>
  <c r="JK23" i="2"/>
  <c r="JS27" i="13" s="1"/>
  <c r="JO23" i="2"/>
  <c r="HG27" i="13" s="1"/>
  <c r="JS23" i="2"/>
  <c r="FO27" i="13" s="1"/>
  <c r="JW23" i="2"/>
  <c r="IY27" i="13" s="1"/>
  <c r="KA23" i="2"/>
  <c r="S27" i="13" s="1"/>
  <c r="KE23" i="2"/>
  <c r="AO27" i="13" s="1"/>
  <c r="KI23" i="2"/>
  <c r="BK27" i="13" s="1"/>
  <c r="KM23" i="2"/>
  <c r="DY27" i="13" s="1"/>
  <c r="KQ23" i="2"/>
  <c r="KU23" i="2"/>
  <c r="KY23" i="2"/>
  <c r="LC23" i="2"/>
  <c r="EJ27" i="13" s="1"/>
  <c r="LG23" i="2"/>
  <c r="CR27" i="13" s="1"/>
  <c r="LK23" i="2"/>
  <c r="JL27" i="13" s="1"/>
  <c r="LO23" i="2"/>
  <c r="GZ27" i="13" s="1"/>
  <c r="LS23" i="2"/>
  <c r="LW23" i="2"/>
  <c r="IR27" i="13" s="1"/>
  <c r="MA23" i="2"/>
  <c r="L27" i="13" s="1"/>
  <c r="ME23" i="2"/>
  <c r="AH27" i="13" s="1"/>
  <c r="MI23" i="2"/>
  <c r="BD27" i="13" s="1"/>
  <c r="MM23" i="2"/>
  <c r="DR27" i="13" s="1"/>
  <c r="MQ23" i="2"/>
  <c r="CB27" i="13" s="1"/>
  <c r="MU23" i="2"/>
  <c r="HZ27" i="13" s="1"/>
  <c r="MY23" i="2"/>
  <c r="GH27" i="13" s="1"/>
  <c r="NC23" i="2"/>
  <c r="ER27" i="13" s="1"/>
  <c r="NG23" i="2"/>
  <c r="CZ27" i="13" s="1"/>
  <c r="NK23" i="2"/>
  <c r="JT27" i="13" s="1"/>
  <c r="NO23" i="2"/>
  <c r="HH27" i="13" s="1"/>
  <c r="NS23" i="2"/>
  <c r="FP27" i="13" s="1"/>
  <c r="NW23" i="2"/>
  <c r="IZ27" i="13" s="1"/>
  <c r="OA23" i="2"/>
  <c r="OE23" i="2"/>
  <c r="OI23" i="2"/>
  <c r="OM23" i="2"/>
  <c r="OQ23" i="2"/>
  <c r="OU23" i="2"/>
  <c r="OY23" i="2"/>
  <c r="PC23" i="2"/>
  <c r="O27" i="32" s="1"/>
  <c r="PG23" i="2"/>
  <c r="J27" i="32" s="1"/>
  <c r="HK24" i="2"/>
  <c r="HO24" i="2"/>
  <c r="GY28" i="13" s="1"/>
  <c r="HS24" i="2"/>
  <c r="FG28" i="13" s="1"/>
  <c r="HW24" i="2"/>
  <c r="IQ28" i="13" s="1"/>
  <c r="IA24" i="2"/>
  <c r="K28" i="13" s="1"/>
  <c r="IE24" i="2"/>
  <c r="AG28" i="13" s="1"/>
  <c r="II24" i="2"/>
  <c r="BC28" i="13" s="1"/>
  <c r="IM24" i="2"/>
  <c r="DQ28" i="13" s="1"/>
  <c r="IQ24" i="2"/>
  <c r="IU24" i="2"/>
  <c r="HY28" i="13" s="1"/>
  <c r="IY24" i="2"/>
  <c r="GG28" i="13" s="1"/>
  <c r="JC24" i="2"/>
  <c r="EQ28" i="13" s="1"/>
  <c r="JG24" i="2"/>
  <c r="CY28" i="13" s="1"/>
  <c r="JK24" i="2"/>
  <c r="JS28" i="13" s="1"/>
  <c r="JO24" i="2"/>
  <c r="HG28" i="13" s="1"/>
  <c r="JS24" i="2"/>
  <c r="FO28" i="13" s="1"/>
  <c r="JW24" i="2"/>
  <c r="IY28" i="13" s="1"/>
  <c r="KA24" i="2"/>
  <c r="S28" i="13" s="1"/>
  <c r="KE24" i="2"/>
  <c r="AO28" i="13" s="1"/>
  <c r="KI24" i="2"/>
  <c r="BK28" i="13" s="1"/>
  <c r="KM24" i="2"/>
  <c r="DY28" i="13" s="1"/>
  <c r="KQ24" i="2"/>
  <c r="KU24" i="2"/>
  <c r="KY24" i="2"/>
  <c r="LC24" i="2"/>
  <c r="EJ28" i="13" s="1"/>
  <c r="LG24" i="2"/>
  <c r="CR28" i="13" s="1"/>
  <c r="LK24" i="2"/>
  <c r="JL28" i="13" s="1"/>
  <c r="LO24" i="2"/>
  <c r="GZ28" i="13" s="1"/>
  <c r="LS24" i="2"/>
  <c r="LW24" i="2"/>
  <c r="IR28" i="13" s="1"/>
  <c r="MA24" i="2"/>
  <c r="L28" i="13" s="1"/>
  <c r="ME24" i="2"/>
  <c r="AH28" i="13" s="1"/>
  <c r="MI24" i="2"/>
  <c r="BD28" i="13" s="1"/>
  <c r="MM24" i="2"/>
  <c r="MQ24" i="2"/>
  <c r="CB28" i="13" s="1"/>
  <c r="MU24" i="2"/>
  <c r="HZ28" i="13" s="1"/>
  <c r="MY24" i="2"/>
  <c r="GH28" i="13" s="1"/>
  <c r="NC24" i="2"/>
  <c r="ER28" i="13" s="1"/>
  <c r="NG24" i="2"/>
  <c r="CZ28" i="13" s="1"/>
  <c r="NK24" i="2"/>
  <c r="JT28" i="13" s="1"/>
  <c r="NO24" i="2"/>
  <c r="HH28" i="13" s="1"/>
  <c r="NS24" i="2"/>
  <c r="FP28" i="13" s="1"/>
  <c r="NW24" i="2"/>
  <c r="IZ28" i="13" s="1"/>
  <c r="OA24" i="2"/>
  <c r="OE24" i="2"/>
  <c r="OI24" i="2"/>
  <c r="OM24" i="2"/>
  <c r="OQ24" i="2"/>
  <c r="OU24" i="2"/>
  <c r="OY24" i="2"/>
  <c r="PC24" i="2"/>
  <c r="O28" i="32" s="1"/>
  <c r="PG24" i="2"/>
  <c r="J28" i="32" s="1"/>
  <c r="HK25" i="2"/>
  <c r="HO25" i="2"/>
  <c r="GY29" i="13" s="1"/>
  <c r="HS25" i="2"/>
  <c r="FG29" i="13" s="1"/>
  <c r="HW25" i="2"/>
  <c r="IQ29" i="13" s="1"/>
  <c r="IA25" i="2"/>
  <c r="K29" i="13" s="1"/>
  <c r="IE25" i="2"/>
  <c r="AG29" i="13" s="1"/>
  <c r="II25" i="2"/>
  <c r="BC29" i="13" s="1"/>
  <c r="IM25" i="2"/>
  <c r="DQ29" i="13" s="1"/>
  <c r="IQ25" i="2"/>
  <c r="CA29" i="13" s="1"/>
  <c r="IU25" i="2"/>
  <c r="HY29" i="13" s="1"/>
  <c r="IY25" i="2"/>
  <c r="JC25" i="2"/>
  <c r="EQ29" i="13" s="1"/>
  <c r="JG25" i="2"/>
  <c r="CY29" i="13" s="1"/>
  <c r="JK25" i="2"/>
  <c r="JS29" i="13" s="1"/>
  <c r="JO25" i="2"/>
  <c r="HG29" i="13" s="1"/>
  <c r="JS25" i="2"/>
  <c r="FO29" i="13" s="1"/>
  <c r="JW25" i="2"/>
  <c r="IY29" i="13" s="1"/>
  <c r="KA25" i="2"/>
  <c r="S29" i="13" s="1"/>
  <c r="KE25" i="2"/>
  <c r="AO29" i="13" s="1"/>
  <c r="KI25" i="2"/>
  <c r="BK29" i="13" s="1"/>
  <c r="KM25" i="2"/>
  <c r="DY29" i="13" s="1"/>
  <c r="KQ25" i="2"/>
  <c r="KU25" i="2"/>
  <c r="KY25" i="2"/>
  <c r="LC25" i="2"/>
  <c r="EJ29" i="13" s="1"/>
  <c r="LG25" i="2"/>
  <c r="CR29" i="13" s="1"/>
  <c r="LK25" i="2"/>
  <c r="JL29" i="13" s="1"/>
  <c r="LO25" i="2"/>
  <c r="GZ29" i="13" s="1"/>
  <c r="LS25" i="2"/>
  <c r="LW25" i="2"/>
  <c r="IR29" i="13" s="1"/>
  <c r="MA25" i="2"/>
  <c r="L29" i="13" s="1"/>
  <c r="ME25" i="2"/>
  <c r="AH29" i="13" s="1"/>
  <c r="MI25" i="2"/>
  <c r="BD29" i="13" s="1"/>
  <c r="MM25" i="2"/>
  <c r="MQ25" i="2"/>
  <c r="CB29" i="13" s="1"/>
  <c r="MU25" i="2"/>
  <c r="HZ29" i="13" s="1"/>
  <c r="MY25" i="2"/>
  <c r="GH29" i="13" s="1"/>
  <c r="NC25" i="2"/>
  <c r="ER29" i="13" s="1"/>
  <c r="NG25" i="2"/>
  <c r="CZ29" i="13" s="1"/>
  <c r="NK25" i="2"/>
  <c r="JT29" i="13" s="1"/>
  <c r="NO25" i="2"/>
  <c r="HH29" i="13" s="1"/>
  <c r="NS25" i="2"/>
  <c r="FP29" i="13" s="1"/>
  <c r="NW25" i="2"/>
  <c r="IZ29" i="13" s="1"/>
  <c r="OA25" i="2"/>
  <c r="OE25" i="2"/>
  <c r="OI25" i="2"/>
  <c r="OM25" i="2"/>
  <c r="OQ25" i="2"/>
  <c r="OU25" i="2"/>
  <c r="OY25" i="2"/>
  <c r="PC25" i="2"/>
  <c r="O29" i="32" s="1"/>
  <c r="PG25" i="2"/>
  <c r="J29" i="32" s="1"/>
  <c r="HK26" i="2"/>
  <c r="HO26" i="2"/>
  <c r="GY30" i="13" s="1"/>
  <c r="HS26" i="2"/>
  <c r="FG30" i="13" s="1"/>
  <c r="HW26" i="2"/>
  <c r="IQ30" i="13" s="1"/>
  <c r="IA26" i="2"/>
  <c r="K30" i="13" s="1"/>
  <c r="IE26" i="2"/>
  <c r="AG30" i="13" s="1"/>
  <c r="II26" i="2"/>
  <c r="BC30" i="13" s="1"/>
  <c r="IM26" i="2"/>
  <c r="IQ26" i="2"/>
  <c r="M36" i="25" s="1"/>
  <c r="IU26" i="2"/>
  <c r="HY30" i="13" s="1"/>
  <c r="IY26" i="2"/>
  <c r="JC26" i="2"/>
  <c r="EQ30" i="13" s="1"/>
  <c r="JG26" i="2"/>
  <c r="CY30" i="13" s="1"/>
  <c r="JK26" i="2"/>
  <c r="JS30" i="13" s="1"/>
  <c r="JO26" i="2"/>
  <c r="HG30" i="13" s="1"/>
  <c r="JS26" i="2"/>
  <c r="FO30" i="13" s="1"/>
  <c r="JW26" i="2"/>
  <c r="IY30" i="13" s="1"/>
  <c r="KA26" i="2"/>
  <c r="S30" i="13" s="1"/>
  <c r="KE26" i="2"/>
  <c r="AO30" i="13" s="1"/>
  <c r="KI26" i="2"/>
  <c r="BK30" i="13" s="1"/>
  <c r="KM26" i="2"/>
  <c r="DY30" i="13" s="1"/>
  <c r="KQ26" i="2"/>
  <c r="KU26" i="2"/>
  <c r="KY26" i="2"/>
  <c r="LC26" i="2"/>
  <c r="EJ30" i="13" s="1"/>
  <c r="LG26" i="2"/>
  <c r="CR30" i="13" s="1"/>
  <c r="LK26" i="2"/>
  <c r="JL30" i="13" s="1"/>
  <c r="LO26" i="2"/>
  <c r="GZ30" i="13" s="1"/>
  <c r="LS26" i="2"/>
  <c r="FH30" i="13" s="1"/>
  <c r="LW26" i="2"/>
  <c r="IR30" i="13" s="1"/>
  <c r="MA26" i="2"/>
  <c r="L30" i="13" s="1"/>
  <c r="ME26" i="2"/>
  <c r="AH30" i="13" s="1"/>
  <c r="MI26" i="2"/>
  <c r="BD30" i="13" s="1"/>
  <c r="MM26" i="2"/>
  <c r="MQ26" i="2"/>
  <c r="CB30" i="13" s="1"/>
  <c r="MU26" i="2"/>
  <c r="HZ30" i="13" s="1"/>
  <c r="MY26" i="2"/>
  <c r="GH30" i="13" s="1"/>
  <c r="NC26" i="2"/>
  <c r="ER30" i="13" s="1"/>
  <c r="NG26" i="2"/>
  <c r="CZ30" i="13" s="1"/>
  <c r="NK26" i="2"/>
  <c r="JT30" i="13" s="1"/>
  <c r="NO26" i="2"/>
  <c r="HH30" i="13" s="1"/>
  <c r="NS26" i="2"/>
  <c r="FP30" i="13" s="1"/>
  <c r="NW26" i="2"/>
  <c r="IZ30" i="13" s="1"/>
  <c r="OA26" i="2"/>
  <c r="OE26" i="2"/>
  <c r="OI26" i="2"/>
  <c r="OM26" i="2"/>
  <c r="OQ26" i="2"/>
  <c r="OU26" i="2"/>
  <c r="OY26" i="2"/>
  <c r="PG26" i="2"/>
  <c r="J30" i="32" s="1"/>
  <c r="ME16" i="2"/>
  <c r="AH20" i="13" s="1"/>
  <c r="NX17" i="2"/>
  <c r="JV21" i="13" s="1"/>
  <c r="KV18" i="2"/>
  <c r="KF19" i="2"/>
  <c r="FQ23" i="13" s="1"/>
  <c r="ON19" i="2"/>
  <c r="HT20" i="2"/>
  <c r="CS24" i="13" s="1"/>
  <c r="IZ20" i="2"/>
  <c r="KF20" i="2"/>
  <c r="FQ24" i="13" s="1"/>
  <c r="LL20" i="2"/>
  <c r="GB24" i="13" s="1"/>
  <c r="MR20" i="2"/>
  <c r="AJ24" i="13" s="1"/>
  <c r="NX20" i="2"/>
  <c r="JV24" i="13" s="1"/>
  <c r="HT21" i="2"/>
  <c r="CS25" i="13" s="1"/>
  <c r="JP21" i="2"/>
  <c r="ES25" i="13" s="1"/>
  <c r="LL21" i="2"/>
  <c r="GB25" i="13" s="1"/>
  <c r="NH21" i="2"/>
  <c r="IB25" i="13" s="1"/>
  <c r="NX21" i="2"/>
  <c r="JV25" i="13" s="1"/>
  <c r="HT22" i="2"/>
  <c r="CS26" i="13" s="1"/>
  <c r="KB22" i="2"/>
  <c r="HI26" i="13" s="1"/>
  <c r="KR22" i="2"/>
  <c r="LE22" i="2"/>
  <c r="AD26" i="13" s="1"/>
  <c r="LM22" i="2"/>
  <c r="DN26" i="13" s="1"/>
  <c r="LY22" i="2"/>
  <c r="GD26" i="13" s="1"/>
  <c r="MK22" i="2"/>
  <c r="JP26" i="13" s="1"/>
  <c r="NA22" i="2"/>
  <c r="P26" i="13" s="1"/>
  <c r="NM22" i="2"/>
  <c r="DV26" i="13" s="1"/>
  <c r="NY22" i="2"/>
  <c r="GL26" i="13" s="1"/>
  <c r="OK22" i="2"/>
  <c r="OW22" i="2"/>
  <c r="PI22" i="2"/>
  <c r="F26" i="32" s="1"/>
  <c r="HU23" i="2"/>
  <c r="HU27" i="13" s="1"/>
  <c r="IG23" i="2"/>
  <c r="IS23" i="2"/>
  <c r="JE23" i="2"/>
  <c r="AK27" i="13" s="1"/>
  <c r="JQ23" i="2"/>
  <c r="CE27" i="13" s="1"/>
  <c r="KC23" i="2"/>
  <c r="EU27" i="13" s="1"/>
  <c r="KO23" i="2"/>
  <c r="LA23" i="2"/>
  <c r="H27" i="13" s="1"/>
  <c r="LM23" i="2"/>
  <c r="DN27" i="13" s="1"/>
  <c r="LY23" i="2"/>
  <c r="MK23" i="2"/>
  <c r="JP27" i="13" s="1"/>
  <c r="MW23" i="2"/>
  <c r="IV27" i="13" s="1"/>
  <c r="NI23" i="2"/>
  <c r="BH27" i="13" s="1"/>
  <c r="NU23" i="2"/>
  <c r="ID27" i="13" s="1"/>
  <c r="OG23" i="2"/>
  <c r="OS23" i="2"/>
  <c r="PE23" i="2"/>
  <c r="Q27" i="32" s="1"/>
  <c r="HQ24" i="2"/>
  <c r="BW28" i="13" s="1"/>
  <c r="IC24" i="2"/>
  <c r="IO24" i="2"/>
  <c r="HC28" i="13" s="1"/>
  <c r="JA24" i="2"/>
  <c r="O28" i="13" s="1"/>
  <c r="JM24" i="2"/>
  <c r="DU28" i="13" s="1"/>
  <c r="JY24" i="2"/>
  <c r="GK28" i="13" s="1"/>
  <c r="KK24" i="2"/>
  <c r="JW28" i="13" s="1"/>
  <c r="KS24" i="2"/>
  <c r="LE24" i="2"/>
  <c r="AD28" i="13" s="1"/>
  <c r="LQ24" i="2"/>
  <c r="MC24" i="2"/>
  <c r="MO24" i="2"/>
  <c r="HD28" i="13" s="1"/>
  <c r="HW15" i="2"/>
  <c r="IQ19" i="13" s="1"/>
  <c r="JS16" i="2"/>
  <c r="FO20" i="13" s="1"/>
  <c r="KV17" i="2"/>
  <c r="NH17" i="2"/>
  <c r="IB21" i="13" s="1"/>
  <c r="HT18" i="2"/>
  <c r="CS22" i="13" s="1"/>
  <c r="KF18" i="2"/>
  <c r="FQ22" i="13" s="1"/>
  <c r="MR18" i="2"/>
  <c r="AJ22" i="13" s="1"/>
  <c r="PD18" i="2"/>
  <c r="P22" i="32" s="1"/>
  <c r="JP19" i="2"/>
  <c r="ES23" i="13" s="1"/>
  <c r="MB19" i="2"/>
  <c r="HB23" i="13" s="1"/>
  <c r="OI19" i="2"/>
  <c r="OZ19" i="2"/>
  <c r="HP20" i="2"/>
  <c r="EK24" i="13" s="1"/>
  <c r="IF20" i="2"/>
  <c r="IV20" i="2"/>
  <c r="BE24" i="13" s="1"/>
  <c r="JL20" i="2"/>
  <c r="GI24" i="13" s="1"/>
  <c r="KB20" i="2"/>
  <c r="HI24" i="13" s="1"/>
  <c r="KR20" i="2"/>
  <c r="LH20" i="2"/>
  <c r="HT24" i="13" s="1"/>
  <c r="LX20" i="2"/>
  <c r="JN24" i="13" s="1"/>
  <c r="MN20" i="2"/>
  <c r="N24" i="13" s="1"/>
  <c r="ND20" i="2"/>
  <c r="CD24" i="13" s="1"/>
  <c r="NT20" i="2"/>
  <c r="DB24" i="13" s="1"/>
  <c r="OJ20" i="2"/>
  <c r="OZ20" i="2"/>
  <c r="HP21" i="2"/>
  <c r="EK25" i="13" s="1"/>
  <c r="IF21" i="2"/>
  <c r="FI25" i="13" s="1"/>
  <c r="IV21" i="2"/>
  <c r="BE25" i="13" s="1"/>
  <c r="JL21" i="2"/>
  <c r="GI25" i="13" s="1"/>
  <c r="KB21" i="2"/>
  <c r="HI25" i="13" s="1"/>
  <c r="KR21" i="2"/>
  <c r="LH21" i="2"/>
  <c r="HT25" i="13" s="1"/>
  <c r="LX21" i="2"/>
  <c r="JN25" i="13" s="1"/>
  <c r="MN21" i="2"/>
  <c r="N25" i="13" s="1"/>
  <c r="ND21" i="2"/>
  <c r="CD25" i="13" s="1"/>
  <c r="NT21" i="2"/>
  <c r="DB25" i="13" s="1"/>
  <c r="OJ21" i="2"/>
  <c r="OZ21" i="2"/>
  <c r="HP22" i="2"/>
  <c r="EK26" i="13" s="1"/>
  <c r="IF22" i="2"/>
  <c r="IV22" i="2"/>
  <c r="BE26" i="13" s="1"/>
  <c r="JL22" i="2"/>
  <c r="GI26" i="13" s="1"/>
  <c r="KA22" i="2"/>
  <c r="S26" i="13" s="1"/>
  <c r="KF22" i="2"/>
  <c r="FQ26" i="13" s="1"/>
  <c r="KL22" i="2"/>
  <c r="GM26" i="13" s="1"/>
  <c r="KQ22" i="2"/>
  <c r="KV22" i="2"/>
  <c r="KZ22" i="2"/>
  <c r="LD22" i="2"/>
  <c r="BV26" i="13" s="1"/>
  <c r="LH22" i="2"/>
  <c r="HT26" i="13" s="1"/>
  <c r="LL22" i="2"/>
  <c r="GB26" i="13" s="1"/>
  <c r="LP22" i="2"/>
  <c r="EL26" i="13" s="1"/>
  <c r="LT22" i="2"/>
  <c r="LX22" i="2"/>
  <c r="JN26" i="13" s="1"/>
  <c r="MB22" i="2"/>
  <c r="HB26" i="13" s="1"/>
  <c r="MF22" i="2"/>
  <c r="MJ22" i="2"/>
  <c r="IT26" i="13" s="1"/>
  <c r="MN22" i="2"/>
  <c r="N26" i="13" s="1"/>
  <c r="MR22" i="2"/>
  <c r="AJ26" i="13" s="1"/>
  <c r="MV22" i="2"/>
  <c r="BF26" i="13" s="1"/>
  <c r="MZ22" i="2"/>
  <c r="DT26" i="13" s="1"/>
  <c r="ND22" i="2"/>
  <c r="CD26" i="13" s="1"/>
  <c r="NH22" i="2"/>
  <c r="IB26" i="13" s="1"/>
  <c r="NL22" i="2"/>
  <c r="GJ26" i="13" s="1"/>
  <c r="NP22" i="2"/>
  <c r="ET26" i="13" s="1"/>
  <c r="NT22" i="2"/>
  <c r="DB26" i="13" s="1"/>
  <c r="NX22" i="2"/>
  <c r="JV26" i="13" s="1"/>
  <c r="OB22" i="2"/>
  <c r="OF22" i="2"/>
  <c r="OJ22" i="2"/>
  <c r="ON22" i="2"/>
  <c r="OR22" i="2"/>
  <c r="OV22" i="2"/>
  <c r="OZ22" i="2"/>
  <c r="PD22" i="2"/>
  <c r="P26" i="32" s="1"/>
  <c r="PH22" i="2"/>
  <c r="D26" i="32" s="1"/>
  <c r="HL23" i="2"/>
  <c r="HP23" i="2"/>
  <c r="EK27" i="13" s="1"/>
  <c r="HT23" i="2"/>
  <c r="CS27" i="13" s="1"/>
  <c r="HX23" i="2"/>
  <c r="JM27" i="13" s="1"/>
  <c r="IB23" i="2"/>
  <c r="HA27" i="13" s="1"/>
  <c r="IF23" i="2"/>
  <c r="IJ23" i="2"/>
  <c r="IS27" i="13" s="1"/>
  <c r="IN23" i="2"/>
  <c r="M27" i="13" s="1"/>
  <c r="IR23" i="2"/>
  <c r="AI27" i="13" s="1"/>
  <c r="IV23" i="2"/>
  <c r="BE27" i="13" s="1"/>
  <c r="IZ23" i="2"/>
  <c r="JD23" i="2"/>
  <c r="CC27" i="13" s="1"/>
  <c r="JH23" i="2"/>
  <c r="IA27" i="13" s="1"/>
  <c r="JL23" i="2"/>
  <c r="GI27" i="13" s="1"/>
  <c r="JP23" i="2"/>
  <c r="ES27" i="13" s="1"/>
  <c r="JT23" i="2"/>
  <c r="DA27" i="13" s="1"/>
  <c r="JX23" i="2"/>
  <c r="JU27" i="13" s="1"/>
  <c r="KB23" i="2"/>
  <c r="HI27" i="13" s="1"/>
  <c r="KF23" i="2"/>
  <c r="FQ27" i="13" s="1"/>
  <c r="KJ23" i="2"/>
  <c r="JA27" i="13" s="1"/>
  <c r="KN23" i="2"/>
  <c r="KR23" i="2"/>
  <c r="KV23" i="2"/>
  <c r="KZ23" i="2"/>
  <c r="LD23" i="2"/>
  <c r="BV27" i="13" s="1"/>
  <c r="LH23" i="2"/>
  <c r="HT27" i="13" s="1"/>
  <c r="LL23" i="2"/>
  <c r="GB27" i="13" s="1"/>
  <c r="LP23" i="2"/>
  <c r="LT23" i="2"/>
  <c r="LX23" i="2"/>
  <c r="JN27" i="13" s="1"/>
  <c r="MB23" i="2"/>
  <c r="HB27" i="13" s="1"/>
  <c r="MF23" i="2"/>
  <c r="MJ23" i="2"/>
  <c r="IT27" i="13" s="1"/>
  <c r="MN23" i="2"/>
  <c r="N27" i="13" s="1"/>
  <c r="MR23" i="2"/>
  <c r="AJ27" i="13" s="1"/>
  <c r="MV23" i="2"/>
  <c r="BF27" i="13" s="1"/>
  <c r="MZ23" i="2"/>
  <c r="DT27" i="13" s="1"/>
  <c r="ND23" i="2"/>
  <c r="CD27" i="13" s="1"/>
  <c r="NH23" i="2"/>
  <c r="IB27" i="13" s="1"/>
  <c r="NL23" i="2"/>
  <c r="GJ27" i="13" s="1"/>
  <c r="NP23" i="2"/>
  <c r="ET27" i="13" s="1"/>
  <c r="NT23" i="2"/>
  <c r="DB27" i="13" s="1"/>
  <c r="NX23" i="2"/>
  <c r="JV27" i="13" s="1"/>
  <c r="OB23" i="2"/>
  <c r="OF23" i="2"/>
  <c r="OJ23" i="2"/>
  <c r="ON23" i="2"/>
  <c r="OR23" i="2"/>
  <c r="OV23" i="2"/>
  <c r="OZ23" i="2"/>
  <c r="PD23" i="2"/>
  <c r="P27" i="32" s="1"/>
  <c r="PH23" i="2"/>
  <c r="D27" i="32" s="1"/>
  <c r="HL24" i="2"/>
  <c r="HP24" i="2"/>
  <c r="EK28" i="13" s="1"/>
  <c r="HT24" i="2"/>
  <c r="CS28" i="13" s="1"/>
  <c r="HX24" i="2"/>
  <c r="JM28" i="13" s="1"/>
  <c r="IB24" i="2"/>
  <c r="HA28" i="13" s="1"/>
  <c r="IF24" i="2"/>
  <c r="IJ24" i="2"/>
  <c r="IS28" i="13" s="1"/>
  <c r="IN24" i="2"/>
  <c r="M28" i="13" s="1"/>
  <c r="IR24" i="2"/>
  <c r="AI28" i="13" s="1"/>
  <c r="IV24" i="2"/>
  <c r="BE28" i="13" s="1"/>
  <c r="IZ24" i="2"/>
  <c r="JD24" i="2"/>
  <c r="CC28" i="13" s="1"/>
  <c r="JH24" i="2"/>
  <c r="IA28" i="13" s="1"/>
  <c r="JL24" i="2"/>
  <c r="GI28" i="13" s="1"/>
  <c r="JP24" i="2"/>
  <c r="ES28" i="13" s="1"/>
  <c r="JT24" i="2"/>
  <c r="DA28" i="13" s="1"/>
  <c r="JX24" i="2"/>
  <c r="JU28" i="13" s="1"/>
  <c r="KB24" i="2"/>
  <c r="HI28" i="13" s="1"/>
  <c r="KF24" i="2"/>
  <c r="FQ28" i="13" s="1"/>
  <c r="KJ24" i="2"/>
  <c r="JA28" i="13" s="1"/>
  <c r="KN24" i="2"/>
  <c r="KR24" i="2"/>
  <c r="KV24" i="2"/>
  <c r="KZ24" i="2"/>
  <c r="LD24" i="2"/>
  <c r="BV28" i="13" s="1"/>
  <c r="LH24" i="2"/>
  <c r="HT28" i="13" s="1"/>
  <c r="LL24" i="2"/>
  <c r="GB28" i="13" s="1"/>
  <c r="LP24" i="2"/>
  <c r="LT24" i="2"/>
  <c r="CT28" i="13" s="1"/>
  <c r="LX24" i="2"/>
  <c r="JN28" i="13" s="1"/>
  <c r="MB24" i="2"/>
  <c r="HB28" i="13" s="1"/>
  <c r="MF24" i="2"/>
  <c r="MJ24" i="2"/>
  <c r="IT28" i="13" s="1"/>
  <c r="MN24" i="2"/>
  <c r="N28" i="13" s="1"/>
  <c r="MR24" i="2"/>
  <c r="AJ28" i="13" s="1"/>
  <c r="MV24" i="2"/>
  <c r="BF28" i="13" s="1"/>
  <c r="MZ24" i="2"/>
  <c r="DT28" i="13" s="1"/>
  <c r="ND24" i="2"/>
  <c r="CD28" i="13" s="1"/>
  <c r="NH24" i="2"/>
  <c r="IB28" i="13" s="1"/>
  <c r="NL24" i="2"/>
  <c r="GJ28" i="13" s="1"/>
  <c r="NP24" i="2"/>
  <c r="ET28" i="13" s="1"/>
  <c r="NT24" i="2"/>
  <c r="DB28" i="13" s="1"/>
  <c r="NX24" i="2"/>
  <c r="JV28" i="13" s="1"/>
  <c r="OB24" i="2"/>
  <c r="OF24" i="2"/>
  <c r="OJ24" i="2"/>
  <c r="ON24" i="2"/>
  <c r="OR24" i="2"/>
  <c r="OV24" i="2"/>
  <c r="OZ24" i="2"/>
  <c r="PD24" i="2"/>
  <c r="P28" i="32" s="1"/>
  <c r="PH24" i="2"/>
  <c r="D28" i="32" s="1"/>
  <c r="HL25" i="2"/>
  <c r="HP25" i="2"/>
  <c r="EK29" i="13" s="1"/>
  <c r="HT25" i="2"/>
  <c r="CS29" i="13" s="1"/>
  <c r="HX25" i="2"/>
  <c r="JM29" i="13" s="1"/>
  <c r="IB25" i="2"/>
  <c r="HA29" i="13" s="1"/>
  <c r="IF25" i="2"/>
  <c r="FI29" i="13" s="1"/>
  <c r="IJ25" i="2"/>
  <c r="IS29" i="13" s="1"/>
  <c r="IN25" i="2"/>
  <c r="M29" i="13" s="1"/>
  <c r="IR25" i="2"/>
  <c r="AI29" i="13" s="1"/>
  <c r="IV25" i="2"/>
  <c r="BE29" i="13" s="1"/>
  <c r="IZ25" i="2"/>
  <c r="JD25" i="2"/>
  <c r="CC29" i="13" s="1"/>
  <c r="JH25" i="2"/>
  <c r="IA29" i="13" s="1"/>
  <c r="JL25" i="2"/>
  <c r="GI29" i="13" s="1"/>
  <c r="JP25" i="2"/>
  <c r="ES29" i="13" s="1"/>
  <c r="JT25" i="2"/>
  <c r="DA29" i="13" s="1"/>
  <c r="JX25" i="2"/>
  <c r="JU29" i="13" s="1"/>
  <c r="KB25" i="2"/>
  <c r="HI29" i="13" s="1"/>
  <c r="KF25" i="2"/>
  <c r="FQ29" i="13" s="1"/>
  <c r="KJ25" i="2"/>
  <c r="JA29" i="13" s="1"/>
  <c r="KN25" i="2"/>
  <c r="KR25" i="2"/>
  <c r="KV25" i="2"/>
  <c r="KZ25" i="2"/>
  <c r="LD25" i="2"/>
  <c r="BV29" i="13" s="1"/>
  <c r="LH25" i="2"/>
  <c r="HT29" i="13" s="1"/>
  <c r="LL25" i="2"/>
  <c r="GB29" i="13" s="1"/>
  <c r="LP25" i="2"/>
  <c r="LT25" i="2"/>
  <c r="LX25" i="2"/>
  <c r="JN29" i="13" s="1"/>
  <c r="MB25" i="2"/>
  <c r="HB29" i="13" s="1"/>
  <c r="MF25" i="2"/>
  <c r="MJ25" i="2"/>
  <c r="IT29" i="13" s="1"/>
  <c r="MN25" i="2"/>
  <c r="N29" i="13" s="1"/>
  <c r="MR25" i="2"/>
  <c r="AJ29" i="13" s="1"/>
  <c r="MV25" i="2"/>
  <c r="BF29" i="13" s="1"/>
  <c r="MZ25" i="2"/>
  <c r="DT29" i="13" s="1"/>
  <c r="ND25" i="2"/>
  <c r="CD29" i="13" s="1"/>
  <c r="NH25" i="2"/>
  <c r="IB29" i="13" s="1"/>
  <c r="NL25" i="2"/>
  <c r="GJ29" i="13" s="1"/>
  <c r="NP25" i="2"/>
  <c r="ET29" i="13" s="1"/>
  <c r="NT25" i="2"/>
  <c r="DB29" i="13" s="1"/>
  <c r="NX25" i="2"/>
  <c r="JV29" i="13" s="1"/>
  <c r="OB25" i="2"/>
  <c r="OF25" i="2"/>
  <c r="OJ25" i="2"/>
  <c r="ON25" i="2"/>
  <c r="OR25" i="2"/>
  <c r="OV25" i="2"/>
  <c r="OZ25" i="2"/>
  <c r="PD25" i="2"/>
  <c r="P29" i="32" s="1"/>
  <c r="PH25" i="2"/>
  <c r="D29" i="32" s="1"/>
  <c r="HL26" i="2"/>
  <c r="HP26" i="2"/>
  <c r="EK30" i="13" s="1"/>
  <c r="HT26" i="2"/>
  <c r="CS30" i="13" s="1"/>
  <c r="HX26" i="2"/>
  <c r="JM30" i="13" s="1"/>
  <c r="IB26" i="2"/>
  <c r="HA30" i="13" s="1"/>
  <c r="IF26" i="2"/>
  <c r="IJ26" i="2"/>
  <c r="IS30" i="13" s="1"/>
  <c r="IN26" i="2"/>
  <c r="M30" i="13" s="1"/>
  <c r="IR26" i="2"/>
  <c r="AI30" i="13" s="1"/>
  <c r="IV26" i="2"/>
  <c r="BE30" i="13" s="1"/>
  <c r="IZ26" i="2"/>
  <c r="JD26" i="2"/>
  <c r="CC30" i="13" s="1"/>
  <c r="JH26" i="2"/>
  <c r="IA30" i="13" s="1"/>
  <c r="JL26" i="2"/>
  <c r="GI30" i="13" s="1"/>
  <c r="JP26" i="2"/>
  <c r="ES30" i="13" s="1"/>
  <c r="JT26" i="2"/>
  <c r="DA30" i="13" s="1"/>
  <c r="JX26" i="2"/>
  <c r="JU30" i="13" s="1"/>
  <c r="KB26" i="2"/>
  <c r="HI30" i="13" s="1"/>
  <c r="KF26" i="2"/>
  <c r="FQ30" i="13" s="1"/>
  <c r="KJ26" i="2"/>
  <c r="JA30" i="13" s="1"/>
  <c r="KN26" i="2"/>
  <c r="KR26" i="2"/>
  <c r="KV26" i="2"/>
  <c r="KZ26" i="2"/>
  <c r="LD26" i="2"/>
  <c r="BV30" i="13" s="1"/>
  <c r="LH26" i="2"/>
  <c r="HT30" i="13" s="1"/>
  <c r="LL26" i="2"/>
  <c r="GB30" i="13" s="1"/>
  <c r="LP26" i="2"/>
  <c r="LT26" i="2"/>
  <c r="LX26" i="2"/>
  <c r="JN30" i="13" s="1"/>
  <c r="MB26" i="2"/>
  <c r="HB30" i="13" s="1"/>
  <c r="MF26" i="2"/>
  <c r="MJ26" i="2"/>
  <c r="IT30" i="13" s="1"/>
  <c r="MN26" i="2"/>
  <c r="N30" i="13" s="1"/>
  <c r="MR26" i="2"/>
  <c r="AJ30" i="13" s="1"/>
  <c r="MV26" i="2"/>
  <c r="BF30" i="13" s="1"/>
  <c r="MZ26" i="2"/>
  <c r="DT30" i="13" s="1"/>
  <c r="ND26" i="2"/>
  <c r="CD30" i="13" s="1"/>
  <c r="NH26" i="2"/>
  <c r="IB30" i="13" s="1"/>
  <c r="NL26" i="2"/>
  <c r="GJ30" i="13" s="1"/>
  <c r="NP26" i="2"/>
  <c r="ET30" i="13" s="1"/>
  <c r="NT26" i="2"/>
  <c r="DB30" i="13" s="1"/>
  <c r="NX26" i="2"/>
  <c r="JV30" i="13" s="1"/>
  <c r="OB26" i="2"/>
  <c r="OF26" i="2"/>
  <c r="OJ26" i="2"/>
  <c r="ON26" i="2"/>
  <c r="OR26" i="2"/>
  <c r="OV26" i="2"/>
  <c r="OZ26" i="2"/>
  <c r="PD26" i="2"/>
  <c r="P30" i="32" s="1"/>
  <c r="KI15" i="2"/>
  <c r="BK19" i="13" s="1"/>
  <c r="IJ18" i="2"/>
  <c r="IS22" i="13" s="1"/>
  <c r="NH18" i="2"/>
  <c r="IB22" i="13" s="1"/>
  <c r="HT19" i="2"/>
  <c r="CS23" i="13" s="1"/>
  <c r="MR19" i="2"/>
  <c r="AJ23" i="13" s="1"/>
  <c r="PD19" i="2"/>
  <c r="P23" i="32" s="1"/>
  <c r="IJ20" i="2"/>
  <c r="IS24" i="13" s="1"/>
  <c r="JP20" i="2"/>
  <c r="ES24" i="13" s="1"/>
  <c r="KV20" i="2"/>
  <c r="MB20" i="2"/>
  <c r="HB24" i="13" s="1"/>
  <c r="NH20" i="2"/>
  <c r="IB24" i="13" s="1"/>
  <c r="PD20" i="2"/>
  <c r="P24" i="32" s="1"/>
  <c r="IZ21" i="2"/>
  <c r="KV21" i="2"/>
  <c r="MR21" i="2"/>
  <c r="AJ25" i="13" s="1"/>
  <c r="ON21" i="2"/>
  <c r="IJ22" i="2"/>
  <c r="IS26" i="13" s="1"/>
  <c r="JP22" i="2"/>
  <c r="ES26" i="13" s="1"/>
  <c r="KM22" i="2"/>
  <c r="DY26" i="13" s="1"/>
  <c r="LA22" i="2"/>
  <c r="H26" i="13" s="1"/>
  <c r="LQ22" i="2"/>
  <c r="MC22" i="2"/>
  <c r="MO22" i="2"/>
  <c r="HD26" i="13" s="1"/>
  <c r="MW22" i="2"/>
  <c r="IV26" i="13" s="1"/>
  <c r="NI22" i="2"/>
  <c r="BH26" i="13" s="1"/>
  <c r="NU22" i="2"/>
  <c r="ID26" i="13" s="1"/>
  <c r="OG22" i="2"/>
  <c r="OS22" i="2"/>
  <c r="PE22" i="2"/>
  <c r="Q26" i="32" s="1"/>
  <c r="HQ23" i="2"/>
  <c r="BW27" i="13" s="1"/>
  <c r="IC23" i="2"/>
  <c r="IO23" i="2"/>
  <c r="HC27" i="13" s="1"/>
  <c r="JA23" i="2"/>
  <c r="O27" i="13" s="1"/>
  <c r="JM23" i="2"/>
  <c r="DU27" i="13" s="1"/>
  <c r="JY23" i="2"/>
  <c r="GK27" i="13" s="1"/>
  <c r="KK23" i="2"/>
  <c r="JW27" i="13" s="1"/>
  <c r="KW23" i="2"/>
  <c r="LI23" i="2"/>
  <c r="AZ27" i="13" s="1"/>
  <c r="LU23" i="2"/>
  <c r="HV27" i="13" s="1"/>
  <c r="MG23" i="2"/>
  <c r="MS23" i="2"/>
  <c r="FL27" i="13" s="1"/>
  <c r="NE23" i="2"/>
  <c r="AL27" i="13" s="1"/>
  <c r="NQ23" i="2"/>
  <c r="CF27" i="13" s="1"/>
  <c r="OC23" i="2"/>
  <c r="OO23" i="2"/>
  <c r="PA23" i="2"/>
  <c r="L27" i="32" s="1"/>
  <c r="HM24" i="2"/>
  <c r="HY24" i="2"/>
  <c r="GC28" i="13" s="1"/>
  <c r="IK24" i="2"/>
  <c r="JO28" i="13" s="1"/>
  <c r="IW24" i="2"/>
  <c r="IU28" i="13" s="1"/>
  <c r="JI24" i="2"/>
  <c r="BG28" i="13" s="1"/>
  <c r="JU24" i="2"/>
  <c r="IC28" i="13" s="1"/>
  <c r="KG24" i="2"/>
  <c r="DC28" i="13" s="1"/>
  <c r="KW24" i="2"/>
  <c r="LI24" i="2"/>
  <c r="AZ28" i="13" s="1"/>
  <c r="LU24" i="2"/>
  <c r="HV28" i="13" s="1"/>
  <c r="MG24" i="2"/>
  <c r="CV28" i="13" s="1"/>
  <c r="MS24" i="2"/>
  <c r="FL28" i="13" s="1"/>
  <c r="NA24" i="2"/>
  <c r="P28" i="13" s="1"/>
  <c r="NQ24" i="2"/>
  <c r="CF28" i="13" s="1"/>
  <c r="OG24" i="2"/>
  <c r="OW24" i="2"/>
  <c r="HM25" i="2"/>
  <c r="IC25" i="2"/>
  <c r="EM29" i="13" s="1"/>
  <c r="IS25" i="2"/>
  <c r="JI25" i="2"/>
  <c r="BG29" i="13" s="1"/>
  <c r="JY25" i="2"/>
  <c r="GK29" i="13" s="1"/>
  <c r="KO25" i="2"/>
  <c r="LE25" i="2"/>
  <c r="AD29" i="13" s="1"/>
  <c r="LU25" i="2"/>
  <c r="HV29" i="13" s="1"/>
  <c r="MK25" i="2"/>
  <c r="JP29" i="13" s="1"/>
  <c r="NA25" i="2"/>
  <c r="P29" i="13" s="1"/>
  <c r="NQ25" i="2"/>
  <c r="CF29" i="13" s="1"/>
  <c r="OG25" i="2"/>
  <c r="OW25" i="2"/>
  <c r="HM26" i="2"/>
  <c r="IC26" i="2"/>
  <c r="IS26" i="2"/>
  <c r="FK30" i="13" s="1"/>
  <c r="JI26" i="2"/>
  <c r="BG30" i="13" s="1"/>
  <c r="JY26" i="2"/>
  <c r="GK30" i="13" s="1"/>
  <c r="KO26" i="2"/>
  <c r="LE26" i="2"/>
  <c r="AD30" i="13" s="1"/>
  <c r="LU26" i="2"/>
  <c r="HV30" i="13" s="1"/>
  <c r="MK26" i="2"/>
  <c r="JP30" i="13" s="1"/>
  <c r="NA26" i="2"/>
  <c r="P30" i="13" s="1"/>
  <c r="NQ26" i="2"/>
  <c r="CF30" i="13" s="1"/>
  <c r="OG26" i="2"/>
  <c r="OW26" i="2"/>
  <c r="KS26" i="2"/>
  <c r="LY26" i="2"/>
  <c r="NE26" i="2"/>
  <c r="AL30" i="13" s="1"/>
  <c r="OK26" i="2"/>
  <c r="OS24" i="2"/>
  <c r="IO25" i="2"/>
  <c r="HC29" i="13" s="1"/>
  <c r="LA25" i="2"/>
  <c r="H29" i="13" s="1"/>
  <c r="MW25" i="2"/>
  <c r="IV29" i="13" s="1"/>
  <c r="OS25" i="2"/>
  <c r="IO26" i="2"/>
  <c r="HC30" i="13" s="1"/>
  <c r="JU26" i="2"/>
  <c r="IC30" i="13" s="1"/>
  <c r="LQ26" i="2"/>
  <c r="NM26" i="2"/>
  <c r="DV30" i="13" s="1"/>
  <c r="PI26" i="2"/>
  <c r="F30" i="32" s="1"/>
  <c r="NE24" i="2"/>
  <c r="AL28" i="13" s="1"/>
  <c r="NU24" i="2"/>
  <c r="ID28" i="13" s="1"/>
  <c r="OK24" i="2"/>
  <c r="PA24" i="2"/>
  <c r="L28" i="32" s="1"/>
  <c r="HQ25" i="2"/>
  <c r="BW29" i="13" s="1"/>
  <c r="IG25" i="2"/>
  <c r="IW25" i="2"/>
  <c r="IU29" i="13" s="1"/>
  <c r="JM25" i="2"/>
  <c r="DU29" i="13" s="1"/>
  <c r="KC25" i="2"/>
  <c r="EU29" i="13" s="1"/>
  <c r="KS25" i="2"/>
  <c r="LI25" i="2"/>
  <c r="AZ29" i="13" s="1"/>
  <c r="LY25" i="2"/>
  <c r="MO25" i="2"/>
  <c r="HD29" i="13" s="1"/>
  <c r="NE25" i="2"/>
  <c r="AL29" i="13" s="1"/>
  <c r="NU25" i="2"/>
  <c r="ID29" i="13" s="1"/>
  <c r="OK25" i="2"/>
  <c r="PA25" i="2"/>
  <c r="L29" i="32" s="1"/>
  <c r="HQ26" i="2"/>
  <c r="BW30" i="13" s="1"/>
  <c r="IG26" i="2"/>
  <c r="IW26" i="2"/>
  <c r="IU30" i="13" s="1"/>
  <c r="JM26" i="2"/>
  <c r="DU30" i="13" s="1"/>
  <c r="KC26" i="2"/>
  <c r="EU30" i="13" s="1"/>
  <c r="LI26" i="2"/>
  <c r="AZ30" i="13" s="1"/>
  <c r="MO26" i="2"/>
  <c r="HD30" i="13" s="1"/>
  <c r="NU26" i="2"/>
  <c r="ID30" i="13" s="1"/>
  <c r="PA26" i="2"/>
  <c r="L30" i="32" s="1"/>
  <c r="PI24" i="2"/>
  <c r="F28" i="32" s="1"/>
  <c r="JE25" i="2"/>
  <c r="AK29" i="13" s="1"/>
  <c r="KK25" i="2"/>
  <c r="JW29" i="13" s="1"/>
  <c r="MG25" i="2"/>
  <c r="OC25" i="2"/>
  <c r="HY26" i="2"/>
  <c r="GC30" i="13" s="1"/>
  <c r="KK26" i="2"/>
  <c r="JW30" i="13" s="1"/>
  <c r="MG26" i="2"/>
  <c r="OC26" i="2"/>
  <c r="NI24" i="2"/>
  <c r="BH28" i="13" s="1"/>
  <c r="NY24" i="2"/>
  <c r="GL28" i="13" s="1"/>
  <c r="OO24" i="2"/>
  <c r="PE24" i="2"/>
  <c r="Q28" i="32" s="1"/>
  <c r="HU25" i="2"/>
  <c r="HU29" i="13" s="1"/>
  <c r="IK25" i="2"/>
  <c r="JO29" i="13" s="1"/>
  <c r="JA25" i="2"/>
  <c r="O29" i="13" s="1"/>
  <c r="JQ25" i="2"/>
  <c r="CE29" i="13" s="1"/>
  <c r="KG25" i="2"/>
  <c r="DC29" i="13" s="1"/>
  <c r="KW25" i="2"/>
  <c r="LM25" i="2"/>
  <c r="DN29" i="13" s="1"/>
  <c r="MC25" i="2"/>
  <c r="EN29" i="13" s="1"/>
  <c r="MS25" i="2"/>
  <c r="FL29" i="13" s="1"/>
  <c r="NI25" i="2"/>
  <c r="BH29" i="13" s="1"/>
  <c r="NY25" i="2"/>
  <c r="GL29" i="13" s="1"/>
  <c r="OO25" i="2"/>
  <c r="PE25" i="2"/>
  <c r="Q29" i="32" s="1"/>
  <c r="HU26" i="2"/>
  <c r="HU30" i="13" s="1"/>
  <c r="IK26" i="2"/>
  <c r="JO30" i="13" s="1"/>
  <c r="JA26" i="2"/>
  <c r="O30" i="13" s="1"/>
  <c r="JQ26" i="2"/>
  <c r="CE30" i="13" s="1"/>
  <c r="KG26" i="2"/>
  <c r="DC30" i="13" s="1"/>
  <c r="KW26" i="2"/>
  <c r="LM26" i="2"/>
  <c r="DN30" i="13" s="1"/>
  <c r="MC26" i="2"/>
  <c r="MS26" i="2"/>
  <c r="FL30" i="13" s="1"/>
  <c r="NI26" i="2"/>
  <c r="BH30" i="13" s="1"/>
  <c r="NY26" i="2"/>
  <c r="GL30" i="13" s="1"/>
  <c r="OO26" i="2"/>
  <c r="PE26" i="2"/>
  <c r="Q30" i="32" s="1"/>
  <c r="NM24" i="2"/>
  <c r="DV28" i="13" s="1"/>
  <c r="OC24" i="2"/>
  <c r="HY25" i="2"/>
  <c r="GC29" i="13" s="1"/>
  <c r="JU25" i="2"/>
  <c r="IC29" i="13" s="1"/>
  <c r="LQ25" i="2"/>
  <c r="NM25" i="2"/>
  <c r="DV29" i="13" s="1"/>
  <c r="PI25" i="2"/>
  <c r="F29" i="32" s="1"/>
  <c r="JE26" i="2"/>
  <c r="AK30" i="13" s="1"/>
  <c r="LA26" i="2"/>
  <c r="H30" i="13" s="1"/>
  <c r="MW26" i="2"/>
  <c r="IV30" i="13" s="1"/>
  <c r="OS26" i="2"/>
  <c r="HJ10" i="2"/>
  <c r="HK10" i="2"/>
  <c r="HO10" i="2"/>
  <c r="HS10" i="2"/>
  <c r="HW10" i="2"/>
  <c r="IA10" i="2"/>
  <c r="IE10" i="2"/>
  <c r="II10" i="2"/>
  <c r="IM10" i="2"/>
  <c r="I20" i="31" s="1"/>
  <c r="IQ10" i="2"/>
  <c r="M20" i="25" s="1"/>
  <c r="IU10" i="2"/>
  <c r="IY10" i="2"/>
  <c r="N20" i="31" s="1"/>
  <c r="JC10" i="2"/>
  <c r="JG10" i="2"/>
  <c r="JK10" i="2"/>
  <c r="JO10" i="2"/>
  <c r="JS10" i="2"/>
  <c r="JW10" i="2"/>
  <c r="KA10" i="2"/>
  <c r="KE10" i="2"/>
  <c r="KI10" i="2"/>
  <c r="KM10" i="2"/>
  <c r="KQ10" i="2"/>
  <c r="KU10" i="2"/>
  <c r="KY10" i="2"/>
  <c r="LC10" i="2"/>
  <c r="LG10" i="2"/>
  <c r="LK10" i="2"/>
  <c r="LO10" i="2"/>
  <c r="LS10" i="2"/>
  <c r="H20" i="30" s="1"/>
  <c r="LW10" i="2"/>
  <c r="MA10" i="2"/>
  <c r="ME10" i="2"/>
  <c r="MI10" i="2"/>
  <c r="MM10" i="2"/>
  <c r="K20" i="31" s="1"/>
  <c r="MQ10" i="2"/>
  <c r="MU10" i="2"/>
  <c r="MY10" i="2"/>
  <c r="NC10" i="2"/>
  <c r="NG10" i="2"/>
  <c r="NK10" i="2"/>
  <c r="NO10" i="2"/>
  <c r="NS10" i="2"/>
  <c r="NW10" i="2"/>
  <c r="OA10" i="2"/>
  <c r="OE10" i="2"/>
  <c r="OI10" i="2"/>
  <c r="OM10" i="2"/>
  <c r="OQ10" i="2"/>
  <c r="OU10" i="2"/>
  <c r="OY10" i="2"/>
  <c r="PC10" i="2"/>
  <c r="O14" i="32" s="1"/>
  <c r="PG10" i="2"/>
  <c r="J14" i="32" s="1"/>
  <c r="KJ10" i="2"/>
  <c r="KN10" i="2"/>
  <c r="KR10" i="2"/>
  <c r="KV10" i="2"/>
  <c r="KZ10" i="2"/>
  <c r="LD10" i="2"/>
  <c r="LH10" i="2"/>
  <c r="LL10" i="2"/>
  <c r="LP10" i="2"/>
  <c r="H20" i="25" s="1"/>
  <c r="LT10" i="2"/>
  <c r="G20" i="30" s="1"/>
  <c r="LX10" i="2"/>
  <c r="MB10" i="2"/>
  <c r="MF10" i="2"/>
  <c r="L20" i="30" s="1"/>
  <c r="MJ10" i="2"/>
  <c r="MN10" i="2"/>
  <c r="MV10" i="2"/>
  <c r="MZ10" i="2"/>
  <c r="NH10" i="2"/>
  <c r="NT10" i="2"/>
  <c r="OB10" i="2"/>
  <c r="OJ10" i="2"/>
  <c r="OR10" i="2"/>
  <c r="PD10" i="2"/>
  <c r="P14" i="32" s="1"/>
  <c r="HL10" i="2"/>
  <c r="HP10" i="2"/>
  <c r="HT10" i="2"/>
  <c r="HX10" i="2"/>
  <c r="IB10" i="2"/>
  <c r="IF10" i="2"/>
  <c r="J20" i="30" s="1"/>
  <c r="IJ10" i="2"/>
  <c r="IN10" i="2"/>
  <c r="IR10" i="2"/>
  <c r="IV10" i="2"/>
  <c r="IZ10" i="2"/>
  <c r="M20" i="31" s="1"/>
  <c r="JD10" i="2"/>
  <c r="JH10" i="2"/>
  <c r="JL10" i="2"/>
  <c r="JP10" i="2"/>
  <c r="JT10" i="2"/>
  <c r="JX10" i="2"/>
  <c r="KB10" i="2"/>
  <c r="KF10" i="2"/>
  <c r="PH10" i="2"/>
  <c r="D14" i="32" s="1"/>
  <c r="HM10" i="2"/>
  <c r="HQ10" i="2"/>
  <c r="HU10" i="2"/>
  <c r="HY10" i="2"/>
  <c r="IC10" i="2"/>
  <c r="J20" i="25" s="1"/>
  <c r="IG10" i="2"/>
  <c r="I20" i="30" s="1"/>
  <c r="IK10" i="2"/>
  <c r="IO10" i="2"/>
  <c r="IS10" i="2"/>
  <c r="N20" i="30" s="1"/>
  <c r="IW10" i="2"/>
  <c r="JA10" i="2"/>
  <c r="JE10" i="2"/>
  <c r="JI10" i="2"/>
  <c r="JM10" i="2"/>
  <c r="JQ10" i="2"/>
  <c r="JU10" i="2"/>
  <c r="JY10" i="2"/>
  <c r="KC10" i="2"/>
  <c r="KG10" i="2"/>
  <c r="KK10" i="2"/>
  <c r="KO10" i="2"/>
  <c r="KS10" i="2"/>
  <c r="KW10" i="2"/>
  <c r="LA10" i="2"/>
  <c r="LE10" i="2"/>
  <c r="LI10" i="2"/>
  <c r="LM10" i="2"/>
  <c r="LQ10" i="2"/>
  <c r="G20" i="25" s="1"/>
  <c r="LU10" i="2"/>
  <c r="LY10" i="2"/>
  <c r="H20" i="31" s="1"/>
  <c r="MC10" i="2"/>
  <c r="L20" i="25" s="1"/>
  <c r="MG10" i="2"/>
  <c r="K20" i="30" s="1"/>
  <c r="MK10" i="2"/>
  <c r="MO10" i="2"/>
  <c r="MS10" i="2"/>
  <c r="MW10" i="2"/>
  <c r="NA10" i="2"/>
  <c r="NE10" i="2"/>
  <c r="NI10" i="2"/>
  <c r="NM10" i="2"/>
  <c r="NQ10" i="2"/>
  <c r="NU10" i="2"/>
  <c r="NY10" i="2"/>
  <c r="OC10" i="2"/>
  <c r="OG10" i="2"/>
  <c r="OK10" i="2"/>
  <c r="OO10" i="2"/>
  <c r="OS10" i="2"/>
  <c r="OW10" i="2"/>
  <c r="PA10" i="2"/>
  <c r="L14" i="32" s="1"/>
  <c r="PE10" i="2"/>
  <c r="Q14" i="32" s="1"/>
  <c r="PI10" i="2"/>
  <c r="F14" i="32" s="1"/>
  <c r="MH10" i="2"/>
  <c r="ML10" i="2"/>
  <c r="L20" i="31" s="1"/>
  <c r="MP10" i="2"/>
  <c r="MX10" i="2"/>
  <c r="NB10" i="2"/>
  <c r="NF10" i="2"/>
  <c r="NN10" i="2"/>
  <c r="NR10" i="2"/>
  <c r="NV10" i="2"/>
  <c r="OD10" i="2"/>
  <c r="OH10" i="2"/>
  <c r="OL10" i="2"/>
  <c r="OT10" i="2"/>
  <c r="OX10" i="2"/>
  <c r="PB10" i="2"/>
  <c r="N14" i="32" s="1"/>
  <c r="MR10" i="2"/>
  <c r="ND10" i="2"/>
  <c r="NL10" i="2"/>
  <c r="NX10" i="2"/>
  <c r="OF10" i="2"/>
  <c r="ON10" i="2"/>
  <c r="OV10" i="2"/>
  <c r="HN10" i="2"/>
  <c r="HR10" i="2"/>
  <c r="HV10" i="2"/>
  <c r="HZ10" i="2"/>
  <c r="ID10" i="2"/>
  <c r="I20" i="25" s="1"/>
  <c r="IH10" i="2"/>
  <c r="IL10" i="2"/>
  <c r="J20" i="31" s="1"/>
  <c r="IP10" i="2"/>
  <c r="N20" i="25" s="1"/>
  <c r="IT10" i="2"/>
  <c r="M20" i="30" s="1"/>
  <c r="IX10" i="2"/>
  <c r="JB10" i="2"/>
  <c r="JF10" i="2"/>
  <c r="JJ10" i="2"/>
  <c r="JN10" i="2"/>
  <c r="JR10" i="2"/>
  <c r="JV10" i="2"/>
  <c r="JZ10" i="2"/>
  <c r="KD10" i="2"/>
  <c r="KH10" i="2"/>
  <c r="KL10" i="2"/>
  <c r="KP10" i="2"/>
  <c r="KT10" i="2"/>
  <c r="KX10" i="2"/>
  <c r="LB10" i="2"/>
  <c r="LF10" i="2"/>
  <c r="LJ10" i="2"/>
  <c r="LN10" i="2"/>
  <c r="LR10" i="2"/>
  <c r="LV10" i="2"/>
  <c r="LZ10" i="2"/>
  <c r="G20" i="31" s="1"/>
  <c r="MD10" i="2"/>
  <c r="K20" i="25" s="1"/>
  <c r="MT10" i="2"/>
  <c r="NJ10" i="2"/>
  <c r="NZ10" i="2"/>
  <c r="OP10" i="2"/>
  <c r="PF10" i="2"/>
  <c r="H14" i="32" s="1"/>
  <c r="NP10" i="2"/>
  <c r="OZ10" i="2"/>
  <c r="AK15" i="13"/>
  <c r="EN15" i="13"/>
  <c r="HC16" i="13"/>
  <c r="H16" i="13"/>
  <c r="I21" i="25"/>
  <c r="CW15" i="13"/>
  <c r="IW15" i="13"/>
  <c r="DW15" i="13"/>
  <c r="BB15" i="13"/>
  <c r="IX15" i="13"/>
  <c r="HE16" i="13"/>
  <c r="IW16" i="13"/>
  <c r="IQ15" i="13"/>
  <c r="GZ15" i="13"/>
  <c r="J15" i="32"/>
  <c r="FO16" i="13"/>
  <c r="GB15" i="13"/>
  <c r="FQ16" i="13"/>
  <c r="HA17" i="13"/>
  <c r="M15" i="13"/>
  <c r="CC15" i="13"/>
  <c r="DA15" i="13"/>
  <c r="H21" i="25"/>
  <c r="FJ15" i="13"/>
  <c r="M16" i="13"/>
  <c r="IV16" i="13"/>
  <c r="GD17" i="13"/>
  <c r="FL17" i="13"/>
  <c r="EP16" i="13"/>
  <c r="HF16" i="13"/>
  <c r="BJ16" i="13"/>
  <c r="AE17" i="13"/>
  <c r="HW17" i="13"/>
  <c r="DW17" i="13"/>
  <c r="CG17" i="13"/>
  <c r="DR16" i="13"/>
  <c r="FP16" i="13"/>
  <c r="CR17" i="13"/>
  <c r="DB17" i="13"/>
  <c r="JM18" i="13"/>
  <c r="EK16" i="13"/>
  <c r="HG17" i="13"/>
  <c r="GL17" i="13"/>
  <c r="HU18" i="13"/>
  <c r="JO18" i="13"/>
  <c r="O18" i="13"/>
  <c r="JP18" i="13"/>
  <c r="AH16" i="13"/>
  <c r="EO18" i="13"/>
  <c r="BD16" i="13"/>
  <c r="JS18" i="13"/>
  <c r="IP19" i="13"/>
  <c r="J19" i="13"/>
  <c r="HW20" i="13"/>
  <c r="JQ21" i="13"/>
  <c r="CB19" i="13"/>
  <c r="CB20" i="13"/>
  <c r="EJ16" i="13"/>
  <c r="AJ17" i="13"/>
  <c r="P19" i="32"/>
  <c r="IS20" i="13"/>
  <c r="FQ20" i="13"/>
  <c r="IB20" i="13"/>
  <c r="P20" i="32"/>
  <c r="CS21" i="13"/>
  <c r="DS21" i="13"/>
  <c r="ES21" i="13"/>
  <c r="CA17" i="13"/>
  <c r="GK19" i="13"/>
  <c r="HV20" i="13"/>
  <c r="BG21" i="13"/>
  <c r="AD22" i="13"/>
  <c r="AD23" i="13"/>
  <c r="FF22" i="13"/>
  <c r="HC20" i="13"/>
  <c r="I23" i="13"/>
  <c r="CW23" i="13"/>
  <c r="AK24" i="13"/>
  <c r="GC20" i="13"/>
  <c r="GZ22" i="13"/>
  <c r="JT22" i="13"/>
  <c r="HC19" i="13"/>
  <c r="I15" i="13"/>
  <c r="BY15" i="13"/>
  <c r="EO15" i="13"/>
  <c r="K15" i="13"/>
  <c r="CA15" i="13"/>
  <c r="CY15" i="13"/>
  <c r="IY15" i="13"/>
  <c r="DY15" i="13"/>
  <c r="EJ15" i="13"/>
  <c r="FH15" i="13"/>
  <c r="BD15" i="13"/>
  <c r="GH15" i="13"/>
  <c r="HH15" i="13"/>
  <c r="K16" i="13"/>
  <c r="CY16" i="13"/>
  <c r="IY16" i="13"/>
  <c r="DY16" i="13"/>
  <c r="CS15" i="13"/>
  <c r="AF15" i="13"/>
  <c r="HX15" i="13"/>
  <c r="CS16" i="13"/>
  <c r="JM15" i="13"/>
  <c r="FF15" i="13"/>
  <c r="GJ15" i="13"/>
  <c r="BE17" i="13"/>
  <c r="N18" i="13"/>
  <c r="EM15" i="13"/>
  <c r="EU15" i="13"/>
  <c r="AJ15" i="13"/>
  <c r="FM16" i="13"/>
  <c r="EJ18" i="13"/>
  <c r="CF15" i="13"/>
  <c r="CY17" i="13"/>
  <c r="DN17" i="13"/>
  <c r="AN17" i="13"/>
  <c r="GK15" i="13"/>
  <c r="JA15" i="13"/>
  <c r="JP15" i="13"/>
  <c r="BF15" i="13"/>
  <c r="IB15" i="13"/>
  <c r="CU17" i="13"/>
  <c r="CF18" i="13"/>
  <c r="DW18" i="13"/>
  <c r="H22" i="13"/>
  <c r="FN16" i="13"/>
  <c r="HF17" i="13"/>
  <c r="CC23" i="13"/>
  <c r="AK23" i="13"/>
  <c r="M21" i="30"/>
  <c r="M21" i="25"/>
  <c r="H21" i="30"/>
  <c r="K22" i="31"/>
  <c r="J21" i="25"/>
  <c r="I23" i="30"/>
  <c r="I24" i="25"/>
  <c r="CT18" i="13" l="1"/>
  <c r="G24" i="30"/>
  <c r="I24" i="30"/>
  <c r="CU18" i="13"/>
  <c r="CU16" i="13"/>
  <c r="I22" i="30"/>
  <c r="GS17" i="13"/>
  <c r="DI17" i="13"/>
  <c r="Y17" i="13"/>
  <c r="AU17" i="13"/>
  <c r="JG17" i="13"/>
  <c r="FW17" i="13"/>
  <c r="CM17" i="13"/>
  <c r="C17" i="13"/>
  <c r="EE17" i="13"/>
  <c r="IK17" i="13"/>
  <c r="FA17" i="13"/>
  <c r="BQ17" i="13"/>
  <c r="HO17" i="13"/>
  <c r="IK23" i="13"/>
  <c r="FA23" i="13"/>
  <c r="BQ23" i="13"/>
  <c r="CM23" i="13"/>
  <c r="HO23" i="13"/>
  <c r="EE23" i="13"/>
  <c r="AU23" i="13"/>
  <c r="JG23" i="13"/>
  <c r="GS23" i="13"/>
  <c r="DI23" i="13"/>
  <c r="Y23" i="13"/>
  <c r="FW23" i="13"/>
  <c r="C23" i="13"/>
  <c r="JG22" i="13"/>
  <c r="FW22" i="13"/>
  <c r="CM22" i="13"/>
  <c r="C22" i="13"/>
  <c r="DI22" i="13"/>
  <c r="IK22" i="13"/>
  <c r="FA22" i="13"/>
  <c r="BQ22" i="13"/>
  <c r="GS22" i="13"/>
  <c r="HO22" i="13"/>
  <c r="EE22" i="13"/>
  <c r="AU22" i="13"/>
  <c r="Y22" i="13"/>
  <c r="HO20" i="13"/>
  <c r="EE20" i="13"/>
  <c r="AU20" i="13"/>
  <c r="IK20" i="13"/>
  <c r="BQ20" i="13"/>
  <c r="GS20" i="13"/>
  <c r="DI20" i="13"/>
  <c r="Y20" i="13"/>
  <c r="FA20" i="13"/>
  <c r="JG20" i="13"/>
  <c r="FW20" i="13"/>
  <c r="CM20" i="13"/>
  <c r="C20" i="13"/>
  <c r="HO16" i="13"/>
  <c r="EE16" i="13"/>
  <c r="AU16" i="13"/>
  <c r="BQ16" i="13"/>
  <c r="GS16" i="13"/>
  <c r="DI16" i="13"/>
  <c r="Y16" i="13"/>
  <c r="FA16" i="13"/>
  <c r="JG16" i="13"/>
  <c r="FW16" i="13"/>
  <c r="CM16" i="13"/>
  <c r="C16" i="13"/>
  <c r="IK16" i="13"/>
  <c r="JG18" i="13"/>
  <c r="FW18" i="13"/>
  <c r="CM18" i="13"/>
  <c r="C18" i="13"/>
  <c r="Y18" i="13"/>
  <c r="IK18" i="13"/>
  <c r="FA18" i="13"/>
  <c r="BQ18" i="13"/>
  <c r="DI18" i="13"/>
  <c r="HO18" i="13"/>
  <c r="EE18" i="13"/>
  <c r="AU18" i="13"/>
  <c r="GS18" i="13"/>
  <c r="FJ19" i="13"/>
  <c r="JG30" i="13"/>
  <c r="FW30" i="13"/>
  <c r="CM30" i="13"/>
  <c r="C30" i="13"/>
  <c r="DI30" i="13"/>
  <c r="IK30" i="13"/>
  <c r="FA30" i="13"/>
  <c r="BQ30" i="13"/>
  <c r="Y30" i="13"/>
  <c r="HO30" i="13"/>
  <c r="EE30" i="13"/>
  <c r="AU30" i="13"/>
  <c r="GS30" i="13"/>
  <c r="JG26" i="13"/>
  <c r="FW26" i="13"/>
  <c r="CM26" i="13"/>
  <c r="C26" i="13"/>
  <c r="DI26" i="13"/>
  <c r="IK26" i="13"/>
  <c r="FA26" i="13"/>
  <c r="BQ26" i="13"/>
  <c r="Y26" i="13"/>
  <c r="HO26" i="13"/>
  <c r="EE26" i="13"/>
  <c r="AU26" i="13"/>
  <c r="GS26" i="13"/>
  <c r="GS25" i="13"/>
  <c r="DI25" i="13"/>
  <c r="Y25" i="13"/>
  <c r="HO25" i="13"/>
  <c r="AU25" i="13"/>
  <c r="JG25" i="13"/>
  <c r="FW25" i="13"/>
  <c r="CM25" i="13"/>
  <c r="C25" i="13"/>
  <c r="IK25" i="13"/>
  <c r="FA25" i="13"/>
  <c r="BQ25" i="13"/>
  <c r="EE25" i="13"/>
  <c r="HO24" i="13"/>
  <c r="EE24" i="13"/>
  <c r="AU24" i="13"/>
  <c r="BQ24" i="13"/>
  <c r="GS24" i="13"/>
  <c r="DI24" i="13"/>
  <c r="Y24" i="13"/>
  <c r="IK24" i="13"/>
  <c r="JG24" i="13"/>
  <c r="FW24" i="13"/>
  <c r="CM24" i="13"/>
  <c r="C24" i="13"/>
  <c r="FA24" i="13"/>
  <c r="GS21" i="13"/>
  <c r="DI21" i="13"/>
  <c r="Y21" i="13"/>
  <c r="HO21" i="13"/>
  <c r="JG21" i="13"/>
  <c r="FW21" i="13"/>
  <c r="CM21" i="13"/>
  <c r="C21" i="13"/>
  <c r="EE21" i="13"/>
  <c r="IK21" i="13"/>
  <c r="FA21" i="13"/>
  <c r="BQ21" i="13"/>
  <c r="AU21" i="13"/>
  <c r="IK19" i="13"/>
  <c r="FA19" i="13"/>
  <c r="BQ19" i="13"/>
  <c r="CM19" i="13"/>
  <c r="HO19" i="13"/>
  <c r="EE19" i="13"/>
  <c r="AU19" i="13"/>
  <c r="FW19" i="13"/>
  <c r="GS19" i="13"/>
  <c r="DI19" i="13"/>
  <c r="Y19" i="13"/>
  <c r="JG19" i="13"/>
  <c r="C19" i="13"/>
  <c r="JG14" i="13"/>
  <c r="FW14" i="13"/>
  <c r="CM14" i="13"/>
  <c r="C14" i="13"/>
  <c r="DI14" i="13"/>
  <c r="IK14" i="13"/>
  <c r="FA14" i="13"/>
  <c r="BQ14" i="13"/>
  <c r="GS14" i="13"/>
  <c r="HO14" i="13"/>
  <c r="EE14" i="13"/>
  <c r="AU14" i="13"/>
  <c r="Y14" i="13"/>
  <c r="GS29" i="13"/>
  <c r="DI29" i="13"/>
  <c r="Y29" i="13"/>
  <c r="HO29" i="13"/>
  <c r="AU29" i="13"/>
  <c r="JG29" i="13"/>
  <c r="FW29" i="13"/>
  <c r="CM29" i="13"/>
  <c r="C29" i="13"/>
  <c r="IK29" i="13"/>
  <c r="FA29" i="13"/>
  <c r="BQ29" i="13"/>
  <c r="EE29" i="13"/>
  <c r="HO28" i="13"/>
  <c r="EE28" i="13"/>
  <c r="AU28" i="13"/>
  <c r="BQ28" i="13"/>
  <c r="GS28" i="13"/>
  <c r="DI28" i="13"/>
  <c r="Y28" i="13"/>
  <c r="IK28" i="13"/>
  <c r="JG28" i="13"/>
  <c r="FW28" i="13"/>
  <c r="CM28" i="13"/>
  <c r="C28" i="13"/>
  <c r="FA28" i="13"/>
  <c r="IK27" i="13"/>
  <c r="FA27" i="13"/>
  <c r="BQ27" i="13"/>
  <c r="CM27" i="13"/>
  <c r="HO27" i="13"/>
  <c r="EE27" i="13"/>
  <c r="AU27" i="13"/>
  <c r="JG27" i="13"/>
  <c r="C27" i="13"/>
  <c r="GS27" i="13"/>
  <c r="DI27" i="13"/>
  <c r="Y27" i="13"/>
  <c r="FW27" i="13"/>
  <c r="IK15" i="13"/>
  <c r="FA15" i="13"/>
  <c r="BQ15" i="13"/>
  <c r="CM15" i="13"/>
  <c r="HO15" i="13"/>
  <c r="EE15" i="13"/>
  <c r="AU15" i="13"/>
  <c r="FW15" i="13"/>
  <c r="GS15" i="13"/>
  <c r="DI15" i="13"/>
  <c r="Y15" i="13"/>
  <c r="JG15" i="13"/>
  <c r="C15" i="13"/>
  <c r="N27" i="31"/>
  <c r="N21" i="30"/>
  <c r="EL19" i="13"/>
  <c r="CU15" i="13"/>
  <c r="N22" i="25"/>
  <c r="I29" i="25"/>
  <c r="GF22" i="13"/>
  <c r="M28" i="30"/>
  <c r="K24" i="31"/>
  <c r="I28" i="25"/>
  <c r="N25" i="25"/>
  <c r="GD16" i="13"/>
  <c r="FJ17" i="13"/>
  <c r="DP17" i="13"/>
  <c r="DS17" i="13"/>
  <c r="EM16" i="13"/>
  <c r="N27" i="25"/>
  <c r="EN23" i="13"/>
  <c r="GG17" i="13"/>
  <c r="L21" i="25"/>
  <c r="K22" i="25"/>
  <c r="EO17" i="13"/>
  <c r="EL15" i="13"/>
  <c r="EX15" i="13" s="1"/>
  <c r="H32" i="31"/>
  <c r="L25" i="31"/>
  <c r="EN16" i="13"/>
  <c r="DR15" i="13"/>
  <c r="L23" i="25"/>
  <c r="FH20" i="13"/>
  <c r="GE18" i="13"/>
  <c r="G25" i="31"/>
  <c r="BX17" i="13"/>
  <c r="G22" i="25"/>
  <c r="G21" i="30"/>
  <c r="CT24" i="13"/>
  <c r="DP15" i="13"/>
  <c r="N22" i="31"/>
  <c r="DP20" i="13"/>
  <c r="M26" i="25"/>
  <c r="L22" i="30"/>
  <c r="J29" i="25"/>
  <c r="J25" i="30"/>
  <c r="H27" i="30"/>
  <c r="H27" i="31"/>
  <c r="FI21" i="13"/>
  <c r="N28" i="25"/>
  <c r="H28" i="25"/>
  <c r="BX19" i="13"/>
  <c r="P31" i="32"/>
  <c r="L29" i="30"/>
  <c r="FJ23" i="13"/>
  <c r="Q31" i="32"/>
  <c r="J31" i="32"/>
  <c r="H31" i="32"/>
  <c r="N31" i="32"/>
  <c r="F31" i="32"/>
  <c r="O31" i="32"/>
  <c r="L31" i="32"/>
  <c r="D31" i="32"/>
  <c r="GF25" i="13"/>
  <c r="M35" i="25"/>
  <c r="H24" i="30"/>
  <c r="N34" i="31"/>
  <c r="BY25" i="13"/>
  <c r="K27" i="30"/>
  <c r="J36" i="31"/>
  <c r="N32" i="31"/>
  <c r="I34" i="31"/>
  <c r="J27" i="31"/>
  <c r="G21" i="25"/>
  <c r="J25" i="31"/>
  <c r="H23" i="30"/>
  <c r="M23" i="30"/>
  <c r="N24" i="25"/>
  <c r="G30" i="25"/>
  <c r="J28" i="30"/>
  <c r="J25" i="25"/>
  <c r="K30" i="30"/>
  <c r="I28" i="30"/>
  <c r="M29" i="30"/>
  <c r="H24" i="25"/>
  <c r="N23" i="30"/>
  <c r="K26" i="25"/>
  <c r="I23" i="31"/>
  <c r="G24" i="25"/>
  <c r="H23" i="25"/>
  <c r="I22" i="31"/>
  <c r="L22" i="31"/>
  <c r="CA30" i="13"/>
  <c r="DR19" i="13"/>
  <c r="V15" i="13"/>
  <c r="K29" i="25"/>
  <c r="L24" i="30"/>
  <c r="M23" i="25"/>
  <c r="L21" i="30"/>
  <c r="K27" i="25"/>
  <c r="M27" i="31"/>
  <c r="J26" i="31"/>
  <c r="JD27" i="13"/>
  <c r="I35" i="25"/>
  <c r="N33" i="31"/>
  <c r="H32" i="30"/>
  <c r="H36" i="30"/>
  <c r="I35" i="31"/>
  <c r="M32" i="25"/>
  <c r="J31" i="25"/>
  <c r="N30" i="25"/>
  <c r="J29" i="30"/>
  <c r="J31" i="30"/>
  <c r="K23" i="31"/>
  <c r="I30" i="31"/>
  <c r="N31" i="30"/>
  <c r="K33" i="31"/>
  <c r="I32" i="30"/>
  <c r="N32" i="25"/>
  <c r="L27" i="30"/>
  <c r="M31" i="30"/>
  <c r="H26" i="25"/>
  <c r="G34" i="30"/>
  <c r="H29" i="25"/>
  <c r="H26" i="31"/>
  <c r="G22" i="31"/>
  <c r="HL30" i="13"/>
  <c r="HL27" i="13"/>
  <c r="JD30" i="13"/>
  <c r="AR27" i="13"/>
  <c r="JD23" i="13"/>
  <c r="V25" i="13"/>
  <c r="BN19" i="13"/>
  <c r="HL15" i="13"/>
  <c r="M36" i="30"/>
  <c r="N36" i="30"/>
  <c r="J35" i="30"/>
  <c r="K34" i="30"/>
  <c r="J34" i="31"/>
  <c r="GE28" i="13"/>
  <c r="K29" i="31"/>
  <c r="DR23" i="13"/>
  <c r="V30" i="13"/>
  <c r="I34" i="30"/>
  <c r="CU28" i="13"/>
  <c r="J33" i="25"/>
  <c r="EM27" i="13"/>
  <c r="G32" i="25"/>
  <c r="BX26" i="13"/>
  <c r="G35" i="30"/>
  <c r="CT29" i="13"/>
  <c r="HL29" i="13"/>
  <c r="L34" i="30"/>
  <c r="FJ28" i="13"/>
  <c r="IH26" i="13"/>
  <c r="H30" i="30"/>
  <c r="FH24" i="13"/>
  <c r="K34" i="31"/>
  <c r="DR28" i="13"/>
  <c r="M33" i="25"/>
  <c r="CA27" i="13"/>
  <c r="JI25" i="13"/>
  <c r="IM25" i="13"/>
  <c r="HQ25" i="13"/>
  <c r="GU25" i="13"/>
  <c r="FY25" i="13"/>
  <c r="EG25" i="13"/>
  <c r="FC25" i="13"/>
  <c r="DK25" i="13"/>
  <c r="CO25" i="13"/>
  <c r="BS25" i="13"/>
  <c r="AW25" i="13"/>
  <c r="AA25" i="13"/>
  <c r="E25" i="13"/>
  <c r="N31" i="25"/>
  <c r="EO25" i="13"/>
  <c r="J30" i="31"/>
  <c r="GE24" i="13"/>
  <c r="N29" i="31"/>
  <c r="GG23" i="13"/>
  <c r="H27" i="25"/>
  <c r="EL21" i="13"/>
  <c r="J32" i="25"/>
  <c r="EM26" i="13"/>
  <c r="K31" i="30"/>
  <c r="CV25" i="13"/>
  <c r="G31" i="25"/>
  <c r="BX25" i="13"/>
  <c r="H29" i="31"/>
  <c r="GD23" i="13"/>
  <c r="K21" i="25"/>
  <c r="BZ15" i="13"/>
  <c r="CJ15" i="13" s="1"/>
  <c r="J32" i="30"/>
  <c r="FI26" i="13"/>
  <c r="H30" i="25"/>
  <c r="EL24" i="13"/>
  <c r="N27" i="30"/>
  <c r="FK21" i="13"/>
  <c r="L28" i="25"/>
  <c r="EN22" i="13"/>
  <c r="IH22" i="13"/>
  <c r="I27" i="31"/>
  <c r="DQ21" i="13"/>
  <c r="L26" i="30"/>
  <c r="FJ20" i="13"/>
  <c r="JZ20" i="13"/>
  <c r="N26" i="31"/>
  <c r="GG20" i="13"/>
  <c r="J26" i="25"/>
  <c r="EM20" i="13"/>
  <c r="H25" i="31"/>
  <c r="GD19" i="13"/>
  <c r="I25" i="31"/>
  <c r="DQ19" i="13"/>
  <c r="K28" i="31"/>
  <c r="DR22" i="13"/>
  <c r="G28" i="25"/>
  <c r="BX22" i="13"/>
  <c r="L27" i="25"/>
  <c r="EN21" i="13"/>
  <c r="G26" i="30"/>
  <c r="CT20" i="13"/>
  <c r="I26" i="31"/>
  <c r="DQ20" i="13"/>
  <c r="I29" i="31"/>
  <c r="DQ23" i="13"/>
  <c r="L28" i="30"/>
  <c r="FJ22" i="13"/>
  <c r="JZ22" i="13"/>
  <c r="N28" i="31"/>
  <c r="GG22" i="13"/>
  <c r="J28" i="25"/>
  <c r="EM22" i="13"/>
  <c r="V21" i="13"/>
  <c r="J26" i="30"/>
  <c r="FI20" i="13"/>
  <c r="HQ20" i="13"/>
  <c r="IM20" i="13"/>
  <c r="GU20" i="13"/>
  <c r="JI20" i="13"/>
  <c r="FY20" i="13"/>
  <c r="FC20" i="13"/>
  <c r="EG20" i="13"/>
  <c r="DK20" i="13"/>
  <c r="CO20" i="13"/>
  <c r="BS20" i="13"/>
  <c r="AW20" i="13"/>
  <c r="AA20" i="13"/>
  <c r="E20" i="13"/>
  <c r="L25" i="25"/>
  <c r="EN19" i="13"/>
  <c r="EX19" i="13" s="1"/>
  <c r="N25" i="30"/>
  <c r="FK19" i="13"/>
  <c r="HL18" i="13"/>
  <c r="M24" i="30"/>
  <c r="CW18" i="13"/>
  <c r="K23" i="30"/>
  <c r="CV17" i="13"/>
  <c r="J21" i="30"/>
  <c r="FI15" i="13"/>
  <c r="FT15" i="13" s="1"/>
  <c r="K24" i="30"/>
  <c r="CV18" i="13"/>
  <c r="AR18" i="13"/>
  <c r="N24" i="31"/>
  <c r="GG18" i="13"/>
  <c r="L23" i="31"/>
  <c r="GF17" i="13"/>
  <c r="K25" i="30"/>
  <c r="CV19" i="13"/>
  <c r="HL17" i="13"/>
  <c r="AR16" i="13"/>
  <c r="BN15" i="13"/>
  <c r="N29" i="25"/>
  <c r="EO23" i="13"/>
  <c r="JE23" i="13"/>
  <c r="HM23" i="13"/>
  <c r="GQ23" i="13"/>
  <c r="FU23" i="13"/>
  <c r="II23" i="13"/>
  <c r="AS23" i="13"/>
  <c r="EY23" i="13"/>
  <c r="EC23" i="13"/>
  <c r="BO23" i="13"/>
  <c r="DG23" i="13"/>
  <c r="CK23" i="13"/>
  <c r="K28" i="25"/>
  <c r="BZ22" i="13"/>
  <c r="J28" i="31"/>
  <c r="GE22" i="13"/>
  <c r="G27" i="31"/>
  <c r="DP21" i="13"/>
  <c r="IH21" i="13"/>
  <c r="L26" i="31"/>
  <c r="GF20" i="13"/>
  <c r="M26" i="30"/>
  <c r="CW20" i="13"/>
  <c r="I26" i="25"/>
  <c r="BY20" i="13"/>
  <c r="HL19" i="13"/>
  <c r="K24" i="25"/>
  <c r="BZ18" i="13"/>
  <c r="BN18" i="13"/>
  <c r="J23" i="31"/>
  <c r="GE17" i="13"/>
  <c r="JE17" i="13"/>
  <c r="HM17" i="13"/>
  <c r="GQ17" i="13"/>
  <c r="II17" i="13"/>
  <c r="FU17" i="13"/>
  <c r="EY17" i="13"/>
  <c r="EC17" i="13"/>
  <c r="DG17" i="13"/>
  <c r="CK17" i="13"/>
  <c r="BO17" i="13"/>
  <c r="AS17" i="13"/>
  <c r="G22" i="30"/>
  <c r="CT16" i="13"/>
  <c r="JE16" i="13"/>
  <c r="II16" i="13"/>
  <c r="HM16" i="13"/>
  <c r="GQ16" i="13"/>
  <c r="EY16" i="13"/>
  <c r="DG16" i="13"/>
  <c r="FU16" i="13"/>
  <c r="EC16" i="13"/>
  <c r="CK16" i="13"/>
  <c r="BO16" i="13"/>
  <c r="AS16" i="13"/>
  <c r="K21" i="30"/>
  <c r="CV15" i="13"/>
  <c r="M24" i="31"/>
  <c r="DS18" i="13"/>
  <c r="J23" i="25"/>
  <c r="EM17" i="13"/>
  <c r="EX17" i="13" s="1"/>
  <c r="H22" i="25"/>
  <c r="EL16" i="13"/>
  <c r="AR17" i="13"/>
  <c r="K22" i="30"/>
  <c r="CV16" i="13"/>
  <c r="M22" i="31"/>
  <c r="DS16" i="13"/>
  <c r="EB16" i="13" s="1"/>
  <c r="I22" i="25"/>
  <c r="BY16" i="13"/>
  <c r="H22" i="30"/>
  <c r="FH16" i="13"/>
  <c r="M22" i="25"/>
  <c r="CA16" i="13"/>
  <c r="V16" i="13"/>
  <c r="JI16" i="13"/>
  <c r="HQ16" i="13"/>
  <c r="GU16" i="13"/>
  <c r="IM16" i="13"/>
  <c r="FY16" i="13"/>
  <c r="FC16" i="13"/>
  <c r="EG16" i="13"/>
  <c r="DK16" i="13"/>
  <c r="CO16" i="13"/>
  <c r="BS16" i="13"/>
  <c r="AW16" i="13"/>
  <c r="AA16" i="13"/>
  <c r="E16" i="13"/>
  <c r="I21" i="31"/>
  <c r="DQ15" i="13"/>
  <c r="J21" i="31"/>
  <c r="GE15" i="13"/>
  <c r="N36" i="25"/>
  <c r="J35" i="25"/>
  <c r="L33" i="25"/>
  <c r="L33" i="31"/>
  <c r="M32" i="31"/>
  <c r="H23" i="31"/>
  <c r="GQ29" i="13"/>
  <c r="HM29" i="13"/>
  <c r="FU29" i="13"/>
  <c r="EY29" i="13"/>
  <c r="EC29" i="13"/>
  <c r="DG29" i="13"/>
  <c r="II29" i="13"/>
  <c r="JE29" i="13"/>
  <c r="CK29" i="13"/>
  <c r="BO29" i="13"/>
  <c r="AS29" i="13"/>
  <c r="I31" i="31"/>
  <c r="DQ25" i="13"/>
  <c r="M26" i="31"/>
  <c r="DS20" i="13"/>
  <c r="J35" i="31"/>
  <c r="GE29" i="13"/>
  <c r="JD28" i="13"/>
  <c r="G35" i="31"/>
  <c r="DP29" i="13"/>
  <c r="L34" i="31"/>
  <c r="GF28" i="13"/>
  <c r="M35" i="30"/>
  <c r="CW29" i="13"/>
  <c r="K33" i="25"/>
  <c r="BZ27" i="13"/>
  <c r="L36" i="25"/>
  <c r="EN30" i="13"/>
  <c r="H35" i="31"/>
  <c r="GD29" i="13"/>
  <c r="BN29" i="13"/>
  <c r="I35" i="30"/>
  <c r="CU29" i="13"/>
  <c r="AR28" i="13"/>
  <c r="N34" i="30"/>
  <c r="FK28" i="13"/>
  <c r="J34" i="25"/>
  <c r="EM28" i="13"/>
  <c r="K33" i="30"/>
  <c r="CV27" i="13"/>
  <c r="G33" i="25"/>
  <c r="BX27" i="13"/>
  <c r="V27" i="13"/>
  <c r="L32" i="25"/>
  <c r="EN26" i="13"/>
  <c r="I32" i="25"/>
  <c r="BY26" i="13"/>
  <c r="K30" i="31"/>
  <c r="DR24" i="13"/>
  <c r="G36" i="30"/>
  <c r="CT30" i="13"/>
  <c r="L35" i="30"/>
  <c r="FJ29" i="13"/>
  <c r="H35" i="25"/>
  <c r="EL29" i="13"/>
  <c r="M34" i="31"/>
  <c r="DS28" i="13"/>
  <c r="IH27" i="13"/>
  <c r="J33" i="30"/>
  <c r="FI27" i="13"/>
  <c r="G32" i="30"/>
  <c r="CT26" i="13"/>
  <c r="JI26" i="13"/>
  <c r="HQ26" i="13"/>
  <c r="IM26" i="13"/>
  <c r="FY26" i="13"/>
  <c r="FC26" i="13"/>
  <c r="EG26" i="13"/>
  <c r="DK26" i="13"/>
  <c r="GU26" i="13"/>
  <c r="BS26" i="13"/>
  <c r="AW26" i="13"/>
  <c r="AA26" i="13"/>
  <c r="CO26" i="13"/>
  <c r="E26" i="13"/>
  <c r="AR25" i="13"/>
  <c r="M30" i="25"/>
  <c r="CA24" i="13"/>
  <c r="JZ30" i="13"/>
  <c r="N36" i="31"/>
  <c r="GG30" i="13"/>
  <c r="K35" i="31"/>
  <c r="DR29" i="13"/>
  <c r="AR29" i="13"/>
  <c r="H34" i="30"/>
  <c r="FH28" i="13"/>
  <c r="M34" i="25"/>
  <c r="CA28" i="13"/>
  <c r="V28" i="13"/>
  <c r="JI28" i="13"/>
  <c r="HQ28" i="13"/>
  <c r="IM28" i="13"/>
  <c r="GU28" i="13"/>
  <c r="FY28" i="13"/>
  <c r="FC28" i="13"/>
  <c r="EG28" i="13"/>
  <c r="DK28" i="13"/>
  <c r="BS28" i="13"/>
  <c r="AW28" i="13"/>
  <c r="AA28" i="13"/>
  <c r="CO28" i="13"/>
  <c r="E28" i="13"/>
  <c r="G28" i="13" s="1"/>
  <c r="I33" i="31"/>
  <c r="DQ27" i="13"/>
  <c r="JZ26" i="13"/>
  <c r="H31" i="30"/>
  <c r="FH25" i="13"/>
  <c r="K31" i="25"/>
  <c r="BZ25" i="13"/>
  <c r="J31" i="31"/>
  <c r="GE25" i="13"/>
  <c r="G30" i="31"/>
  <c r="DP24" i="13"/>
  <c r="JD24" i="13"/>
  <c r="L29" i="31"/>
  <c r="GF23" i="13"/>
  <c r="M29" i="25"/>
  <c r="CA23" i="13"/>
  <c r="I25" i="30"/>
  <c r="CU19" i="13"/>
  <c r="JE18" i="13"/>
  <c r="HM18" i="13"/>
  <c r="GQ18" i="13"/>
  <c r="II18" i="13"/>
  <c r="FU18" i="13"/>
  <c r="EY18" i="13"/>
  <c r="EC18" i="13"/>
  <c r="DG18" i="13"/>
  <c r="BO18" i="13"/>
  <c r="AS18" i="13"/>
  <c r="CK18" i="13"/>
  <c r="V26" i="13"/>
  <c r="L31" i="25"/>
  <c r="EN25" i="13"/>
  <c r="JZ25" i="13"/>
  <c r="H30" i="31"/>
  <c r="GD24" i="13"/>
  <c r="BN24" i="13"/>
  <c r="I30" i="30"/>
  <c r="CU24" i="13"/>
  <c r="AR23" i="13"/>
  <c r="L31" i="30"/>
  <c r="FJ25" i="13"/>
  <c r="H31" i="25"/>
  <c r="EL25" i="13"/>
  <c r="M30" i="31"/>
  <c r="DS24" i="13"/>
  <c r="IH23" i="13"/>
  <c r="K26" i="31"/>
  <c r="DR20" i="13"/>
  <c r="N25" i="31"/>
  <c r="GG19" i="13"/>
  <c r="M28" i="25"/>
  <c r="CA22" i="13"/>
  <c r="I27" i="30"/>
  <c r="CU21" i="13"/>
  <c r="AR20" i="13"/>
  <c r="N26" i="30"/>
  <c r="FK20" i="13"/>
  <c r="H25" i="30"/>
  <c r="FH19" i="13"/>
  <c r="I25" i="25"/>
  <c r="BY19" i="13"/>
  <c r="L24" i="31"/>
  <c r="GF18" i="13"/>
  <c r="K28" i="30"/>
  <c r="CV22" i="13"/>
  <c r="M28" i="31"/>
  <c r="DS22" i="13"/>
  <c r="M27" i="25"/>
  <c r="CA21" i="13"/>
  <c r="I26" i="30"/>
  <c r="CU20" i="13"/>
  <c r="M25" i="30"/>
  <c r="CW19" i="13"/>
  <c r="I29" i="30"/>
  <c r="CU23" i="13"/>
  <c r="AR22" i="13"/>
  <c r="N28" i="30"/>
  <c r="FK22" i="13"/>
  <c r="K27" i="31"/>
  <c r="DR21" i="13"/>
  <c r="G27" i="25"/>
  <c r="BX21" i="13"/>
  <c r="JD21" i="13"/>
  <c r="L26" i="25"/>
  <c r="EN20" i="13"/>
  <c r="IH20" i="13"/>
  <c r="V20" i="13"/>
  <c r="G24" i="31"/>
  <c r="DP18" i="13"/>
  <c r="N24" i="30"/>
  <c r="FK18" i="13"/>
  <c r="K23" i="25"/>
  <c r="BZ17" i="13"/>
  <c r="L21" i="31"/>
  <c r="GF15" i="13"/>
  <c r="J24" i="25"/>
  <c r="EM18" i="13"/>
  <c r="I23" i="25"/>
  <c r="BY17" i="13"/>
  <c r="IH16" i="13"/>
  <c r="JD15" i="13"/>
  <c r="M25" i="25"/>
  <c r="CA19" i="13"/>
  <c r="L24" i="25"/>
  <c r="EN18" i="13"/>
  <c r="V18" i="13"/>
  <c r="N22" i="30"/>
  <c r="FK16" i="13"/>
  <c r="J29" i="31"/>
  <c r="GE23" i="13"/>
  <c r="G28" i="31"/>
  <c r="DP22" i="13"/>
  <c r="JD22" i="13"/>
  <c r="L27" i="31"/>
  <c r="GF21" i="13"/>
  <c r="GP21" i="13" s="1"/>
  <c r="M27" i="30"/>
  <c r="CW21" i="13"/>
  <c r="I27" i="25"/>
  <c r="BY21" i="13"/>
  <c r="HL20" i="13"/>
  <c r="N26" i="25"/>
  <c r="EO20" i="13"/>
  <c r="II20" i="13"/>
  <c r="HM20" i="13"/>
  <c r="GQ20" i="13"/>
  <c r="JE20" i="13"/>
  <c r="FU20" i="13"/>
  <c r="EC20" i="13"/>
  <c r="EY20" i="13"/>
  <c r="DG20" i="13"/>
  <c r="CK20" i="13"/>
  <c r="BO20" i="13"/>
  <c r="AS20" i="13"/>
  <c r="K25" i="25"/>
  <c r="BZ19" i="13"/>
  <c r="JE19" i="13"/>
  <c r="II19" i="13"/>
  <c r="HM19" i="13"/>
  <c r="GQ19" i="13"/>
  <c r="EY19" i="13"/>
  <c r="EC19" i="13"/>
  <c r="AS19" i="13"/>
  <c r="DG19" i="13"/>
  <c r="BO19" i="13"/>
  <c r="FU19" i="13"/>
  <c r="CK19" i="13"/>
  <c r="H24" i="31"/>
  <c r="GD18" i="13"/>
  <c r="EX18" i="13"/>
  <c r="M24" i="25"/>
  <c r="CA18" i="13"/>
  <c r="J23" i="30"/>
  <c r="FI17" i="13"/>
  <c r="FT17" i="13" s="1"/>
  <c r="JD16" i="13"/>
  <c r="J22" i="31"/>
  <c r="GE16" i="13"/>
  <c r="H21" i="31"/>
  <c r="GD15" i="13"/>
  <c r="M25" i="31"/>
  <c r="DS19" i="13"/>
  <c r="IH18" i="13"/>
  <c r="J24" i="30"/>
  <c r="FI18" i="13"/>
  <c r="FT18" i="13" s="1"/>
  <c r="G23" i="30"/>
  <c r="CT17" i="13"/>
  <c r="BN16" i="13"/>
  <c r="JI17" i="13"/>
  <c r="IM17" i="13"/>
  <c r="HQ17" i="13"/>
  <c r="GU17" i="13"/>
  <c r="FY17" i="13"/>
  <c r="EG17" i="13"/>
  <c r="CO17" i="13"/>
  <c r="FC17" i="13"/>
  <c r="DK17" i="13"/>
  <c r="BS17" i="13"/>
  <c r="AW17" i="13"/>
  <c r="AA17" i="13"/>
  <c r="E17" i="13"/>
  <c r="M22" i="30"/>
  <c r="CW16" i="13"/>
  <c r="M21" i="31"/>
  <c r="DS15" i="13"/>
  <c r="JZ15" i="13"/>
  <c r="N21" i="31"/>
  <c r="GG15" i="13"/>
  <c r="L36" i="31"/>
  <c r="GF30" i="13"/>
  <c r="I24" i="31"/>
  <c r="DQ18" i="13"/>
  <c r="JZ29" i="13"/>
  <c r="BN28" i="13"/>
  <c r="N33" i="30"/>
  <c r="FK27" i="13"/>
  <c r="K32" i="30"/>
  <c r="CV26" i="13"/>
  <c r="J32" i="31"/>
  <c r="GE26" i="13"/>
  <c r="IH30" i="13"/>
  <c r="M33" i="31"/>
  <c r="DS27" i="13"/>
  <c r="II25" i="13"/>
  <c r="JE25" i="13"/>
  <c r="GQ25" i="13"/>
  <c r="FU25" i="13"/>
  <c r="EY25" i="13"/>
  <c r="EC25" i="13"/>
  <c r="DG25" i="13"/>
  <c r="HM25" i="13"/>
  <c r="CK25" i="13"/>
  <c r="AS25" i="13"/>
  <c r="BO25" i="13"/>
  <c r="N32" i="30"/>
  <c r="FK26" i="13"/>
  <c r="K34" i="25"/>
  <c r="BZ28" i="13"/>
  <c r="BN30" i="13"/>
  <c r="N35" i="30"/>
  <c r="FK29" i="13"/>
  <c r="L36" i="30"/>
  <c r="FJ30" i="13"/>
  <c r="JD29" i="13"/>
  <c r="G33" i="30"/>
  <c r="CT27" i="13"/>
  <c r="V24" i="13"/>
  <c r="H35" i="30"/>
  <c r="FH29" i="13"/>
  <c r="JI29" i="13"/>
  <c r="IM29" i="13"/>
  <c r="HQ29" i="13"/>
  <c r="GU29" i="13"/>
  <c r="FY29" i="13"/>
  <c r="EG29" i="13"/>
  <c r="FC29" i="13"/>
  <c r="DK29" i="13"/>
  <c r="CO29" i="13"/>
  <c r="BS29" i="13"/>
  <c r="AW29" i="13"/>
  <c r="AA29" i="13"/>
  <c r="E29" i="13"/>
  <c r="M31" i="25"/>
  <c r="CA25" i="13"/>
  <c r="M29" i="31"/>
  <c r="DS23" i="13"/>
  <c r="J22" i="30"/>
  <c r="FI16" i="13"/>
  <c r="IH25" i="13"/>
  <c r="L30" i="31"/>
  <c r="GF24" i="13"/>
  <c r="I30" i="25"/>
  <c r="BY24" i="13"/>
  <c r="N30" i="30"/>
  <c r="FK24" i="13"/>
  <c r="V23" i="13"/>
  <c r="G28" i="30"/>
  <c r="CT22" i="13"/>
  <c r="JD25" i="13"/>
  <c r="J30" i="30"/>
  <c r="FI24" i="13"/>
  <c r="JI23" i="13"/>
  <c r="IM23" i="13"/>
  <c r="HQ23" i="13"/>
  <c r="GU23" i="13"/>
  <c r="FC23" i="13"/>
  <c r="DK23" i="13"/>
  <c r="CO23" i="13"/>
  <c r="FY23" i="13"/>
  <c r="EG23" i="13"/>
  <c r="BS23" i="13"/>
  <c r="AW23" i="13"/>
  <c r="AA23" i="13"/>
  <c r="E23" i="13"/>
  <c r="G26" i="25"/>
  <c r="BX20" i="13"/>
  <c r="H28" i="30"/>
  <c r="FH22" i="13"/>
  <c r="BN21" i="13"/>
  <c r="JZ19" i="13"/>
  <c r="JZ21" i="13"/>
  <c r="BN20" i="13"/>
  <c r="AR21" i="13"/>
  <c r="V19" i="13"/>
  <c r="JE21" i="13"/>
  <c r="HM21" i="13"/>
  <c r="II21" i="13"/>
  <c r="GQ21" i="13"/>
  <c r="FU21" i="13"/>
  <c r="EY21" i="13"/>
  <c r="EC21" i="13"/>
  <c r="DG21" i="13"/>
  <c r="CK21" i="13"/>
  <c r="AS21" i="13"/>
  <c r="BO21" i="13"/>
  <c r="JD19" i="13"/>
  <c r="HL16" i="13"/>
  <c r="JZ16" i="13"/>
  <c r="N30" i="31"/>
  <c r="GG24" i="13"/>
  <c r="K36" i="25"/>
  <c r="BZ30" i="13"/>
  <c r="I34" i="25"/>
  <c r="BY28" i="13"/>
  <c r="N33" i="25"/>
  <c r="EO27" i="13"/>
  <c r="JE28" i="13"/>
  <c r="II28" i="13"/>
  <c r="HM28" i="13"/>
  <c r="GQ28" i="13"/>
  <c r="FU28" i="13"/>
  <c r="EC28" i="13"/>
  <c r="EY28" i="13"/>
  <c r="DG28" i="13"/>
  <c r="CK28" i="13"/>
  <c r="BO28" i="13"/>
  <c r="AS28" i="13"/>
  <c r="K36" i="30"/>
  <c r="CV30" i="13"/>
  <c r="G36" i="25"/>
  <c r="BX30" i="13"/>
  <c r="H34" i="31"/>
  <c r="GD28" i="13"/>
  <c r="J36" i="30"/>
  <c r="FI30" i="13"/>
  <c r="H34" i="25"/>
  <c r="EL28" i="13"/>
  <c r="I36" i="31"/>
  <c r="DQ30" i="13"/>
  <c r="N35" i="31"/>
  <c r="GG29" i="13"/>
  <c r="H33" i="30"/>
  <c r="FH27" i="13"/>
  <c r="IM27" i="13"/>
  <c r="HQ27" i="13"/>
  <c r="GU27" i="13"/>
  <c r="FC27" i="13"/>
  <c r="DK27" i="13"/>
  <c r="JI27" i="13"/>
  <c r="FY27" i="13"/>
  <c r="EG27" i="13"/>
  <c r="CO27" i="13"/>
  <c r="BS27" i="13"/>
  <c r="AW27" i="13"/>
  <c r="AA27" i="13"/>
  <c r="E27" i="13"/>
  <c r="K30" i="25"/>
  <c r="BZ24" i="13"/>
  <c r="G29" i="31"/>
  <c r="DP23" i="13"/>
  <c r="L30" i="25"/>
  <c r="EN24" i="13"/>
  <c r="BN23" i="13"/>
  <c r="J27" i="25"/>
  <c r="EM21" i="13"/>
  <c r="G31" i="30"/>
  <c r="CT25" i="13"/>
  <c r="HL25" i="13"/>
  <c r="L30" i="30"/>
  <c r="FJ24" i="13"/>
  <c r="G27" i="30"/>
  <c r="CT21" i="13"/>
  <c r="II30" i="13"/>
  <c r="HM30" i="13"/>
  <c r="FU30" i="13"/>
  <c r="EY30" i="13"/>
  <c r="EC30" i="13"/>
  <c r="DG30" i="13"/>
  <c r="GQ30" i="13"/>
  <c r="BO30" i="13"/>
  <c r="AS30" i="13"/>
  <c r="JE30" i="13"/>
  <c r="CK30" i="13"/>
  <c r="A30" i="13"/>
  <c r="A30" i="32" s="1"/>
  <c r="W30" i="13"/>
  <c r="M33" i="30"/>
  <c r="CW27" i="13"/>
  <c r="I32" i="31"/>
  <c r="DQ26" i="13"/>
  <c r="JE27" i="13"/>
  <c r="HM27" i="13"/>
  <c r="II27" i="13"/>
  <c r="GQ27" i="13"/>
  <c r="EY27" i="13"/>
  <c r="BO27" i="13"/>
  <c r="AS27" i="13"/>
  <c r="EC27" i="13"/>
  <c r="FU27" i="13"/>
  <c r="DG27" i="13"/>
  <c r="CK27" i="13"/>
  <c r="HL28" i="13"/>
  <c r="N34" i="25"/>
  <c r="EO28" i="13"/>
  <c r="G32" i="31"/>
  <c r="DP26" i="13"/>
  <c r="H36" i="31"/>
  <c r="GD30" i="13"/>
  <c r="I36" i="30"/>
  <c r="CU30" i="13"/>
  <c r="G34" i="25"/>
  <c r="BX28" i="13"/>
  <c r="BN26" i="13"/>
  <c r="N31" i="31"/>
  <c r="GG25" i="13"/>
  <c r="H36" i="25"/>
  <c r="EL30" i="13"/>
  <c r="M35" i="31"/>
  <c r="DS29" i="13"/>
  <c r="IH28" i="13"/>
  <c r="J34" i="30"/>
  <c r="FI28" i="13"/>
  <c r="L32" i="30"/>
  <c r="FJ26" i="13"/>
  <c r="K31" i="31"/>
  <c r="DR25" i="13"/>
  <c r="K36" i="31"/>
  <c r="DR30" i="13"/>
  <c r="JZ27" i="13"/>
  <c r="K32" i="31"/>
  <c r="DR26" i="13"/>
  <c r="G31" i="31"/>
  <c r="DP25" i="13"/>
  <c r="M30" i="30"/>
  <c r="CW24" i="13"/>
  <c r="HL23" i="13"/>
  <c r="H28" i="31"/>
  <c r="GD22" i="13"/>
  <c r="G25" i="30"/>
  <c r="CT19" i="13"/>
  <c r="H31" i="31"/>
  <c r="GD25" i="13"/>
  <c r="I31" i="30"/>
  <c r="CU25" i="13"/>
  <c r="AR24" i="13"/>
  <c r="J30" i="25"/>
  <c r="EM24" i="13"/>
  <c r="K29" i="30"/>
  <c r="CV23" i="13"/>
  <c r="G29" i="25"/>
  <c r="BX23" i="13"/>
  <c r="I28" i="31"/>
  <c r="DQ22" i="13"/>
  <c r="M31" i="31"/>
  <c r="DS25" i="13"/>
  <c r="IH24" i="13"/>
  <c r="G29" i="30"/>
  <c r="CT23" i="13"/>
  <c r="HL21" i="13"/>
  <c r="L35" i="25"/>
  <c r="G34" i="31"/>
  <c r="I36" i="25"/>
  <c r="BY30" i="13"/>
  <c r="N35" i="25"/>
  <c r="EO29" i="13"/>
  <c r="G33" i="31"/>
  <c r="DP27" i="13"/>
  <c r="L32" i="31"/>
  <c r="GF26" i="13"/>
  <c r="JZ24" i="13"/>
  <c r="N29" i="30"/>
  <c r="FK23" i="13"/>
  <c r="K35" i="25"/>
  <c r="BZ29" i="13"/>
  <c r="I33" i="25"/>
  <c r="BY27" i="13"/>
  <c r="HL26" i="13"/>
  <c r="IH29" i="13"/>
  <c r="M34" i="30"/>
  <c r="CW28" i="13"/>
  <c r="K32" i="25"/>
  <c r="BZ26" i="13"/>
  <c r="G36" i="31"/>
  <c r="DP30" i="13"/>
  <c r="L35" i="31"/>
  <c r="GF29" i="13"/>
  <c r="J33" i="31"/>
  <c r="GE27" i="13"/>
  <c r="JD26" i="13"/>
  <c r="K26" i="30"/>
  <c r="CV20" i="13"/>
  <c r="AR30" i="13"/>
  <c r="J36" i="25"/>
  <c r="EM30" i="13"/>
  <c r="K35" i="30"/>
  <c r="CV29" i="13"/>
  <c r="G35" i="25"/>
  <c r="BX29" i="13"/>
  <c r="V29" i="13"/>
  <c r="L34" i="25"/>
  <c r="EN28" i="13"/>
  <c r="H33" i="31"/>
  <c r="GD27" i="13"/>
  <c r="BN27" i="13"/>
  <c r="I33" i="30"/>
  <c r="CU27" i="13"/>
  <c r="AR26" i="13"/>
  <c r="M32" i="30"/>
  <c r="CW26" i="13"/>
  <c r="BN25" i="13"/>
  <c r="H29" i="30"/>
  <c r="FH23" i="13"/>
  <c r="M36" i="31"/>
  <c r="DS30" i="13"/>
  <c r="L33" i="30"/>
  <c r="FJ27" i="13"/>
  <c r="H33" i="25"/>
  <c r="EL27" i="13"/>
  <c r="JI24" i="13"/>
  <c r="GU24" i="13"/>
  <c r="FY24" i="13"/>
  <c r="FC24" i="13"/>
  <c r="EG24" i="13"/>
  <c r="DK24" i="13"/>
  <c r="HQ24" i="13"/>
  <c r="IM24" i="13"/>
  <c r="BS24" i="13"/>
  <c r="AW24" i="13"/>
  <c r="AA24" i="13"/>
  <c r="CO24" i="13"/>
  <c r="E24" i="13"/>
  <c r="BN22" i="13"/>
  <c r="IM30" i="13"/>
  <c r="JI30" i="13"/>
  <c r="FY30" i="13"/>
  <c r="FC30" i="13"/>
  <c r="EG30" i="13"/>
  <c r="DK30" i="13"/>
  <c r="GU30" i="13"/>
  <c r="HQ30" i="13"/>
  <c r="HS30" i="13" s="1"/>
  <c r="BS30" i="13"/>
  <c r="AW30" i="13"/>
  <c r="AA30" i="13"/>
  <c r="CO30" i="13"/>
  <c r="E30" i="13"/>
  <c r="JZ28" i="13"/>
  <c r="JE26" i="13"/>
  <c r="HM26" i="13"/>
  <c r="II26" i="13"/>
  <c r="GQ26" i="13"/>
  <c r="FU26" i="13"/>
  <c r="EY26" i="13"/>
  <c r="EC26" i="13"/>
  <c r="DG26" i="13"/>
  <c r="BO26" i="13"/>
  <c r="AS26" i="13"/>
  <c r="CK26" i="13"/>
  <c r="JZ23" i="13"/>
  <c r="HL24" i="13"/>
  <c r="II24" i="13"/>
  <c r="HM24" i="13"/>
  <c r="JE24" i="13"/>
  <c r="GQ24" i="13"/>
  <c r="EY24" i="13"/>
  <c r="DG24" i="13"/>
  <c r="FU24" i="13"/>
  <c r="EC24" i="13"/>
  <c r="CK24" i="13"/>
  <c r="BO24" i="13"/>
  <c r="AS24" i="13"/>
  <c r="AR19" i="13"/>
  <c r="JI22" i="13"/>
  <c r="IM22" i="13"/>
  <c r="HQ22" i="13"/>
  <c r="FY22" i="13"/>
  <c r="FC22" i="13"/>
  <c r="EG22" i="13"/>
  <c r="DK22" i="13"/>
  <c r="GU22" i="13"/>
  <c r="CO22" i="13"/>
  <c r="BS22" i="13"/>
  <c r="AW22" i="13"/>
  <c r="AA22" i="13"/>
  <c r="E22" i="13"/>
  <c r="IM19" i="13"/>
  <c r="HQ19" i="13"/>
  <c r="GU19" i="13"/>
  <c r="JI19" i="13"/>
  <c r="FC19" i="13"/>
  <c r="DK19" i="13"/>
  <c r="CO19" i="13"/>
  <c r="FY19" i="13"/>
  <c r="EG19" i="13"/>
  <c r="BS19" i="13"/>
  <c r="AW19" i="13"/>
  <c r="AA19" i="13"/>
  <c r="E19" i="13"/>
  <c r="JD18" i="13"/>
  <c r="JD17" i="13"/>
  <c r="V22" i="13"/>
  <c r="JI21" i="13"/>
  <c r="IM21" i="13"/>
  <c r="HQ21" i="13"/>
  <c r="GU21" i="13"/>
  <c r="FY21" i="13"/>
  <c r="EG21" i="13"/>
  <c r="CO21" i="13"/>
  <c r="FC21" i="13"/>
  <c r="DK21" i="13"/>
  <c r="BS21" i="13"/>
  <c r="AW21" i="13"/>
  <c r="AA21" i="13"/>
  <c r="E21" i="13"/>
  <c r="IH19" i="13"/>
  <c r="JZ18" i="13"/>
  <c r="V17" i="13"/>
  <c r="JZ17" i="13"/>
  <c r="HL22" i="13"/>
  <c r="JE22" i="13"/>
  <c r="HM22" i="13"/>
  <c r="FU22" i="13"/>
  <c r="EY22" i="13"/>
  <c r="EC22" i="13"/>
  <c r="DG22" i="13"/>
  <c r="II22" i="13"/>
  <c r="GQ22" i="13"/>
  <c r="BO22" i="13"/>
  <c r="AS22" i="13"/>
  <c r="CK22" i="13"/>
  <c r="JD20" i="13"/>
  <c r="JI18" i="13"/>
  <c r="HQ18" i="13"/>
  <c r="FY18" i="13"/>
  <c r="FC18" i="13"/>
  <c r="EG18" i="13"/>
  <c r="DK18" i="13"/>
  <c r="IM18" i="13"/>
  <c r="GU18" i="13"/>
  <c r="CO18" i="13"/>
  <c r="BS18" i="13"/>
  <c r="AW18" i="13"/>
  <c r="AA18" i="13"/>
  <c r="E18" i="13"/>
  <c r="AR15" i="13"/>
  <c r="IH17" i="13"/>
  <c r="BN17" i="13"/>
  <c r="IH15" i="13"/>
  <c r="JI15" i="13"/>
  <c r="IM15" i="13"/>
  <c r="HQ15" i="13"/>
  <c r="GU15" i="13"/>
  <c r="FC15" i="13"/>
  <c r="DK15" i="13"/>
  <c r="CO15" i="13"/>
  <c r="FY15" i="13"/>
  <c r="EG15" i="13"/>
  <c r="BS15" i="13"/>
  <c r="AW15" i="13"/>
  <c r="AA15" i="13"/>
  <c r="E15" i="13"/>
  <c r="JE15" i="13"/>
  <c r="HM15" i="13"/>
  <c r="II15" i="13"/>
  <c r="FU15" i="13"/>
  <c r="EY15" i="13"/>
  <c r="DG15" i="13"/>
  <c r="AS15" i="13"/>
  <c r="GQ15" i="13"/>
  <c r="BO15" i="13"/>
  <c r="CK15" i="13"/>
  <c r="EC15" i="13"/>
  <c r="H32" i="25"/>
  <c r="P32" i="25"/>
  <c r="P24" i="25"/>
  <c r="P33" i="25"/>
  <c r="P20" i="31"/>
  <c r="D20" i="31"/>
  <c r="Q20" i="30"/>
  <c r="E20" i="30"/>
  <c r="O20" i="30"/>
  <c r="C20" i="30"/>
  <c r="B20" i="25"/>
  <c r="B20" i="30"/>
  <c r="B20" i="31"/>
  <c r="O20" i="31"/>
  <c r="C20" i="31"/>
  <c r="Q20" i="25"/>
  <c r="E20" i="25"/>
  <c r="R20" i="31"/>
  <c r="F20" i="31"/>
  <c r="R20" i="30"/>
  <c r="F20" i="30"/>
  <c r="P20" i="30"/>
  <c r="D20" i="30"/>
  <c r="R20" i="25"/>
  <c r="F20" i="25"/>
  <c r="P20" i="25"/>
  <c r="Q20" i="31"/>
  <c r="E20" i="31"/>
  <c r="D20" i="25"/>
  <c r="O20" i="25"/>
  <c r="C20" i="25"/>
  <c r="O36" i="31"/>
  <c r="C36" i="31"/>
  <c r="P36" i="30"/>
  <c r="D36" i="30"/>
  <c r="R36" i="31"/>
  <c r="F36" i="31"/>
  <c r="P36" i="25"/>
  <c r="R32" i="30"/>
  <c r="F32" i="30"/>
  <c r="R35" i="30"/>
  <c r="F35" i="30"/>
  <c r="O34" i="31"/>
  <c r="C34" i="31"/>
  <c r="R34" i="30"/>
  <c r="F34" i="30"/>
  <c r="O33" i="31"/>
  <c r="C33" i="31"/>
  <c r="P33" i="30"/>
  <c r="D33" i="30"/>
  <c r="R33" i="31"/>
  <c r="F33" i="31"/>
  <c r="Q31" i="25"/>
  <c r="E31" i="25"/>
  <c r="O31" i="30"/>
  <c r="C31" i="30"/>
  <c r="Q31" i="31"/>
  <c r="E31" i="31"/>
  <c r="Q28" i="25"/>
  <c r="E28" i="25"/>
  <c r="O26" i="31"/>
  <c r="C26" i="31"/>
  <c r="O22" i="31"/>
  <c r="C22" i="31"/>
  <c r="O30" i="30"/>
  <c r="C30" i="30"/>
  <c r="E30" i="30"/>
  <c r="Q30" i="30"/>
  <c r="D29" i="30"/>
  <c r="P29" i="30"/>
  <c r="R29" i="31"/>
  <c r="F29" i="31"/>
  <c r="R26" i="25"/>
  <c r="F26" i="25"/>
  <c r="D25" i="25"/>
  <c r="O25" i="25"/>
  <c r="C25" i="25"/>
  <c r="P27" i="31"/>
  <c r="D27" i="31"/>
  <c r="D27" i="25"/>
  <c r="O27" i="25"/>
  <c r="C27" i="25"/>
  <c r="Q26" i="31"/>
  <c r="E26" i="31"/>
  <c r="P36" i="31"/>
  <c r="D36" i="31"/>
  <c r="E36" i="30"/>
  <c r="Q36" i="30"/>
  <c r="R35" i="25"/>
  <c r="F35" i="25"/>
  <c r="D34" i="25"/>
  <c r="O34" i="25"/>
  <c r="C34" i="25"/>
  <c r="P32" i="31"/>
  <c r="D32" i="31"/>
  <c r="E32" i="30"/>
  <c r="Q32" i="30"/>
  <c r="R31" i="25"/>
  <c r="F31" i="25"/>
  <c r="D30" i="25"/>
  <c r="O30" i="25"/>
  <c r="C30" i="25"/>
  <c r="P28" i="30"/>
  <c r="D28" i="30"/>
  <c r="R28" i="31"/>
  <c r="F28" i="31"/>
  <c r="R27" i="25"/>
  <c r="F27" i="25"/>
  <c r="R24" i="25"/>
  <c r="F24" i="25"/>
  <c r="R28" i="30"/>
  <c r="F28" i="30"/>
  <c r="O27" i="30"/>
  <c r="C27" i="30"/>
  <c r="P26" i="25"/>
  <c r="D25" i="30"/>
  <c r="P25" i="30"/>
  <c r="O25" i="31"/>
  <c r="C25" i="31"/>
  <c r="Q24" i="25"/>
  <c r="E24" i="25"/>
  <c r="Q23" i="25"/>
  <c r="E23" i="25"/>
  <c r="R22" i="31"/>
  <c r="F22" i="31"/>
  <c r="D23" i="25"/>
  <c r="O23" i="25"/>
  <c r="C23" i="25"/>
  <c r="D22" i="25"/>
  <c r="O22" i="25"/>
  <c r="C22" i="25"/>
  <c r="O22" i="30"/>
  <c r="C22" i="30"/>
  <c r="P21" i="25"/>
  <c r="P21" i="30"/>
  <c r="D21" i="30"/>
  <c r="R36" i="30"/>
  <c r="F36" i="30"/>
  <c r="O35" i="31"/>
  <c r="C35" i="31"/>
  <c r="P32" i="30"/>
  <c r="D32" i="30"/>
  <c r="F32" i="31"/>
  <c r="R32" i="31"/>
  <c r="Q36" i="25"/>
  <c r="E36" i="25"/>
  <c r="Q34" i="25"/>
  <c r="E34" i="25"/>
  <c r="O34" i="30"/>
  <c r="C34" i="30"/>
  <c r="E34" i="31"/>
  <c r="Q34" i="31"/>
  <c r="Q33" i="25"/>
  <c r="E33" i="25"/>
  <c r="O33" i="30"/>
  <c r="C33" i="30"/>
  <c r="Q33" i="31"/>
  <c r="E33" i="31"/>
  <c r="P30" i="30"/>
  <c r="D30" i="30"/>
  <c r="D29" i="25"/>
  <c r="O29" i="25"/>
  <c r="C29" i="25"/>
  <c r="Q35" i="25"/>
  <c r="E35" i="25"/>
  <c r="R33" i="30"/>
  <c r="F33" i="30"/>
  <c r="O32" i="31"/>
  <c r="C32" i="31"/>
  <c r="R30" i="25"/>
  <c r="F30" i="25"/>
  <c r="Q28" i="31"/>
  <c r="E28" i="31"/>
  <c r="R25" i="25"/>
  <c r="F25" i="25"/>
  <c r="Q29" i="25"/>
  <c r="E29" i="25"/>
  <c r="D28" i="25"/>
  <c r="O28" i="25"/>
  <c r="C28" i="25"/>
  <c r="R26" i="31"/>
  <c r="F26" i="31"/>
  <c r="O23" i="30"/>
  <c r="C23" i="30"/>
  <c r="E26" i="30"/>
  <c r="Q26" i="30"/>
  <c r="R24" i="30"/>
  <c r="F24" i="30"/>
  <c r="R36" i="25"/>
  <c r="F36" i="25"/>
  <c r="D35" i="25"/>
  <c r="O35" i="25"/>
  <c r="C35" i="25"/>
  <c r="P33" i="31"/>
  <c r="D33" i="31"/>
  <c r="E33" i="30"/>
  <c r="Q33" i="30"/>
  <c r="R32" i="25"/>
  <c r="F32" i="25"/>
  <c r="D31" i="25"/>
  <c r="O31" i="25"/>
  <c r="C31" i="25"/>
  <c r="Q30" i="25"/>
  <c r="E30" i="25"/>
  <c r="E28" i="30"/>
  <c r="Q28" i="30"/>
  <c r="O27" i="31"/>
  <c r="C27" i="31"/>
  <c r="D26" i="25"/>
  <c r="O26" i="25"/>
  <c r="C26" i="25"/>
  <c r="R29" i="30"/>
  <c r="F29" i="30"/>
  <c r="O28" i="30"/>
  <c r="C28" i="30"/>
  <c r="P27" i="25"/>
  <c r="R25" i="30"/>
  <c r="F25" i="30"/>
  <c r="P24" i="31"/>
  <c r="D24" i="31"/>
  <c r="Q25" i="25"/>
  <c r="E25" i="25"/>
  <c r="P21" i="31"/>
  <c r="D21" i="31"/>
  <c r="E21" i="30"/>
  <c r="Q21" i="30"/>
  <c r="P22" i="25"/>
  <c r="D22" i="30"/>
  <c r="P22" i="30"/>
  <c r="Q21" i="31"/>
  <c r="E21" i="31"/>
  <c r="O36" i="30"/>
  <c r="C36" i="30"/>
  <c r="P35" i="25"/>
  <c r="O35" i="30"/>
  <c r="C35" i="30"/>
  <c r="P34" i="25"/>
  <c r="O32" i="30"/>
  <c r="C32" i="30"/>
  <c r="Q32" i="31"/>
  <c r="E32" i="31"/>
  <c r="Q29" i="31"/>
  <c r="E29" i="31"/>
  <c r="O28" i="31"/>
  <c r="C28" i="31"/>
  <c r="D31" i="30"/>
  <c r="P31" i="30"/>
  <c r="F31" i="31"/>
  <c r="R31" i="31"/>
  <c r="R28" i="25"/>
  <c r="F28" i="25"/>
  <c r="E27" i="30"/>
  <c r="Q27" i="30"/>
  <c r="P26" i="30"/>
  <c r="D26" i="30"/>
  <c r="F27" i="31"/>
  <c r="R27" i="31"/>
  <c r="P26" i="31"/>
  <c r="D26" i="31"/>
  <c r="Q27" i="25"/>
  <c r="E27" i="25"/>
  <c r="P25" i="31"/>
  <c r="D25" i="31"/>
  <c r="Q23" i="31"/>
  <c r="E23" i="31"/>
  <c r="D23" i="30"/>
  <c r="P23" i="30"/>
  <c r="O21" i="31"/>
  <c r="C21" i="31"/>
  <c r="O23" i="31"/>
  <c r="C23" i="31"/>
  <c r="D36" i="25"/>
  <c r="O36" i="25"/>
  <c r="C36" i="25"/>
  <c r="P34" i="31"/>
  <c r="D34" i="31"/>
  <c r="E34" i="30"/>
  <c r="Q34" i="30"/>
  <c r="R33" i="25"/>
  <c r="F33" i="25"/>
  <c r="D32" i="25"/>
  <c r="O32" i="25"/>
  <c r="C32" i="25"/>
  <c r="P30" i="31"/>
  <c r="D30" i="31"/>
  <c r="Q27" i="31"/>
  <c r="E27" i="31"/>
  <c r="Q26" i="25"/>
  <c r="E26" i="25"/>
  <c r="O25" i="30"/>
  <c r="C25" i="30"/>
  <c r="Q25" i="31"/>
  <c r="E25" i="31"/>
  <c r="R23" i="30"/>
  <c r="F23" i="30"/>
  <c r="R30" i="30"/>
  <c r="F30" i="30"/>
  <c r="O29" i="30"/>
  <c r="C29" i="30"/>
  <c r="P28" i="25"/>
  <c r="R26" i="30"/>
  <c r="F26" i="30"/>
  <c r="O24" i="30"/>
  <c r="C24" i="30"/>
  <c r="Q24" i="31"/>
  <c r="E24" i="31"/>
  <c r="F24" i="31"/>
  <c r="R24" i="31"/>
  <c r="Q21" i="25"/>
  <c r="E21" i="25"/>
  <c r="P23" i="31"/>
  <c r="D23" i="31"/>
  <c r="E23" i="30"/>
  <c r="Q23" i="30"/>
  <c r="Q22" i="25"/>
  <c r="E22" i="25"/>
  <c r="P22" i="31"/>
  <c r="D22" i="31"/>
  <c r="E22" i="30"/>
  <c r="Q22" i="30"/>
  <c r="R21" i="25"/>
  <c r="F21" i="25"/>
  <c r="R21" i="30"/>
  <c r="F21" i="30"/>
  <c r="Q22" i="31"/>
  <c r="E22" i="31"/>
  <c r="Q36" i="31"/>
  <c r="E36" i="31"/>
  <c r="P35" i="30"/>
  <c r="D35" i="30"/>
  <c r="Q35" i="31"/>
  <c r="E35" i="31"/>
  <c r="R35" i="31"/>
  <c r="F35" i="31"/>
  <c r="Q32" i="25"/>
  <c r="E32" i="25"/>
  <c r="F30" i="31"/>
  <c r="R30" i="31"/>
  <c r="P29" i="31"/>
  <c r="D29" i="31"/>
  <c r="P34" i="30"/>
  <c r="D34" i="30"/>
  <c r="R34" i="31"/>
  <c r="F34" i="31"/>
  <c r="R29" i="25"/>
  <c r="F29" i="25"/>
  <c r="P31" i="25"/>
  <c r="O31" i="31"/>
  <c r="C31" i="31"/>
  <c r="P30" i="25"/>
  <c r="E29" i="30"/>
  <c r="Q29" i="30"/>
  <c r="D27" i="30"/>
  <c r="P27" i="30"/>
  <c r="R31" i="30"/>
  <c r="F31" i="30"/>
  <c r="O30" i="31"/>
  <c r="C30" i="31"/>
  <c r="Q30" i="31"/>
  <c r="E30" i="31"/>
  <c r="O29" i="31"/>
  <c r="C29" i="31"/>
  <c r="P25" i="25"/>
  <c r="E25" i="30"/>
  <c r="Q25" i="30"/>
  <c r="P24" i="30"/>
  <c r="D24" i="30"/>
  <c r="R23" i="31"/>
  <c r="F23" i="31"/>
  <c r="P35" i="31"/>
  <c r="D35" i="31"/>
  <c r="E35" i="30"/>
  <c r="Q35" i="30"/>
  <c r="R34" i="25"/>
  <c r="F34" i="25"/>
  <c r="D33" i="25"/>
  <c r="O33" i="25"/>
  <c r="C33" i="25"/>
  <c r="P31" i="31"/>
  <c r="D31" i="31"/>
  <c r="E31" i="30"/>
  <c r="Q31" i="30"/>
  <c r="P28" i="31"/>
  <c r="D28" i="31"/>
  <c r="D24" i="25"/>
  <c r="O24" i="25"/>
  <c r="C24" i="25"/>
  <c r="R21" i="31"/>
  <c r="F21" i="31"/>
  <c r="P29" i="25"/>
  <c r="R27" i="30"/>
  <c r="F27" i="30"/>
  <c r="O26" i="30"/>
  <c r="C26" i="30"/>
  <c r="E24" i="30"/>
  <c r="Q24" i="30"/>
  <c r="F25" i="31"/>
  <c r="R25" i="31"/>
  <c r="O24" i="31"/>
  <c r="C24" i="31"/>
  <c r="P23" i="25"/>
  <c r="R23" i="25"/>
  <c r="F23" i="25"/>
  <c r="R22" i="25"/>
  <c r="F22" i="25"/>
  <c r="D21" i="25"/>
  <c r="O21" i="25"/>
  <c r="C21" i="25"/>
  <c r="R22" i="30"/>
  <c r="F22" i="30"/>
  <c r="O21" i="30"/>
  <c r="C21" i="30"/>
  <c r="B36" i="31"/>
  <c r="B36" i="25"/>
  <c r="B36" i="30"/>
  <c r="B27" i="25"/>
  <c r="B27" i="30"/>
  <c r="B27" i="31"/>
  <c r="B24" i="25"/>
  <c r="B24" i="30"/>
  <c r="B24" i="31"/>
  <c r="B21" i="25"/>
  <c r="B21" i="30"/>
  <c r="B21" i="31"/>
  <c r="B26" i="31"/>
  <c r="B26" i="25"/>
  <c r="B26" i="30"/>
  <c r="B29" i="25"/>
  <c r="B29" i="30"/>
  <c r="B29" i="31"/>
  <c r="B22" i="31"/>
  <c r="B22" i="25"/>
  <c r="B22" i="30"/>
  <c r="B35" i="25"/>
  <c r="B35" i="30"/>
  <c r="B35" i="31"/>
  <c r="B28" i="25"/>
  <c r="B28" i="30"/>
  <c r="B28" i="31"/>
  <c r="B31" i="25"/>
  <c r="B31" i="30"/>
  <c r="B31" i="31"/>
  <c r="B23" i="25"/>
  <c r="B23" i="30"/>
  <c r="B23" i="31"/>
  <c r="B34" i="31"/>
  <c r="B34" i="25"/>
  <c r="B34" i="30"/>
  <c r="B32" i="25"/>
  <c r="B32" i="30"/>
  <c r="B32" i="31"/>
  <c r="B33" i="30"/>
  <c r="B33" i="31"/>
  <c r="B33" i="25"/>
  <c r="B30" i="31"/>
  <c r="B30" i="25"/>
  <c r="B30" i="30"/>
  <c r="B25" i="31"/>
  <c r="B25" i="25"/>
  <c r="B25" i="30"/>
  <c r="GP16" i="13" l="1"/>
  <c r="EX23" i="13"/>
  <c r="GP27" i="13"/>
  <c r="JK28" i="13"/>
  <c r="DF15" i="13"/>
  <c r="EB17" i="13"/>
  <c r="EX16" i="13"/>
  <c r="FT21" i="13"/>
  <c r="CQ27" i="13"/>
  <c r="BU19" i="13"/>
  <c r="HS19" i="13"/>
  <c r="FT29" i="13"/>
  <c r="DF28" i="13"/>
  <c r="T23" i="31"/>
  <c r="GP20" i="13"/>
  <c r="AY21" i="13"/>
  <c r="HS21" i="13"/>
  <c r="EB23" i="13"/>
  <c r="HS18" i="13"/>
  <c r="AC21" i="13"/>
  <c r="GW21" i="13"/>
  <c r="EI19" i="13"/>
  <c r="IO19" i="13"/>
  <c r="HS23" i="13"/>
  <c r="EB22" i="13"/>
  <c r="GA19" i="13"/>
  <c r="EX20" i="13"/>
  <c r="AY20" i="13"/>
  <c r="GW20" i="13"/>
  <c r="DF23" i="13"/>
  <c r="EI15" i="13"/>
  <c r="JK15" i="13"/>
  <c r="GA23" i="13"/>
  <c r="CJ19" i="13"/>
  <c r="GW15" i="13"/>
  <c r="FE21" i="13"/>
  <c r="FE30" i="13"/>
  <c r="FT30" i="13"/>
  <c r="GA30" i="13"/>
  <c r="EX30" i="13"/>
  <c r="AC23" i="13"/>
  <c r="GW23" i="13"/>
  <c r="DF17" i="13"/>
  <c r="BU15" i="13"/>
  <c r="FE16" i="13"/>
  <c r="BU18" i="13"/>
  <c r="DM18" i="13"/>
  <c r="AY19" i="13"/>
  <c r="GW19" i="13"/>
  <c r="CJ20" i="13"/>
  <c r="EX26" i="13"/>
  <c r="CQ16" i="13"/>
  <c r="FT16" i="13"/>
  <c r="G15" i="13"/>
  <c r="AC16" i="13"/>
  <c r="GA16" i="13"/>
  <c r="CQ30" i="13"/>
  <c r="HS24" i="13"/>
  <c r="DF26" i="13"/>
  <c r="GP30" i="13"/>
  <c r="DF27" i="13"/>
  <c r="DM27" i="13"/>
  <c r="GP28" i="13"/>
  <c r="FT19" i="13"/>
  <c r="EX25" i="13"/>
  <c r="HS28" i="13"/>
  <c r="CQ20" i="13"/>
  <c r="CQ23" i="13"/>
  <c r="DM16" i="13"/>
  <c r="G21" i="13"/>
  <c r="GA20" i="13"/>
  <c r="AC30" i="13"/>
  <c r="FT27" i="13"/>
  <c r="GP19" i="13"/>
  <c r="GP23" i="13"/>
  <c r="CQ21" i="13"/>
  <c r="EI20" i="13"/>
  <c r="EX29" i="13"/>
  <c r="GP22" i="13"/>
  <c r="AC27" i="13"/>
  <c r="AC15" i="13"/>
  <c r="GA15" i="13"/>
  <c r="CQ19" i="13"/>
  <c r="BU20" i="13"/>
  <c r="FE20" i="13"/>
  <c r="AY30" i="13"/>
  <c r="EX21" i="13"/>
  <c r="GA27" i="13"/>
  <c r="BU23" i="13"/>
  <c r="DM23" i="13"/>
  <c r="EB19" i="13"/>
  <c r="GP18" i="13"/>
  <c r="FT25" i="13"/>
  <c r="EB24" i="13"/>
  <c r="CQ15" i="13"/>
  <c r="DM21" i="13"/>
  <c r="JK21" i="13"/>
  <c r="BU30" i="13"/>
  <c r="IO30" i="13"/>
  <c r="CJ29" i="13"/>
  <c r="EB27" i="13"/>
  <c r="DF25" i="13"/>
  <c r="FT26" i="13"/>
  <c r="CJ28" i="13"/>
  <c r="T32" i="31"/>
  <c r="BU27" i="13"/>
  <c r="EX28" i="13"/>
  <c r="JK23" i="13"/>
  <c r="GP15" i="13"/>
  <c r="CJ22" i="13"/>
  <c r="GP17" i="13"/>
  <c r="DF18" i="13"/>
  <c r="FE29" i="13"/>
  <c r="JK20" i="13"/>
  <c r="FT20" i="13"/>
  <c r="EB20" i="13"/>
  <c r="AC25" i="13"/>
  <c r="FT24" i="13"/>
  <c r="CJ23" i="13"/>
  <c r="EB29" i="13"/>
  <c r="DF30" i="13"/>
  <c r="CJ26" i="13"/>
  <c r="EI28" i="13"/>
  <c r="FT28" i="13"/>
  <c r="G17" i="13"/>
  <c r="DM17" i="13"/>
  <c r="DF22" i="13"/>
  <c r="FE15" i="13"/>
  <c r="CQ18" i="13"/>
  <c r="AC19" i="13"/>
  <c r="JK27" i="13"/>
  <c r="CJ30" i="13"/>
  <c r="AY23" i="13"/>
  <c r="AY29" i="13"/>
  <c r="HS29" i="13"/>
  <c r="DF24" i="13"/>
  <c r="EB21" i="13"/>
  <c r="GW29" i="13"/>
  <c r="GW25" i="13"/>
  <c r="G18" i="13"/>
  <c r="JK18" i="13"/>
  <c r="DM22" i="13"/>
  <c r="CJ27" i="13"/>
  <c r="AY16" i="13"/>
  <c r="GW18" i="13"/>
  <c r="EI21" i="13"/>
  <c r="BU22" i="13"/>
  <c r="EI22" i="13"/>
  <c r="BU24" i="13"/>
  <c r="U32" i="31"/>
  <c r="G27" i="13"/>
  <c r="IO27" i="13"/>
  <c r="GP24" i="13"/>
  <c r="FT22" i="13"/>
  <c r="CJ21" i="13"/>
  <c r="EB28" i="13"/>
  <c r="EB30" i="13"/>
  <c r="CJ24" i="13"/>
  <c r="DM29" i="13"/>
  <c r="GP26" i="13"/>
  <c r="CJ16" i="13"/>
  <c r="EX24" i="13"/>
  <c r="DM25" i="13"/>
  <c r="JK19" i="13"/>
  <c r="HS22" i="13"/>
  <c r="AY15" i="13"/>
  <c r="HS15" i="13"/>
  <c r="EI16" i="13"/>
  <c r="GA18" i="13"/>
  <c r="EX27" i="13"/>
  <c r="FT23" i="13"/>
  <c r="FE24" i="13"/>
  <c r="DF19" i="13"/>
  <c r="EB26" i="13"/>
  <c r="EI27" i="13"/>
  <c r="FE27" i="13"/>
  <c r="EI23" i="13"/>
  <c r="EB15" i="13"/>
  <c r="BU17" i="13"/>
  <c r="EI17" i="13"/>
  <c r="IO17" i="13"/>
  <c r="EB18" i="13"/>
  <c r="DF20" i="13"/>
  <c r="AY26" i="13"/>
  <c r="EI26" i="13"/>
  <c r="HS26" i="13"/>
  <c r="AY28" i="13"/>
  <c r="DM28" i="13"/>
  <c r="GW28" i="13"/>
  <c r="DF29" i="13"/>
  <c r="DF16" i="13"/>
  <c r="CJ18" i="13"/>
  <c r="EX22" i="13"/>
  <c r="AC24" i="13"/>
  <c r="HS16" i="13"/>
  <c r="EI18" i="13"/>
  <c r="AY24" i="13"/>
  <c r="DM15" i="13"/>
  <c r="IO15" i="13"/>
  <c r="BU16" i="13"/>
  <c r="AY18" i="13"/>
  <c r="IO18" i="13"/>
  <c r="G19" i="13"/>
  <c r="FE19" i="13"/>
  <c r="DM20" i="13"/>
  <c r="AC22" i="13"/>
  <c r="GW22" i="13"/>
  <c r="GA22" i="13"/>
  <c r="G30" i="13"/>
  <c r="EI30" i="13"/>
  <c r="IO24" i="13"/>
  <c r="CQ24" i="13"/>
  <c r="EI24" i="13"/>
  <c r="HS27" i="13"/>
  <c r="G29" i="13"/>
  <c r="CQ29" i="13"/>
  <c r="GA29" i="13"/>
  <c r="JK29" i="13"/>
  <c r="AY17" i="13"/>
  <c r="CQ17" i="13"/>
  <c r="HS17" i="13"/>
  <c r="CJ17" i="13"/>
  <c r="GP25" i="13"/>
  <c r="AC26" i="13"/>
  <c r="DM26" i="13"/>
  <c r="IO26" i="13"/>
  <c r="AC28" i="13"/>
  <c r="GA28" i="13"/>
  <c r="GW16" i="13"/>
  <c r="G20" i="13"/>
  <c r="HS20" i="13"/>
  <c r="G25" i="13"/>
  <c r="CQ25" i="13"/>
  <c r="GA25" i="13"/>
  <c r="JK25" i="13"/>
  <c r="AY22" i="13"/>
  <c r="IO23" i="13"/>
  <c r="GA17" i="13"/>
  <c r="JK17" i="13"/>
  <c r="G26" i="13"/>
  <c r="BU26" i="13"/>
  <c r="FE26" i="13"/>
  <c r="JK26" i="13"/>
  <c r="CQ28" i="13"/>
  <c r="GP29" i="13"/>
  <c r="EB25" i="13"/>
  <c r="G16" i="13"/>
  <c r="JK16" i="13"/>
  <c r="CJ25" i="13"/>
  <c r="AY25" i="13"/>
  <c r="FE25" i="13"/>
  <c r="HS25" i="13"/>
  <c r="AC29" i="13"/>
  <c r="BU21" i="13"/>
  <c r="IO21" i="13"/>
  <c r="IO22" i="13"/>
  <c r="GW30" i="13"/>
  <c r="GA24" i="13"/>
  <c r="AC18" i="13"/>
  <c r="FE18" i="13"/>
  <c r="GA21" i="13"/>
  <c r="DM19" i="13"/>
  <c r="AC20" i="13"/>
  <c r="G22" i="13"/>
  <c r="CQ22" i="13"/>
  <c r="FE22" i="13"/>
  <c r="JK22" i="13"/>
  <c r="DM30" i="13"/>
  <c r="JK30" i="13"/>
  <c r="G24" i="13"/>
  <c r="JK24" i="13"/>
  <c r="DM24" i="13"/>
  <c r="GW24" i="13"/>
  <c r="AY27" i="13"/>
  <c r="GW27" i="13"/>
  <c r="G23" i="13"/>
  <c r="FE23" i="13"/>
  <c r="BU29" i="13"/>
  <c r="EI29" i="13"/>
  <c r="IO29" i="13"/>
  <c r="AC17" i="13"/>
  <c r="FE17" i="13"/>
  <c r="GW17" i="13"/>
  <c r="DF21" i="13"/>
  <c r="IO28" i="13"/>
  <c r="CQ26" i="13"/>
  <c r="GW26" i="13"/>
  <c r="GA26" i="13"/>
  <c r="BU28" i="13"/>
  <c r="FE28" i="13"/>
  <c r="IO16" i="13"/>
  <c r="IO20" i="13"/>
  <c r="BU25" i="13"/>
  <c r="EI25" i="13"/>
  <c r="IO25" i="13"/>
  <c r="T32" i="30"/>
  <c r="T36" i="30"/>
  <c r="T20" i="30"/>
  <c r="U35" i="31"/>
  <c r="U27" i="25"/>
  <c r="T25" i="30"/>
  <c r="T27" i="31"/>
  <c r="U20" i="31"/>
  <c r="U34" i="30"/>
  <c r="T29" i="30"/>
  <c r="U22" i="30"/>
  <c r="U35" i="30"/>
  <c r="T35" i="25"/>
  <c r="U33" i="31"/>
  <c r="U26" i="30"/>
  <c r="U36" i="30"/>
  <c r="T36" i="25"/>
  <c r="U34" i="31"/>
  <c r="U30" i="30"/>
  <c r="U28" i="25"/>
  <c r="T26" i="30"/>
  <c r="T24" i="31"/>
  <c r="T22" i="25"/>
  <c r="U29" i="25"/>
  <c r="T27" i="30"/>
  <c r="T25" i="31"/>
  <c r="U21" i="30"/>
  <c r="U31" i="31"/>
  <c r="U26" i="25"/>
  <c r="T24" i="30"/>
  <c r="T22" i="31"/>
  <c r="T33" i="25"/>
  <c r="U36" i="31"/>
  <c r="V35" i="31"/>
  <c r="S35" i="31"/>
  <c r="U32" i="25"/>
  <c r="T31" i="31"/>
  <c r="U24" i="31"/>
  <c r="V36" i="31"/>
  <c r="S36" i="31"/>
  <c r="U33" i="25"/>
  <c r="U28" i="31"/>
  <c r="U23" i="25"/>
  <c r="T30" i="30"/>
  <c r="T28" i="31"/>
  <c r="T26" i="25"/>
  <c r="U23" i="30"/>
  <c r="T23" i="25"/>
  <c r="U21" i="31"/>
  <c r="V21" i="30"/>
  <c r="S21" i="30"/>
  <c r="T31" i="30"/>
  <c r="S31" i="25"/>
  <c r="T29" i="31"/>
  <c r="U25" i="30"/>
  <c r="U24" i="30"/>
  <c r="T24" i="25"/>
  <c r="U22" i="31"/>
  <c r="U30" i="25"/>
  <c r="T28" i="30"/>
  <c r="S28" i="25"/>
  <c r="T26" i="31"/>
  <c r="T21" i="25"/>
  <c r="U20" i="30"/>
  <c r="U20" i="25"/>
  <c r="U34" i="25"/>
  <c r="T34" i="31"/>
  <c r="U35" i="25"/>
  <c r="T33" i="30"/>
  <c r="V33" i="25"/>
  <c r="U31" i="25"/>
  <c r="U36" i="25"/>
  <c r="T34" i="30"/>
  <c r="V34" i="25"/>
  <c r="T35" i="30"/>
  <c r="T33" i="31"/>
  <c r="T30" i="25"/>
  <c r="U27" i="30"/>
  <c r="T27" i="25"/>
  <c r="U25" i="31"/>
  <c r="V25" i="30"/>
  <c r="S25" i="30"/>
  <c r="V23" i="31"/>
  <c r="S23" i="31"/>
  <c r="U29" i="30"/>
  <c r="U28" i="30"/>
  <c r="T28" i="25"/>
  <c r="U26" i="31"/>
  <c r="U21" i="25"/>
  <c r="T30" i="31"/>
  <c r="T25" i="25"/>
  <c r="U23" i="31"/>
  <c r="V23" i="30"/>
  <c r="S23" i="30"/>
  <c r="V21" i="31"/>
  <c r="S21" i="31"/>
  <c r="T20" i="25"/>
  <c r="T20" i="31"/>
  <c r="V32" i="30"/>
  <c r="S32" i="30"/>
  <c r="T35" i="31"/>
  <c r="T36" i="31"/>
  <c r="T34" i="25"/>
  <c r="S24" i="30"/>
  <c r="V24" i="30"/>
  <c r="U33" i="30"/>
  <c r="U32" i="30"/>
  <c r="T32" i="25"/>
  <c r="T21" i="30"/>
  <c r="U31" i="30"/>
  <c r="T31" i="25"/>
  <c r="U29" i="31"/>
  <c r="S29" i="30"/>
  <c r="V29" i="30"/>
  <c r="V27" i="31"/>
  <c r="S27" i="31"/>
  <c r="U24" i="25"/>
  <c r="T22" i="30"/>
  <c r="V22" i="25"/>
  <c r="U30" i="31"/>
  <c r="U25" i="25"/>
  <c r="T23" i="30"/>
  <c r="T21" i="31"/>
  <c r="T29" i="25"/>
  <c r="U27" i="31"/>
  <c r="V27" i="30"/>
  <c r="S27" i="30"/>
  <c r="S25" i="31"/>
  <c r="V25" i="31"/>
  <c r="V24" i="25"/>
  <c r="U22" i="25"/>
  <c r="S22" i="25" l="1"/>
  <c r="V23" i="25"/>
  <c r="S28" i="30"/>
  <c r="S35" i="25"/>
  <c r="S34" i="25"/>
  <c r="S33" i="25"/>
  <c r="S36" i="25"/>
  <c r="V32" i="25"/>
  <c r="V34" i="31"/>
  <c r="V36" i="30"/>
  <c r="V35" i="30"/>
  <c r="S24" i="25"/>
  <c r="V28" i="25"/>
  <c r="S27" i="25"/>
  <c r="S26" i="25"/>
  <c r="S26" i="31"/>
  <c r="S22" i="31"/>
  <c r="V36" i="25"/>
  <c r="S25" i="25"/>
  <c r="V30" i="31"/>
  <c r="V20" i="30"/>
  <c r="S20" i="31"/>
  <c r="S28" i="31"/>
  <c r="S30" i="30"/>
  <c r="V28" i="30"/>
  <c r="S24" i="31"/>
  <c r="S26" i="30"/>
  <c r="V35" i="25"/>
  <c r="S20" i="25"/>
  <c r="V29" i="31"/>
  <c r="S31" i="30"/>
  <c r="V27" i="25"/>
  <c r="V26" i="25"/>
  <c r="V26" i="31"/>
  <c r="S32" i="31"/>
  <c r="S34" i="30"/>
  <c r="V22" i="31"/>
  <c r="S33" i="30"/>
  <c r="V25" i="25"/>
  <c r="V20" i="31"/>
  <c r="V28" i="31"/>
  <c r="V30" i="30"/>
  <c r="S33" i="31"/>
  <c r="V24" i="31"/>
  <c r="V26" i="30"/>
  <c r="S22" i="30"/>
  <c r="S30" i="25"/>
  <c r="S29" i="25"/>
  <c r="S29" i="31"/>
  <c r="V31" i="30"/>
  <c r="S31" i="31"/>
  <c r="S21" i="25"/>
  <c r="V32" i="31"/>
  <c r="V34" i="30"/>
  <c r="V33" i="30"/>
  <c r="S23" i="25"/>
  <c r="V33" i="31"/>
  <c r="S32" i="25"/>
  <c r="V22" i="30"/>
  <c r="V31" i="25"/>
  <c r="V30" i="25"/>
  <c r="V29" i="25"/>
  <c r="S34" i="31"/>
  <c r="S36" i="30"/>
  <c r="S35" i="30"/>
  <c r="V31" i="31"/>
  <c r="V21" i="25"/>
  <c r="S30" i="31"/>
  <c r="S20" i="30"/>
  <c r="V20" i="25"/>
  <c r="L6" i="31" l="1"/>
  <c r="BF11" i="19" l="1"/>
  <c r="BF12" i="19"/>
  <c r="BF13" i="19"/>
  <c r="BF14" i="19"/>
  <c r="BF15" i="19"/>
  <c r="BF16" i="19"/>
  <c r="BF17" i="19"/>
  <c r="BF18" i="19"/>
  <c r="BF19" i="19"/>
  <c r="BF20" i="19"/>
  <c r="BF21" i="19"/>
  <c r="BF22" i="19"/>
  <c r="BF23" i="19"/>
  <c r="BF24" i="19"/>
  <c r="BF25" i="19"/>
  <c r="BF26" i="19"/>
  <c r="BF10" i="19"/>
  <c r="BE11" i="19"/>
  <c r="BE12" i="19"/>
  <c r="BE13" i="19"/>
  <c r="BE14" i="19"/>
  <c r="BE15" i="19"/>
  <c r="BE16" i="19"/>
  <c r="BE17" i="19"/>
  <c r="BE18" i="19"/>
  <c r="BE19" i="19"/>
  <c r="BE20" i="19"/>
  <c r="BE21" i="19"/>
  <c r="BE22" i="19"/>
  <c r="BE23" i="19"/>
  <c r="BE24" i="19"/>
  <c r="BE25" i="19"/>
  <c r="BE26" i="19"/>
  <c r="BE10" i="19"/>
  <c r="BD11" i="19"/>
  <c r="BD12" i="19"/>
  <c r="BD13" i="19"/>
  <c r="BD14" i="19"/>
  <c r="BD15" i="19"/>
  <c r="BD16" i="19"/>
  <c r="BD17" i="19"/>
  <c r="BD18" i="19"/>
  <c r="BD19" i="19"/>
  <c r="BD20" i="19"/>
  <c r="BD21" i="19"/>
  <c r="BD22" i="19"/>
  <c r="BD23" i="19"/>
  <c r="BD24" i="19"/>
  <c r="BD25" i="19"/>
  <c r="BD26" i="19"/>
  <c r="BD10" i="19"/>
  <c r="BC11" i="19"/>
  <c r="BC12" i="19"/>
  <c r="BC13" i="19"/>
  <c r="BC14" i="19"/>
  <c r="BC15" i="19"/>
  <c r="BC16" i="19"/>
  <c r="BC17" i="19"/>
  <c r="BC18" i="19"/>
  <c r="BC19" i="19"/>
  <c r="BC20" i="19"/>
  <c r="BC21" i="19"/>
  <c r="BC22" i="19"/>
  <c r="BC23" i="19"/>
  <c r="BC24" i="19"/>
  <c r="BC25" i="19"/>
  <c r="BC26" i="19"/>
  <c r="BC10" i="19"/>
  <c r="BA11" i="19"/>
  <c r="BA12" i="19"/>
  <c r="BA13" i="19"/>
  <c r="BA14" i="19"/>
  <c r="BA15" i="19"/>
  <c r="BA16" i="19"/>
  <c r="BA17" i="19"/>
  <c r="BA18" i="19"/>
  <c r="BA19" i="19"/>
  <c r="BA20" i="19"/>
  <c r="BA21" i="19"/>
  <c r="BA22" i="19"/>
  <c r="BA23" i="19"/>
  <c r="BA24" i="19"/>
  <c r="BA25" i="19"/>
  <c r="BA26" i="19"/>
  <c r="BB11" i="19"/>
  <c r="BB12" i="19"/>
  <c r="BB13" i="19"/>
  <c r="BB14" i="19"/>
  <c r="BB15" i="19"/>
  <c r="BB16" i="19"/>
  <c r="BB17" i="19"/>
  <c r="BB18" i="19"/>
  <c r="BB19" i="19"/>
  <c r="BB20" i="19"/>
  <c r="BB21" i="19"/>
  <c r="BB22" i="19"/>
  <c r="BB23" i="19"/>
  <c r="BB24" i="19"/>
  <c r="BB25" i="19"/>
  <c r="BB26" i="19"/>
  <c r="BB10" i="19"/>
  <c r="BB10" i="16"/>
  <c r="BB11" i="16"/>
  <c r="BB12" i="16"/>
  <c r="BB13" i="16"/>
  <c r="BB14" i="16"/>
  <c r="BB15" i="16"/>
  <c r="BB16" i="16"/>
  <c r="BB17" i="16"/>
  <c r="BB18" i="16"/>
  <c r="BB19" i="16"/>
  <c r="BB20" i="16"/>
  <c r="BB21" i="16"/>
  <c r="BB22" i="16"/>
  <c r="BB23" i="16"/>
  <c r="BB24" i="16"/>
  <c r="BB25" i="16"/>
  <c r="BB26" i="16"/>
  <c r="BA10" i="19"/>
  <c r="AX10" i="19" l="1"/>
  <c r="AX23" i="19"/>
  <c r="AX19" i="19"/>
  <c r="AX15" i="19"/>
  <c r="AX11" i="19"/>
  <c r="AX26" i="19"/>
  <c r="AX22" i="19"/>
  <c r="AX18" i="19"/>
  <c r="AX14" i="19"/>
  <c r="AX25" i="19"/>
  <c r="AX21" i="19"/>
  <c r="AX17" i="19"/>
  <c r="AX13" i="19"/>
  <c r="AX24" i="19"/>
  <c r="AX20" i="19"/>
  <c r="AX16" i="19"/>
  <c r="AX12" i="19"/>
  <c r="AY10" i="19"/>
  <c r="AY11" i="19"/>
  <c r="AY12" i="19"/>
  <c r="AY13" i="19"/>
  <c r="AY14" i="19"/>
  <c r="AY15" i="19"/>
  <c r="AY16" i="19"/>
  <c r="AY17" i="19"/>
  <c r="AY18" i="19"/>
  <c r="AY19" i="19"/>
  <c r="BE20" i="16" l="1"/>
  <c r="AY22" i="19" l="1"/>
  <c r="AY26" i="19"/>
  <c r="AY23" i="19"/>
  <c r="AY20" i="19"/>
  <c r="AY24" i="19"/>
  <c r="AY21" i="19"/>
  <c r="AY25" i="19"/>
  <c r="E3" i="6" l="1"/>
  <c r="HC11" i="2" l="1"/>
  <c r="HC12" i="2"/>
  <c r="HC13" i="2"/>
  <c r="HC14" i="2"/>
  <c r="HC15" i="2"/>
  <c r="HC16" i="2"/>
  <c r="HC17" i="2"/>
  <c r="HC18" i="2"/>
  <c r="HC19" i="2"/>
  <c r="HC20" i="2"/>
  <c r="HC21" i="2"/>
  <c r="HC22" i="2"/>
  <c r="HC23" i="2"/>
  <c r="HC24" i="2"/>
  <c r="HC25" i="2"/>
  <c r="HC26" i="2"/>
  <c r="HC10" i="2"/>
  <c r="HC5" i="2" l="1"/>
  <c r="U7" i="2" s="1"/>
  <c r="M22" i="24" l="1"/>
  <c r="N22" i="24"/>
  <c r="K22" i="24"/>
  <c r="Y7" i="2"/>
  <c r="BB6" i="9" l="1"/>
  <c r="AG6" i="9"/>
  <c r="M6" i="9"/>
  <c r="L6" i="9"/>
  <c r="BA6" i="9"/>
  <c r="AF6" i="9"/>
  <c r="N6" i="9"/>
  <c r="BC6" i="9"/>
  <c r="AH6" i="9"/>
  <c r="D3" i="6" l="1"/>
  <c r="AN10" i="9"/>
  <c r="T10" i="9"/>
  <c r="AN8" i="9"/>
  <c r="T8" i="9"/>
  <c r="I8" i="9"/>
  <c r="Q8" i="9"/>
  <c r="P4" i="24"/>
  <c r="HB3" i="6" s="1"/>
  <c r="G4" i="24"/>
  <c r="C10" i="9" l="1"/>
  <c r="L5" i="30"/>
  <c r="D3" i="20"/>
  <c r="L5" i="31"/>
  <c r="L5" i="25"/>
  <c r="D3" i="21"/>
  <c r="D3" i="19"/>
  <c r="HS6" i="13"/>
  <c r="EI6" i="13"/>
  <c r="AY6" i="13"/>
  <c r="GW6" i="13"/>
  <c r="DM6" i="13"/>
  <c r="AC6" i="13"/>
  <c r="JK6" i="13"/>
  <c r="GA6" i="13"/>
  <c r="CQ6" i="13"/>
  <c r="IO6" i="13"/>
  <c r="FE6" i="13"/>
  <c r="BU6" i="13"/>
  <c r="E1" i="6"/>
  <c r="BG8" i="9"/>
  <c r="AK8" i="9"/>
  <c r="BK8" i="9"/>
  <c r="C11" i="9"/>
  <c r="W10" i="9"/>
  <c r="B2" i="11"/>
  <c r="AQ10" i="9"/>
  <c r="D3" i="16"/>
  <c r="AQ11" i="9"/>
  <c r="W11" i="9"/>
  <c r="G6" i="13"/>
  <c r="F8" i="9" l="1"/>
  <c r="A14" i="13" l="1"/>
  <c r="A14" i="32" s="1"/>
  <c r="A15" i="13"/>
  <c r="A15" i="32" s="1"/>
  <c r="A17" i="13"/>
  <c r="A17" i="32" s="1"/>
  <c r="A23" i="13"/>
  <c r="A23" i="32" s="1"/>
  <c r="A16" i="13"/>
  <c r="A16" i="32" s="1"/>
  <c r="A25" i="13"/>
  <c r="A25" i="32" s="1"/>
  <c r="A18" i="13"/>
  <c r="A18" i="32" s="1"/>
  <c r="A20" i="13"/>
  <c r="A20" i="32" s="1"/>
  <c r="A24" i="13"/>
  <c r="A24" i="32" s="1"/>
  <c r="A21" i="13"/>
  <c r="A21" i="32" s="1"/>
  <c r="A22" i="13"/>
  <c r="A22" i="32" s="1"/>
  <c r="A19" i="13"/>
  <c r="A19" i="32" s="1"/>
  <c r="B11" i="5" l="1"/>
  <c r="B12" i="5"/>
  <c r="B13" i="5"/>
  <c r="B14" i="5"/>
  <c r="B15" i="5"/>
  <c r="B16" i="5"/>
  <c r="B17" i="5"/>
  <c r="B18" i="5"/>
  <c r="B19" i="5"/>
  <c r="B20" i="5"/>
  <c r="B21" i="5"/>
  <c r="B22" i="5"/>
  <c r="B23" i="5"/>
  <c r="B24" i="5"/>
  <c r="B25" i="5"/>
  <c r="B26" i="5"/>
  <c r="A26" i="13" l="1"/>
  <c r="A26" i="32" s="1"/>
  <c r="A27" i="13"/>
  <c r="A27" i="32" s="1"/>
  <c r="A28" i="13"/>
  <c r="A28" i="32" s="1"/>
  <c r="A29" i="13"/>
  <c r="A29" i="32" s="1"/>
  <c r="BA11" i="21"/>
  <c r="BB11" i="21"/>
  <c r="BC11" i="21"/>
  <c r="BD11" i="21"/>
  <c r="BE11" i="21"/>
  <c r="BF11" i="21"/>
  <c r="BG11" i="21"/>
  <c r="BA12" i="21"/>
  <c r="BB12" i="21"/>
  <c r="BC12" i="21"/>
  <c r="BD12" i="21"/>
  <c r="BE12" i="21"/>
  <c r="BF12" i="21"/>
  <c r="BG12" i="21"/>
  <c r="BA13" i="21"/>
  <c r="BB13" i="21"/>
  <c r="BC13" i="21"/>
  <c r="BD13" i="21"/>
  <c r="BE13" i="21"/>
  <c r="BF13" i="21"/>
  <c r="BG13" i="21"/>
  <c r="BA14" i="21"/>
  <c r="BB14" i="21"/>
  <c r="BC14" i="21"/>
  <c r="BD14" i="21"/>
  <c r="BE14" i="21"/>
  <c r="BF14" i="21"/>
  <c r="BG14" i="21"/>
  <c r="BA15" i="21"/>
  <c r="BB15" i="21"/>
  <c r="BC15" i="21"/>
  <c r="BD15" i="21"/>
  <c r="BE15" i="21"/>
  <c r="BF15" i="21"/>
  <c r="BG15" i="21"/>
  <c r="BA16" i="21"/>
  <c r="BB16" i="21"/>
  <c r="BC16" i="21"/>
  <c r="BD16" i="21"/>
  <c r="BE16" i="21"/>
  <c r="BF16" i="21"/>
  <c r="BG16" i="21"/>
  <c r="BA17" i="21"/>
  <c r="BB17" i="21"/>
  <c r="BC17" i="21"/>
  <c r="BD17" i="21"/>
  <c r="BE17" i="21"/>
  <c r="BF17" i="21"/>
  <c r="BG17" i="21"/>
  <c r="BA18" i="21"/>
  <c r="BB18" i="21"/>
  <c r="BC18" i="21"/>
  <c r="BD18" i="21"/>
  <c r="BE18" i="21"/>
  <c r="BF18" i="21"/>
  <c r="BG18" i="21"/>
  <c r="BA19" i="21"/>
  <c r="BB19" i="21"/>
  <c r="BC19" i="21"/>
  <c r="BD19" i="21"/>
  <c r="BE19" i="21"/>
  <c r="BF19" i="21"/>
  <c r="BG19" i="21"/>
  <c r="BA20" i="21"/>
  <c r="BB20" i="21"/>
  <c r="BC20" i="21"/>
  <c r="BD20" i="21"/>
  <c r="BE20" i="21"/>
  <c r="BF20" i="21"/>
  <c r="BG20" i="21"/>
  <c r="BA21" i="21"/>
  <c r="BB21" i="21"/>
  <c r="BC21" i="21"/>
  <c r="BD21" i="21"/>
  <c r="BE21" i="21"/>
  <c r="BF21" i="21"/>
  <c r="BG21" i="21"/>
  <c r="BA22" i="21"/>
  <c r="BB22" i="21"/>
  <c r="BC22" i="21"/>
  <c r="BD22" i="21"/>
  <c r="BE22" i="21"/>
  <c r="BF22" i="21"/>
  <c r="BG22" i="21"/>
  <c r="BA23" i="21"/>
  <c r="BB23" i="21"/>
  <c r="BC23" i="21"/>
  <c r="BD23" i="21"/>
  <c r="BE23" i="21"/>
  <c r="BF23" i="21"/>
  <c r="BG23" i="21"/>
  <c r="BA24" i="21"/>
  <c r="BB24" i="21"/>
  <c r="BC24" i="21"/>
  <c r="BD24" i="21"/>
  <c r="BE24" i="21"/>
  <c r="BF24" i="21"/>
  <c r="BG24" i="21"/>
  <c r="BA25" i="21"/>
  <c r="BB25" i="21"/>
  <c r="BC25" i="21"/>
  <c r="BD25" i="21"/>
  <c r="BE25" i="21"/>
  <c r="BF25" i="21"/>
  <c r="BG25" i="21"/>
  <c r="BA26" i="21"/>
  <c r="BB26" i="21"/>
  <c r="BC26" i="21"/>
  <c r="BD26" i="21"/>
  <c r="BE26" i="21"/>
  <c r="BF26" i="21"/>
  <c r="BG26" i="21"/>
  <c r="BA11" i="20"/>
  <c r="BB11" i="20"/>
  <c r="BC11" i="20"/>
  <c r="BD11" i="20"/>
  <c r="BE11" i="20"/>
  <c r="BF11" i="20"/>
  <c r="BA12" i="20"/>
  <c r="BB12" i="20"/>
  <c r="BC12" i="20"/>
  <c r="BD12" i="20"/>
  <c r="BE12" i="20"/>
  <c r="BF12" i="20"/>
  <c r="BA13" i="20"/>
  <c r="BB13" i="20"/>
  <c r="BC13" i="20"/>
  <c r="BD13" i="20"/>
  <c r="BE13" i="20"/>
  <c r="BF13" i="20"/>
  <c r="BA14" i="20"/>
  <c r="BB14" i="20"/>
  <c r="BC14" i="20"/>
  <c r="BD14" i="20"/>
  <c r="BE14" i="20"/>
  <c r="BF14" i="20"/>
  <c r="BA15" i="20"/>
  <c r="BB15" i="20"/>
  <c r="BC15" i="20"/>
  <c r="BD15" i="20"/>
  <c r="BE15" i="20"/>
  <c r="BF15" i="20"/>
  <c r="BA16" i="20"/>
  <c r="BB16" i="20"/>
  <c r="BC16" i="20"/>
  <c r="BD16" i="20"/>
  <c r="BE16" i="20"/>
  <c r="BF16" i="20"/>
  <c r="BA17" i="20"/>
  <c r="BB17" i="20"/>
  <c r="BC17" i="20"/>
  <c r="BD17" i="20"/>
  <c r="BE17" i="20"/>
  <c r="BF17" i="20"/>
  <c r="BA18" i="20"/>
  <c r="BB18" i="20"/>
  <c r="BC18" i="20"/>
  <c r="BD18" i="20"/>
  <c r="BE18" i="20"/>
  <c r="BF18" i="20"/>
  <c r="BA19" i="20"/>
  <c r="BB19" i="20"/>
  <c r="BC19" i="20"/>
  <c r="BD19" i="20"/>
  <c r="BE19" i="20"/>
  <c r="BF19" i="20"/>
  <c r="BA20" i="20"/>
  <c r="BB20" i="20"/>
  <c r="BC20" i="20"/>
  <c r="BD20" i="20"/>
  <c r="BE20" i="20"/>
  <c r="BF20" i="20"/>
  <c r="BA21" i="20"/>
  <c r="BB21" i="20"/>
  <c r="BC21" i="20"/>
  <c r="BD21" i="20"/>
  <c r="BE21" i="20"/>
  <c r="BF21" i="20"/>
  <c r="BA22" i="20"/>
  <c r="BB22" i="20"/>
  <c r="BC22" i="20"/>
  <c r="BD22" i="20"/>
  <c r="BE22" i="20"/>
  <c r="BF22" i="20"/>
  <c r="BA23" i="20"/>
  <c r="BB23" i="20"/>
  <c r="BC23" i="20"/>
  <c r="BD23" i="20"/>
  <c r="BE23" i="20"/>
  <c r="BF23" i="20"/>
  <c r="BA24" i="20"/>
  <c r="BB24" i="20"/>
  <c r="BC24" i="20"/>
  <c r="BD24" i="20"/>
  <c r="BE24" i="20"/>
  <c r="BF24" i="20"/>
  <c r="BA25" i="20"/>
  <c r="BB25" i="20"/>
  <c r="BC25" i="20"/>
  <c r="BD25" i="20"/>
  <c r="BE25" i="20"/>
  <c r="BF25" i="20"/>
  <c r="BA26" i="20"/>
  <c r="BB26" i="20"/>
  <c r="BC26" i="20"/>
  <c r="BD26" i="20"/>
  <c r="BE26" i="20"/>
  <c r="BF26" i="20"/>
  <c r="BA11" i="16"/>
  <c r="BC11" i="16"/>
  <c r="BD11" i="16"/>
  <c r="BE11" i="16"/>
  <c r="BF11" i="16"/>
  <c r="BA12" i="16"/>
  <c r="BC12" i="16"/>
  <c r="BD12" i="16"/>
  <c r="BE12" i="16"/>
  <c r="BF12" i="16"/>
  <c r="BA13" i="16"/>
  <c r="BC13" i="16"/>
  <c r="BD13" i="16"/>
  <c r="BE13" i="16"/>
  <c r="BF13" i="16"/>
  <c r="BA14" i="16"/>
  <c r="BC14" i="16"/>
  <c r="BD14" i="16"/>
  <c r="BE14" i="16"/>
  <c r="BF14" i="16"/>
  <c r="BA15" i="16"/>
  <c r="BC15" i="16"/>
  <c r="BD15" i="16"/>
  <c r="BE15" i="16"/>
  <c r="BF15" i="16"/>
  <c r="BA16" i="16"/>
  <c r="BC16" i="16"/>
  <c r="BD16" i="16"/>
  <c r="BE16" i="16"/>
  <c r="BF16" i="16"/>
  <c r="BA17" i="16"/>
  <c r="BC17" i="16"/>
  <c r="BD17" i="16"/>
  <c r="BE17" i="16"/>
  <c r="BF17" i="16"/>
  <c r="BA18" i="16"/>
  <c r="BC18" i="16"/>
  <c r="BD18" i="16"/>
  <c r="BE18" i="16"/>
  <c r="BF18" i="16"/>
  <c r="BA19" i="16"/>
  <c r="BC19" i="16"/>
  <c r="BD19" i="16"/>
  <c r="BE19" i="16"/>
  <c r="BF19" i="16"/>
  <c r="BA20" i="16"/>
  <c r="BC20" i="16"/>
  <c r="BD20" i="16"/>
  <c r="BF20" i="16"/>
  <c r="BA21" i="16"/>
  <c r="BC21" i="16"/>
  <c r="BD21" i="16"/>
  <c r="BE21" i="16"/>
  <c r="BF21" i="16"/>
  <c r="BA22" i="16"/>
  <c r="BC22" i="16"/>
  <c r="BD22" i="16"/>
  <c r="BE22" i="16"/>
  <c r="BF22" i="16"/>
  <c r="BA23" i="16"/>
  <c r="BC23" i="16"/>
  <c r="BD23" i="16"/>
  <c r="BE23" i="16"/>
  <c r="BF23" i="16"/>
  <c r="BA24" i="16"/>
  <c r="BC24" i="16"/>
  <c r="BD24" i="16"/>
  <c r="BE24" i="16"/>
  <c r="BF24" i="16"/>
  <c r="BA25" i="16"/>
  <c r="BC25" i="16"/>
  <c r="BD25" i="16"/>
  <c r="BE25" i="16"/>
  <c r="BF25" i="16"/>
  <c r="BA26" i="16"/>
  <c r="BC26" i="16"/>
  <c r="BD26" i="16"/>
  <c r="BE26" i="16"/>
  <c r="BF26" i="16"/>
  <c r="AZ8" i="9" l="1"/>
  <c r="EP7" i="13" l="1"/>
  <c r="EQ6" i="13"/>
  <c r="DT7" i="13"/>
  <c r="DU6" i="13"/>
  <c r="CX7" i="13"/>
  <c r="CY6" i="13"/>
  <c r="CB7" i="13"/>
  <c r="CC6" i="13"/>
  <c r="BF7" i="13"/>
  <c r="BG6" i="13"/>
  <c r="AJ7" i="13"/>
  <c r="AK6" i="13"/>
  <c r="D5" i="2"/>
  <c r="C8" i="24"/>
  <c r="C9" i="24"/>
  <c r="C11" i="24"/>
  <c r="C10" i="24"/>
  <c r="C12" i="24"/>
  <c r="C15" i="24"/>
  <c r="C14" i="24"/>
  <c r="C13" i="24"/>
  <c r="C16" i="24"/>
  <c r="C17" i="24"/>
  <c r="C18" i="24"/>
  <c r="C20" i="24"/>
  <c r="C19" i="24"/>
  <c r="F8" i="24"/>
  <c r="F9" i="24"/>
  <c r="F11" i="24"/>
  <c r="O12" i="25" s="1"/>
  <c r="F10" i="24"/>
  <c r="I12" i="25" s="1"/>
  <c r="F12" i="24"/>
  <c r="F15" i="24"/>
  <c r="O12" i="30" s="1"/>
  <c r="F14" i="24"/>
  <c r="I12" i="30" s="1"/>
  <c r="F13" i="24"/>
  <c r="F16" i="24"/>
  <c r="F17" i="24"/>
  <c r="F18" i="24"/>
  <c r="F20" i="24"/>
  <c r="O12" i="31" s="1"/>
  <c r="F19" i="24"/>
  <c r="I12" i="31" s="1"/>
  <c r="I8" i="24"/>
  <c r="I9" i="24"/>
  <c r="I11" i="24"/>
  <c r="O13" i="25" s="1"/>
  <c r="I10" i="24"/>
  <c r="I13" i="25" s="1"/>
  <c r="I12" i="24"/>
  <c r="I15" i="24"/>
  <c r="O13" i="30" s="1"/>
  <c r="I14" i="24"/>
  <c r="I13" i="30" s="1"/>
  <c r="I13" i="24"/>
  <c r="I16" i="24"/>
  <c r="I17" i="24"/>
  <c r="I18" i="24"/>
  <c r="I20" i="24"/>
  <c r="O13" i="31" s="1"/>
  <c r="I19" i="24"/>
  <c r="I13" i="31" s="1"/>
  <c r="L8" i="24"/>
  <c r="L9" i="24"/>
  <c r="L11" i="24"/>
  <c r="L10" i="24"/>
  <c r="L12" i="24"/>
  <c r="L15" i="24"/>
  <c r="L14" i="24"/>
  <c r="L13" i="24"/>
  <c r="L16" i="24"/>
  <c r="L17" i="24"/>
  <c r="L18" i="24"/>
  <c r="L20" i="24"/>
  <c r="L19" i="24"/>
  <c r="O8" i="24"/>
  <c r="O9" i="24"/>
  <c r="O11" i="24"/>
  <c r="O10" i="24"/>
  <c r="O12" i="24"/>
  <c r="O15" i="24"/>
  <c r="O14" i="24"/>
  <c r="O13" i="24"/>
  <c r="O16" i="24"/>
  <c r="O17" i="24"/>
  <c r="O18" i="24"/>
  <c r="O20" i="24"/>
  <c r="O19" i="24"/>
  <c r="R8" i="24"/>
  <c r="R9" i="24"/>
  <c r="R11" i="24"/>
  <c r="R10" i="24"/>
  <c r="R12" i="24"/>
  <c r="R15" i="24"/>
  <c r="R14" i="24"/>
  <c r="R13" i="24"/>
  <c r="R16" i="24"/>
  <c r="R17" i="24"/>
  <c r="R18" i="24"/>
  <c r="R20" i="24"/>
  <c r="R19" i="24"/>
  <c r="U8" i="24"/>
  <c r="U9" i="24"/>
  <c r="U11" i="24"/>
  <c r="U10" i="24"/>
  <c r="U12" i="24"/>
  <c r="U15" i="24"/>
  <c r="U14" i="24"/>
  <c r="U13" i="24"/>
  <c r="U16" i="24"/>
  <c r="U17" i="24"/>
  <c r="U18" i="24"/>
  <c r="AY36" i="9" s="1"/>
  <c r="U20" i="24"/>
  <c r="U19" i="24"/>
  <c r="B8" i="24"/>
  <c r="B9" i="24"/>
  <c r="B11" i="24"/>
  <c r="B10" i="24"/>
  <c r="B12" i="24"/>
  <c r="B15" i="24"/>
  <c r="B14" i="24"/>
  <c r="B13" i="24"/>
  <c r="B16" i="24"/>
  <c r="B17" i="24"/>
  <c r="B18" i="24"/>
  <c r="B20" i="24"/>
  <c r="B19" i="24"/>
  <c r="E8" i="24"/>
  <c r="E9" i="24"/>
  <c r="E11" i="24"/>
  <c r="M12" i="25" s="1"/>
  <c r="E10" i="24"/>
  <c r="G12" i="25" s="1"/>
  <c r="E12" i="24"/>
  <c r="E15" i="24"/>
  <c r="M12" i="30" s="1"/>
  <c r="E14" i="24"/>
  <c r="G12" i="30" s="1"/>
  <c r="E13" i="24"/>
  <c r="E16" i="24"/>
  <c r="E17" i="24"/>
  <c r="E18" i="24"/>
  <c r="E20" i="24"/>
  <c r="M12" i="31" s="1"/>
  <c r="E19" i="24"/>
  <c r="G12" i="31" s="1"/>
  <c r="H8" i="24"/>
  <c r="H9" i="24"/>
  <c r="H11" i="24"/>
  <c r="M13" i="25" s="1"/>
  <c r="H10" i="24"/>
  <c r="G13" i="25" s="1"/>
  <c r="H12" i="24"/>
  <c r="H15" i="24"/>
  <c r="M13" i="30" s="1"/>
  <c r="H14" i="24"/>
  <c r="G13" i="30" s="1"/>
  <c r="H13" i="24"/>
  <c r="H16" i="24"/>
  <c r="H17" i="24"/>
  <c r="H18" i="24"/>
  <c r="H20" i="24"/>
  <c r="M13" i="31" s="1"/>
  <c r="H19" i="24"/>
  <c r="G13" i="31" s="1"/>
  <c r="K8" i="24"/>
  <c r="K9" i="24"/>
  <c r="K11" i="24"/>
  <c r="K10" i="24"/>
  <c r="K12" i="24"/>
  <c r="K15" i="24"/>
  <c r="K14" i="24"/>
  <c r="K13" i="24"/>
  <c r="K16" i="24"/>
  <c r="K17" i="24"/>
  <c r="K18" i="24"/>
  <c r="K20" i="24"/>
  <c r="K19" i="24"/>
  <c r="N8" i="24"/>
  <c r="N9" i="24"/>
  <c r="N11" i="24"/>
  <c r="N10" i="24"/>
  <c r="N12" i="24"/>
  <c r="N15" i="24"/>
  <c r="N14" i="24"/>
  <c r="N13" i="24"/>
  <c r="N16" i="24"/>
  <c r="N17" i="24"/>
  <c r="N18" i="24"/>
  <c r="N20" i="24"/>
  <c r="N19" i="24"/>
  <c r="Q8" i="24"/>
  <c r="Q9" i="24"/>
  <c r="Q11" i="24"/>
  <c r="Q10" i="24"/>
  <c r="Q12" i="24"/>
  <c r="Q15" i="24"/>
  <c r="Q14" i="24"/>
  <c r="Q13" i="24"/>
  <c r="Q16" i="24"/>
  <c r="Q17" i="24"/>
  <c r="Q18" i="24"/>
  <c r="Q20" i="24"/>
  <c r="Q19" i="24"/>
  <c r="T8" i="24"/>
  <c r="T9" i="24"/>
  <c r="T11" i="24"/>
  <c r="T10" i="24"/>
  <c r="T12" i="24"/>
  <c r="T15" i="24"/>
  <c r="T14" i="24"/>
  <c r="T13" i="24"/>
  <c r="T16" i="24"/>
  <c r="AP36" i="9" s="1"/>
  <c r="T17" i="24"/>
  <c r="AV36" i="9" s="1"/>
  <c r="T18" i="24"/>
  <c r="T20" i="24"/>
  <c r="AT36" i="9" s="1"/>
  <c r="T19" i="24"/>
  <c r="AR36" i="9" s="1"/>
  <c r="X4" i="24"/>
  <c r="G11" i="30" l="1"/>
  <c r="G14" i="30"/>
  <c r="O11" i="30"/>
  <c r="O14" i="30"/>
  <c r="M11" i="30"/>
  <c r="M14" i="30"/>
  <c r="I11" i="31"/>
  <c r="I14" i="31"/>
  <c r="O11" i="31"/>
  <c r="O14" i="31"/>
  <c r="I11" i="25"/>
  <c r="I14" i="25"/>
  <c r="M11" i="25"/>
  <c r="M14" i="25"/>
  <c r="G14" i="31"/>
  <c r="G11" i="31"/>
  <c r="M14" i="31"/>
  <c r="M11" i="31"/>
  <c r="G11" i="25"/>
  <c r="G14" i="25"/>
  <c r="I11" i="30"/>
  <c r="I14" i="30"/>
  <c r="O11" i="25"/>
  <c r="O14" i="25"/>
  <c r="BK11" i="9"/>
  <c r="T11" i="9"/>
  <c r="AN11" i="9"/>
  <c r="JY8" i="13"/>
  <c r="IG8" i="13"/>
  <c r="GO8" i="13"/>
  <c r="EW8" i="13"/>
  <c r="DE8" i="13"/>
  <c r="BM8" i="13"/>
  <c r="U8" i="13"/>
  <c r="JV8" i="13"/>
  <c r="ID8" i="13"/>
  <c r="GL8" i="13"/>
  <c r="ET8" i="13"/>
  <c r="DB8" i="13"/>
  <c r="BJ8" i="13"/>
  <c r="R8" i="13"/>
  <c r="JC8" i="13"/>
  <c r="HK8" i="13"/>
  <c r="FS8" i="13"/>
  <c r="EA8" i="13"/>
  <c r="CI8" i="13"/>
  <c r="AQ8" i="13"/>
  <c r="IZ8" i="13"/>
  <c r="HH8" i="13"/>
  <c r="FP8" i="13"/>
  <c r="DX8" i="13"/>
  <c r="CF8" i="13"/>
  <c r="AN8" i="13"/>
  <c r="CQ3" i="6"/>
  <c r="AU36" i="9"/>
  <c r="CR3" i="6"/>
  <c r="AS36" i="9"/>
  <c r="CN3" i="6"/>
  <c r="AQ36" i="9"/>
  <c r="GC3" i="6"/>
  <c r="AX36" i="9"/>
  <c r="AZ36" i="9" s="1"/>
  <c r="CO3" i="6"/>
  <c r="AW36" i="9"/>
  <c r="FY3" i="6"/>
  <c r="X36" i="9"/>
  <c r="F36" i="9"/>
  <c r="V11" i="24"/>
  <c r="FU3" i="6"/>
  <c r="FQ3" i="6"/>
  <c r="S20" i="24"/>
  <c r="AT33" i="9"/>
  <c r="S13" i="24"/>
  <c r="FM3" i="6"/>
  <c r="AB33" i="9"/>
  <c r="S10" i="24"/>
  <c r="D33" i="9"/>
  <c r="FI3" i="6"/>
  <c r="P19" i="24"/>
  <c r="FE3" i="6"/>
  <c r="AR30" i="9"/>
  <c r="FA3" i="6"/>
  <c r="AP30" i="9"/>
  <c r="P12" i="24"/>
  <c r="EW3" i="6"/>
  <c r="V30" i="9"/>
  <c r="N21" i="24"/>
  <c r="B30" i="9"/>
  <c r="ES3" i="6"/>
  <c r="P8" i="24"/>
  <c r="AV27" i="9"/>
  <c r="EO3" i="6"/>
  <c r="M15" i="24"/>
  <c r="EK3" i="6"/>
  <c r="Z27" i="9"/>
  <c r="M9" i="24"/>
  <c r="EG3" i="6"/>
  <c r="H27" i="9"/>
  <c r="EC3" i="6"/>
  <c r="AX24" i="9"/>
  <c r="J14" i="24"/>
  <c r="K13" i="30" s="1"/>
  <c r="DY3" i="6"/>
  <c r="X24" i="9"/>
  <c r="DU3" i="6"/>
  <c r="F24" i="9"/>
  <c r="J11" i="24"/>
  <c r="Q13" i="25" s="1"/>
  <c r="DQ3" i="6"/>
  <c r="G20" i="24"/>
  <c r="Q12" i="31" s="1"/>
  <c r="AT21" i="9"/>
  <c r="G13" i="24"/>
  <c r="AB21" i="9"/>
  <c r="DM3" i="6"/>
  <c r="G10" i="24"/>
  <c r="K12" i="25" s="1"/>
  <c r="D21" i="9"/>
  <c r="DI3" i="6"/>
  <c r="D19" i="24"/>
  <c r="DE3" i="6"/>
  <c r="AR18" i="9"/>
  <c r="B30" i="11"/>
  <c r="DA3" i="6"/>
  <c r="B27" i="11"/>
  <c r="AP18" i="9"/>
  <c r="D12" i="24"/>
  <c r="B19" i="11"/>
  <c r="V18" i="9"/>
  <c r="CW3" i="6"/>
  <c r="B21" i="24"/>
  <c r="B11" i="11"/>
  <c r="B18" i="9"/>
  <c r="CS3" i="6"/>
  <c r="D8" i="24"/>
  <c r="CK3" i="6"/>
  <c r="AA36" i="9"/>
  <c r="I36" i="9"/>
  <c r="CG3" i="6"/>
  <c r="AY33" i="9"/>
  <c r="CC3" i="6"/>
  <c r="BY3" i="6"/>
  <c r="Y33" i="9"/>
  <c r="G33" i="9"/>
  <c r="BU3" i="6"/>
  <c r="AU30" i="9"/>
  <c r="BQ3" i="6"/>
  <c r="AC30" i="9"/>
  <c r="BM3" i="6"/>
  <c r="E30" i="9"/>
  <c r="BI3" i="6"/>
  <c r="BE3" i="6"/>
  <c r="AS27" i="9"/>
  <c r="AQ27" i="9"/>
  <c r="BA3" i="6"/>
  <c r="W27" i="9"/>
  <c r="AW3" i="6"/>
  <c r="C27" i="9"/>
  <c r="AS3" i="6"/>
  <c r="AW24" i="9"/>
  <c r="AO3" i="6"/>
  <c r="AA24" i="9"/>
  <c r="AK3" i="6"/>
  <c r="AG3" i="6"/>
  <c r="I24" i="9"/>
  <c r="AC3" i="6"/>
  <c r="AY21" i="9"/>
  <c r="Y3" i="6"/>
  <c r="Y21" i="9"/>
  <c r="U3" i="6"/>
  <c r="G21" i="9"/>
  <c r="C31" i="11"/>
  <c r="AU18" i="9"/>
  <c r="Q3" i="6"/>
  <c r="C20" i="11"/>
  <c r="M3" i="6"/>
  <c r="AC18" i="9"/>
  <c r="C13" i="11"/>
  <c r="I3" i="6"/>
  <c r="E18" i="9"/>
  <c r="V17" i="24"/>
  <c r="GB3" i="6"/>
  <c r="FX3" i="6"/>
  <c r="Z36" i="9"/>
  <c r="V15" i="24"/>
  <c r="V9" i="24"/>
  <c r="H36" i="9"/>
  <c r="FT3" i="6"/>
  <c r="S18" i="24"/>
  <c r="FP3" i="6"/>
  <c r="AX33" i="9"/>
  <c r="S14" i="24"/>
  <c r="FL3" i="6"/>
  <c r="X33" i="9"/>
  <c r="S11" i="24"/>
  <c r="FH3" i="6"/>
  <c r="F33" i="9"/>
  <c r="P20" i="24"/>
  <c r="FD3" i="6"/>
  <c r="AT30" i="9"/>
  <c r="P13" i="24"/>
  <c r="EZ3" i="6"/>
  <c r="AB30" i="9"/>
  <c r="P10" i="24"/>
  <c r="EV3" i="6"/>
  <c r="D30" i="9"/>
  <c r="M19" i="24"/>
  <c r="ER3" i="6"/>
  <c r="AR27" i="9"/>
  <c r="M16" i="24"/>
  <c r="AP27" i="9"/>
  <c r="EN3" i="6"/>
  <c r="M12" i="24"/>
  <c r="EJ3" i="6"/>
  <c r="V27" i="9"/>
  <c r="K21" i="24"/>
  <c r="B27" i="9"/>
  <c r="EF3" i="6"/>
  <c r="M8" i="24"/>
  <c r="J17" i="24"/>
  <c r="EB3" i="6"/>
  <c r="AV24" i="9"/>
  <c r="Z24" i="9"/>
  <c r="DX3" i="6"/>
  <c r="J15" i="24"/>
  <c r="Q13" i="30" s="1"/>
  <c r="J9" i="24"/>
  <c r="H24" i="9"/>
  <c r="DT3" i="6"/>
  <c r="G18" i="24"/>
  <c r="DP3" i="6"/>
  <c r="AX21" i="9"/>
  <c r="G14" i="24"/>
  <c r="K12" i="30" s="1"/>
  <c r="DL3" i="6"/>
  <c r="X21" i="9"/>
  <c r="G11" i="24"/>
  <c r="Q12" i="25" s="1"/>
  <c r="F21" i="9"/>
  <c r="DH3" i="6"/>
  <c r="D20" i="24"/>
  <c r="B31" i="11"/>
  <c r="AT18" i="9"/>
  <c r="DD3" i="6"/>
  <c r="CZ3" i="6"/>
  <c r="B20" i="11"/>
  <c r="D13" i="24"/>
  <c r="AB18" i="9"/>
  <c r="D10" i="24"/>
  <c r="CV3" i="6"/>
  <c r="D18" i="9"/>
  <c r="B13" i="11"/>
  <c r="CJ3" i="6"/>
  <c r="W36" i="9"/>
  <c r="U21" i="24"/>
  <c r="CF3" i="6"/>
  <c r="C36" i="9"/>
  <c r="AW33" i="9"/>
  <c r="CB3" i="6"/>
  <c r="S15" i="24"/>
  <c r="AA33" i="9"/>
  <c r="BX3" i="6"/>
  <c r="I33" i="9"/>
  <c r="BT3" i="6"/>
  <c r="BP3" i="6"/>
  <c r="AY30" i="9"/>
  <c r="Y30" i="9"/>
  <c r="BL3" i="6"/>
  <c r="G30" i="9"/>
  <c r="BH3" i="6"/>
  <c r="AU27" i="9"/>
  <c r="BD3" i="6"/>
  <c r="AZ3" i="6"/>
  <c r="AC27" i="9"/>
  <c r="E27" i="9"/>
  <c r="AV3" i="6"/>
  <c r="AR3" i="6"/>
  <c r="AS24" i="9"/>
  <c r="AQ24" i="9"/>
  <c r="AN3" i="6"/>
  <c r="AJ3" i="6"/>
  <c r="W24" i="9"/>
  <c r="I21" i="24"/>
  <c r="C24" i="9"/>
  <c r="AF3" i="6"/>
  <c r="AW21" i="9"/>
  <c r="AB3" i="6"/>
  <c r="G15" i="24"/>
  <c r="Q12" i="30" s="1"/>
  <c r="X3" i="6"/>
  <c r="AA21" i="9"/>
  <c r="T3" i="6"/>
  <c r="I21" i="9"/>
  <c r="C29" i="11"/>
  <c r="AY18" i="9"/>
  <c r="P3" i="6"/>
  <c r="C21" i="11"/>
  <c r="L3" i="6"/>
  <c r="Y18" i="9"/>
  <c r="C14" i="11"/>
  <c r="G18" i="9"/>
  <c r="H3" i="6"/>
  <c r="GE3" i="6"/>
  <c r="V19" i="24"/>
  <c r="V16" i="24"/>
  <c r="GA3" i="6"/>
  <c r="V12" i="24"/>
  <c r="FW3" i="6"/>
  <c r="V36" i="9"/>
  <c r="V8" i="24"/>
  <c r="FS3" i="6"/>
  <c r="B36" i="9"/>
  <c r="T21" i="24"/>
  <c r="S17" i="24"/>
  <c r="FO3" i="6"/>
  <c r="AV33" i="9"/>
  <c r="FK3" i="6"/>
  <c r="Z33" i="9"/>
  <c r="S9" i="24"/>
  <c r="FG3" i="6"/>
  <c r="H33" i="9"/>
  <c r="P18" i="24"/>
  <c r="FC3" i="6"/>
  <c r="AX30" i="9"/>
  <c r="P14" i="24"/>
  <c r="EY3" i="6"/>
  <c r="X30" i="9"/>
  <c r="P11" i="24"/>
  <c r="EU3" i="6"/>
  <c r="F30" i="9"/>
  <c r="M20" i="24"/>
  <c r="EQ3" i="6"/>
  <c r="AT27" i="9"/>
  <c r="M13" i="24"/>
  <c r="EM3" i="6"/>
  <c r="AB27" i="9"/>
  <c r="EI3" i="6"/>
  <c r="D27" i="9"/>
  <c r="M10" i="24"/>
  <c r="EE3" i="6"/>
  <c r="AR24" i="9"/>
  <c r="J19" i="24"/>
  <c r="K13" i="31" s="1"/>
  <c r="J16" i="24"/>
  <c r="EA3" i="6"/>
  <c r="AP24" i="9"/>
  <c r="J12" i="24"/>
  <c r="DW3" i="6"/>
  <c r="V24" i="9"/>
  <c r="J8" i="24"/>
  <c r="DS3" i="6"/>
  <c r="B24" i="9"/>
  <c r="H21" i="24"/>
  <c r="G17" i="24"/>
  <c r="DO3" i="6"/>
  <c r="AV21" i="9"/>
  <c r="DK3" i="6"/>
  <c r="Z21" i="9"/>
  <c r="G9" i="24"/>
  <c r="DG3" i="6"/>
  <c r="H21" i="9"/>
  <c r="D18" i="24"/>
  <c r="DC3" i="6"/>
  <c r="AX18" i="9"/>
  <c r="B29" i="11"/>
  <c r="D14" i="24"/>
  <c r="CY3" i="6"/>
  <c r="B21" i="11"/>
  <c r="X18" i="9"/>
  <c r="D11" i="24"/>
  <c r="CU3" i="6"/>
  <c r="F18" i="9"/>
  <c r="B14" i="11"/>
  <c r="CM3" i="6"/>
  <c r="AC36" i="9"/>
  <c r="CI3" i="6"/>
  <c r="E36" i="9"/>
  <c r="S19" i="24"/>
  <c r="CE3" i="6"/>
  <c r="AS33" i="9"/>
  <c r="CA3" i="6"/>
  <c r="AQ33" i="9"/>
  <c r="BW3" i="6"/>
  <c r="W33" i="9"/>
  <c r="R21" i="24"/>
  <c r="BS3" i="6"/>
  <c r="C33" i="9"/>
  <c r="BO3" i="6"/>
  <c r="AW30" i="9"/>
  <c r="BK3" i="6"/>
  <c r="AA30" i="9"/>
  <c r="BG3" i="6"/>
  <c r="I30" i="9"/>
  <c r="BC3" i="6"/>
  <c r="AY27" i="9"/>
  <c r="AY3" i="6"/>
  <c r="Y27" i="9"/>
  <c r="AU3" i="6"/>
  <c r="G27" i="9"/>
  <c r="AQ3" i="6"/>
  <c r="AU24" i="9"/>
  <c r="AM3" i="6"/>
  <c r="AC24" i="9"/>
  <c r="AI3" i="6"/>
  <c r="E24" i="9"/>
  <c r="G19" i="24"/>
  <c r="K12" i="31" s="1"/>
  <c r="AE3" i="6"/>
  <c r="AS21" i="9"/>
  <c r="AA3" i="6"/>
  <c r="AQ21" i="9"/>
  <c r="W3" i="6"/>
  <c r="W21" i="9"/>
  <c r="F21" i="24"/>
  <c r="S3" i="6"/>
  <c r="C21" i="9"/>
  <c r="O3" i="6"/>
  <c r="C28" i="11"/>
  <c r="AW18" i="9"/>
  <c r="K3" i="6"/>
  <c r="C22" i="11"/>
  <c r="AA18" i="9"/>
  <c r="G3" i="6"/>
  <c r="C12" i="11"/>
  <c r="I18" i="9"/>
  <c r="V20" i="24"/>
  <c r="GD3" i="6"/>
  <c r="V13" i="24"/>
  <c r="FZ3" i="6"/>
  <c r="AB36" i="9"/>
  <c r="V10" i="24"/>
  <c r="D36" i="9"/>
  <c r="FV3" i="6"/>
  <c r="FR3" i="6"/>
  <c r="AR33" i="9"/>
  <c r="AP33" i="9"/>
  <c r="FN3" i="6"/>
  <c r="S16" i="24"/>
  <c r="V33" i="9"/>
  <c r="S12" i="24"/>
  <c r="FJ3" i="6"/>
  <c r="Q21" i="24"/>
  <c r="FF3" i="6"/>
  <c r="B33" i="9"/>
  <c r="S8" i="24"/>
  <c r="FB3" i="6"/>
  <c r="AV30" i="9"/>
  <c r="P17" i="24"/>
  <c r="P15" i="24"/>
  <c r="Z30" i="9"/>
  <c r="EX3" i="6"/>
  <c r="H30" i="9"/>
  <c r="ET3" i="6"/>
  <c r="P9" i="24"/>
  <c r="EP3" i="6"/>
  <c r="M18" i="24"/>
  <c r="AX27" i="9"/>
  <c r="EL3" i="6"/>
  <c r="X27" i="9"/>
  <c r="M14" i="24"/>
  <c r="M11" i="24"/>
  <c r="F27" i="9"/>
  <c r="EH3" i="6"/>
  <c r="J20" i="24"/>
  <c r="Q13" i="31" s="1"/>
  <c r="AT24" i="9"/>
  <c r="ED3" i="6"/>
  <c r="J13" i="24"/>
  <c r="DZ3" i="6"/>
  <c r="AB24" i="9"/>
  <c r="J10" i="24"/>
  <c r="K13" i="25" s="1"/>
  <c r="DV3" i="6"/>
  <c r="D24" i="9"/>
  <c r="AR21" i="9"/>
  <c r="DR3" i="6"/>
  <c r="DN3" i="6"/>
  <c r="AP21" i="9"/>
  <c r="G16" i="24"/>
  <c r="DJ3" i="6"/>
  <c r="V21" i="9"/>
  <c r="G12" i="24"/>
  <c r="E21" i="24"/>
  <c r="DF3" i="6"/>
  <c r="B21" i="9"/>
  <c r="G8" i="24"/>
  <c r="B28" i="11"/>
  <c r="AV18" i="9"/>
  <c r="D17" i="24"/>
  <c r="DB3" i="6"/>
  <c r="D15" i="24"/>
  <c r="Z18" i="9"/>
  <c r="CX3" i="6"/>
  <c r="B22" i="11"/>
  <c r="CT3" i="6"/>
  <c r="B12" i="11"/>
  <c r="D9" i="24"/>
  <c r="H18" i="9"/>
  <c r="V18" i="24"/>
  <c r="CP3" i="6"/>
  <c r="V14" i="24"/>
  <c r="Y36" i="9"/>
  <c r="CL3" i="6"/>
  <c r="CH3" i="6"/>
  <c r="G36" i="9"/>
  <c r="AU33" i="9"/>
  <c r="CD3" i="6"/>
  <c r="BZ3" i="6"/>
  <c r="AC33" i="9"/>
  <c r="E33" i="9"/>
  <c r="BV3" i="6"/>
  <c r="AS30" i="9"/>
  <c r="BR3" i="6"/>
  <c r="P16" i="24"/>
  <c r="AQ30" i="9"/>
  <c r="BN3" i="6"/>
  <c r="BJ3" i="6"/>
  <c r="W30" i="9"/>
  <c r="O21" i="24"/>
  <c r="C30" i="9"/>
  <c r="BF3" i="6"/>
  <c r="M17" i="24"/>
  <c r="BB3" i="6"/>
  <c r="AW27" i="9"/>
  <c r="AA27" i="9"/>
  <c r="AX3" i="6"/>
  <c r="L21" i="24"/>
  <c r="AT3" i="6"/>
  <c r="I27" i="9"/>
  <c r="J18" i="24"/>
  <c r="AY24" i="9"/>
  <c r="AP3" i="6"/>
  <c r="AL3" i="6"/>
  <c r="Y24" i="9"/>
  <c r="G24" i="9"/>
  <c r="AH3" i="6"/>
  <c r="AD3" i="6"/>
  <c r="AU21" i="9"/>
  <c r="AC21" i="9"/>
  <c r="Z3" i="6"/>
  <c r="E21" i="9"/>
  <c r="V3" i="6"/>
  <c r="C30" i="11"/>
  <c r="R3" i="6"/>
  <c r="AS18" i="9"/>
  <c r="D16" i="24"/>
  <c r="C27" i="11"/>
  <c r="N3" i="6"/>
  <c r="AQ18" i="9"/>
  <c r="C19" i="11"/>
  <c r="W18" i="9"/>
  <c r="J3" i="6"/>
  <c r="C21" i="24"/>
  <c r="C11" i="11"/>
  <c r="C18" i="9"/>
  <c r="F3" i="6"/>
  <c r="K14" i="30" l="1"/>
  <c r="K11" i="30"/>
  <c r="K11" i="31"/>
  <c r="K14" i="31"/>
  <c r="Q14" i="30"/>
  <c r="Q11" i="30"/>
  <c r="Q14" i="25"/>
  <c r="Q11" i="25"/>
  <c r="K14" i="25"/>
  <c r="K11" i="25"/>
  <c r="Q11" i="31"/>
  <c r="Q14" i="31"/>
  <c r="W15" i="24"/>
  <c r="D22" i="11" s="1"/>
  <c r="BA36" i="9"/>
  <c r="BB36" i="9" s="1"/>
  <c r="AP40" i="9"/>
  <c r="AP39" i="9"/>
  <c r="S21" i="24"/>
  <c r="G21" i="24"/>
  <c r="W13" i="24"/>
  <c r="D20" i="11" s="1"/>
  <c r="W19" i="24"/>
  <c r="D30" i="11" s="1"/>
  <c r="M21" i="24"/>
  <c r="W8" i="24"/>
  <c r="D21" i="24"/>
  <c r="W12" i="24"/>
  <c r="D19" i="11" s="1"/>
  <c r="W16" i="24"/>
  <c r="D27" i="11" s="1"/>
  <c r="V21" i="24"/>
  <c r="W10" i="24"/>
  <c r="D13" i="11" s="1"/>
  <c r="W20" i="24"/>
  <c r="D31" i="11" s="1"/>
  <c r="P21" i="24"/>
  <c r="W9" i="24"/>
  <c r="D12" i="11" s="1"/>
  <c r="W17" i="24"/>
  <c r="D28" i="11" s="1"/>
  <c r="W11" i="24"/>
  <c r="D14" i="11" s="1"/>
  <c r="W14" i="24"/>
  <c r="D21" i="11" s="1"/>
  <c r="W18" i="24"/>
  <c r="D29" i="11" s="1"/>
  <c r="J21" i="24"/>
  <c r="D4" i="21"/>
  <c r="BK9" i="9" l="1"/>
  <c r="T9" i="9"/>
  <c r="AN9" i="9"/>
  <c r="W21" i="24"/>
  <c r="G15" i="31" s="1"/>
  <c r="D11" i="11"/>
  <c r="BG10" i="21"/>
  <c r="BD10" i="21"/>
  <c r="G15" i="30" l="1"/>
  <c r="G15" i="25"/>
  <c r="M15" i="30"/>
  <c r="M15" i="25"/>
  <c r="M15" i="31"/>
  <c r="AX10" i="21"/>
  <c r="AX15" i="21"/>
  <c r="AX24" i="21"/>
  <c r="AX11" i="21"/>
  <c r="AX20" i="21"/>
  <c r="AX21" i="21"/>
  <c r="AX22" i="21"/>
  <c r="AX12" i="21"/>
  <c r="AX14" i="21"/>
  <c r="AX26" i="21"/>
  <c r="AX23" i="21"/>
  <c r="AX16" i="21"/>
  <c r="AX17" i="21"/>
  <c r="AX18" i="21"/>
  <c r="AX19" i="21"/>
  <c r="AX13" i="21"/>
  <c r="AX25" i="21"/>
  <c r="AY10" i="21"/>
  <c r="C3" i="6"/>
  <c r="AK9" i="9"/>
  <c r="AK10" i="9"/>
  <c r="BG9" i="9"/>
  <c r="BG10" i="9"/>
  <c r="Q10" i="9"/>
  <c r="Q9" i="9"/>
  <c r="X18" i="24"/>
  <c r="E29" i="11" s="1"/>
  <c r="X9" i="24"/>
  <c r="E12" i="11" s="1"/>
  <c r="X13" i="24"/>
  <c r="E20" i="11" s="1"/>
  <c r="X8" i="24"/>
  <c r="E11" i="11" s="1"/>
  <c r="X15" i="24"/>
  <c r="E22" i="11" s="1"/>
  <c r="X11" i="24"/>
  <c r="E14" i="11" s="1"/>
  <c r="X14" i="24"/>
  <c r="E21" i="11" s="1"/>
  <c r="X19" i="24"/>
  <c r="E30" i="11" s="1"/>
  <c r="X20" i="24"/>
  <c r="E31" i="11" s="1"/>
  <c r="X17" i="24"/>
  <c r="E28" i="11" s="1"/>
  <c r="X10" i="24"/>
  <c r="E13" i="11" s="1"/>
  <c r="X16" i="24"/>
  <c r="E27" i="11" s="1"/>
  <c r="H1" i="24"/>
  <c r="X12" i="24"/>
  <c r="E19" i="11" s="1"/>
  <c r="AY22" i="21"/>
  <c r="AY15" i="21"/>
  <c r="AY12" i="21"/>
  <c r="AY20" i="21"/>
  <c r="AY17" i="21"/>
  <c r="AY18" i="21"/>
  <c r="AY19" i="21"/>
  <c r="AY24" i="21"/>
  <c r="AY14" i="21"/>
  <c r="AY21" i="21"/>
  <c r="AY26" i="21"/>
  <c r="AY25" i="21"/>
  <c r="AY11" i="21"/>
  <c r="AY23" i="21"/>
  <c r="AY16" i="21"/>
  <c r="AY13" i="21"/>
  <c r="BF10" i="21"/>
  <c r="BE10" i="21"/>
  <c r="BC10" i="21"/>
  <c r="BB10" i="21"/>
  <c r="BA10" i="21"/>
  <c r="AZ18" i="21" l="1"/>
  <c r="AZ20" i="21"/>
  <c r="AZ26" i="21"/>
  <c r="AZ22" i="21"/>
  <c r="AZ17" i="21"/>
  <c r="AZ21" i="21"/>
  <c r="AZ12" i="21"/>
  <c r="AZ19" i="21"/>
  <c r="AZ13" i="21"/>
  <c r="AZ25" i="21"/>
  <c r="AZ11" i="21"/>
  <c r="AZ24" i="21"/>
  <c r="AZ15" i="21"/>
  <c r="AZ23" i="21"/>
  <c r="AZ16" i="21"/>
  <c r="AZ14" i="21"/>
  <c r="AZ10" i="21" l="1"/>
  <c r="G11" i="21" l="1"/>
  <c r="G15" i="21"/>
  <c r="G19" i="21"/>
  <c r="G23" i="21"/>
  <c r="G16" i="21"/>
  <c r="G20" i="21"/>
  <c r="G24" i="21"/>
  <c r="G17" i="21"/>
  <c r="G25" i="21"/>
  <c r="G14" i="21"/>
  <c r="G22" i="21"/>
  <c r="G12" i="21"/>
  <c r="G13" i="21"/>
  <c r="G21" i="21"/>
  <c r="G18" i="21"/>
  <c r="G26" i="21"/>
  <c r="B11" i="21"/>
  <c r="F11" i="21"/>
  <c r="E12" i="21"/>
  <c r="D13" i="21"/>
  <c r="C14" i="21"/>
  <c r="B15" i="21"/>
  <c r="F15" i="21"/>
  <c r="E16" i="21"/>
  <c r="D17" i="21"/>
  <c r="C18" i="21"/>
  <c r="B19" i="21"/>
  <c r="F19" i="21"/>
  <c r="E20" i="21"/>
  <c r="D21" i="21"/>
  <c r="C22" i="21"/>
  <c r="B23" i="21"/>
  <c r="F23" i="21"/>
  <c r="E24" i="21"/>
  <c r="D25" i="21"/>
  <c r="C26" i="21"/>
  <c r="D12" i="21"/>
  <c r="B14" i="21"/>
  <c r="D16" i="21"/>
  <c r="F18" i="21"/>
  <c r="C21" i="21"/>
  <c r="D24" i="21"/>
  <c r="F26" i="21"/>
  <c r="C11" i="21"/>
  <c r="B12" i="21"/>
  <c r="F12" i="21"/>
  <c r="E13" i="21"/>
  <c r="D14" i="21"/>
  <c r="C15" i="21"/>
  <c r="B16" i="21"/>
  <c r="F16" i="21"/>
  <c r="E17" i="21"/>
  <c r="D18" i="21"/>
  <c r="C19" i="21"/>
  <c r="B20" i="21"/>
  <c r="F20" i="21"/>
  <c r="E21" i="21"/>
  <c r="D22" i="21"/>
  <c r="C23" i="21"/>
  <c r="B24" i="21"/>
  <c r="F24" i="21"/>
  <c r="E25" i="21"/>
  <c r="D26" i="21"/>
  <c r="C13" i="21"/>
  <c r="E15" i="21"/>
  <c r="B18" i="21"/>
  <c r="D20" i="21"/>
  <c r="F22" i="21"/>
  <c r="C25" i="21"/>
  <c r="D11" i="21"/>
  <c r="C12" i="21"/>
  <c r="B13" i="21"/>
  <c r="F13" i="21"/>
  <c r="E14" i="21"/>
  <c r="D15" i="21"/>
  <c r="C16" i="21"/>
  <c r="B17" i="21"/>
  <c r="F17" i="21"/>
  <c r="E18" i="21"/>
  <c r="D19" i="21"/>
  <c r="C20" i="21"/>
  <c r="B21" i="21"/>
  <c r="F21" i="21"/>
  <c r="E22" i="21"/>
  <c r="D23" i="21"/>
  <c r="C24" i="21"/>
  <c r="B25" i="21"/>
  <c r="F25" i="21"/>
  <c r="E26" i="21"/>
  <c r="E11" i="21"/>
  <c r="F14" i="21"/>
  <c r="C17" i="21"/>
  <c r="E19" i="21"/>
  <c r="B22" i="21"/>
  <c r="E23" i="21"/>
  <c r="B26" i="21"/>
  <c r="G10" i="21"/>
  <c r="C10" i="21"/>
  <c r="F10" i="21"/>
  <c r="B10" i="21"/>
  <c r="D10" i="21"/>
  <c r="E10" i="21"/>
  <c r="D4" i="19"/>
  <c r="D4" i="20"/>
  <c r="D4" i="16"/>
  <c r="E4" i="20"/>
  <c r="E2" i="20"/>
  <c r="C3" i="11"/>
  <c r="JR7" i="13"/>
  <c r="IV7" i="13"/>
  <c r="HZ7" i="13"/>
  <c r="HD7" i="13"/>
  <c r="GH7" i="13"/>
  <c r="FL7" i="13"/>
  <c r="JS6" i="13"/>
  <c r="IW6" i="13"/>
  <c r="IA6" i="13"/>
  <c r="HE6" i="13"/>
  <c r="GI6" i="13"/>
  <c r="FM6" i="13"/>
  <c r="O6" i="13"/>
  <c r="B10" i="5" l="1"/>
  <c r="B1" i="5" s="1"/>
  <c r="AT8" i="9" l="1"/>
  <c r="E10" i="5"/>
  <c r="E11" i="5" s="1"/>
  <c r="Z8" i="9" l="1"/>
  <c r="F11" i="5"/>
  <c r="E12" i="5"/>
  <c r="F12" i="5" s="1"/>
  <c r="G11" i="5" l="1"/>
  <c r="G12" i="5"/>
  <c r="E13" i="5"/>
  <c r="F13" i="5" s="1"/>
  <c r="E14" i="5" l="1"/>
  <c r="E15" i="5" s="1"/>
  <c r="F15" i="5" s="1"/>
  <c r="G13" i="5"/>
  <c r="F14" i="5" l="1"/>
  <c r="E16" i="5"/>
  <c r="F16" i="5" s="1"/>
  <c r="G15" i="5"/>
  <c r="G14" i="5" l="1"/>
  <c r="G16" i="5"/>
  <c r="E17" i="5"/>
  <c r="E18" i="5" s="1"/>
  <c r="F17" i="5" l="1"/>
  <c r="E19" i="5"/>
  <c r="F18" i="5"/>
  <c r="G18" i="5" s="1"/>
  <c r="G17" i="5" l="1"/>
  <c r="F19" i="5"/>
  <c r="G19" i="5" s="1"/>
  <c r="E20" i="5"/>
  <c r="F20" i="5" l="1"/>
  <c r="F10" i="5" s="1"/>
  <c r="P1" i="24" l="1"/>
  <c r="HC3" i="6" s="1"/>
  <c r="G20" i="5"/>
  <c r="DO7" i="13" l="1"/>
  <c r="JM7" i="13"/>
  <c r="G12" i="9"/>
  <c r="GC7" i="13"/>
  <c r="FG7" i="13"/>
  <c r="CS7" i="13"/>
  <c r="BW7" i="13"/>
  <c r="I7" i="13"/>
  <c r="EK7" i="13"/>
  <c r="AE7" i="13"/>
  <c r="GY7" i="13"/>
  <c r="IQ7" i="13"/>
  <c r="G10" i="5"/>
  <c r="U5" i="24" s="1"/>
  <c r="BA7" i="13"/>
  <c r="HU7" i="13"/>
  <c r="M5" i="24" l="1"/>
  <c r="R5" i="24"/>
  <c r="R6" i="2"/>
  <c r="GT3" i="6"/>
  <c r="GU3" i="6"/>
  <c r="GV3" i="6"/>
  <c r="GW3" i="6"/>
  <c r="BB10" i="20" l="1"/>
  <c r="AT10" i="9" l="1"/>
  <c r="Z10" i="9"/>
  <c r="GG3" i="6" l="1"/>
  <c r="GS3" i="6"/>
  <c r="GN3" i="6" l="1"/>
  <c r="GQ3" i="6"/>
  <c r="GM3" i="6"/>
  <c r="GI3" i="6"/>
  <c r="GP3" i="6"/>
  <c r="GR3" i="6"/>
  <c r="GL3" i="6"/>
  <c r="GO3" i="6"/>
  <c r="GK3" i="6"/>
  <c r="GJ3" i="6"/>
  <c r="AI12" i="9" l="1"/>
  <c r="O12" i="9"/>
  <c r="AW9" i="9"/>
  <c r="I9" i="9"/>
  <c r="AC8" i="9" l="1"/>
  <c r="AW8" i="9"/>
  <c r="EW16" i="13" l="1"/>
  <c r="JX20" i="13"/>
  <c r="JC23" i="13"/>
  <c r="HJ16" i="13"/>
  <c r="JX15" i="13"/>
  <c r="IG17" i="13"/>
  <c r="EV17" i="13"/>
  <c r="EW25" i="13"/>
  <c r="HJ21" i="13"/>
  <c r="GN17" i="13"/>
  <c r="AQ16" i="13"/>
  <c r="FR19" i="13"/>
  <c r="EV21" i="13"/>
  <c r="T23" i="13"/>
  <c r="HJ23" i="13"/>
  <c r="AQ29" i="13"/>
  <c r="JY23" i="13"/>
  <c r="DZ16" i="13"/>
  <c r="EA21" i="13"/>
  <c r="HJ20" i="13"/>
  <c r="GO23" i="13"/>
  <c r="EA23" i="13"/>
  <c r="BM27" i="13"/>
  <c r="FR27" i="13"/>
  <c r="DD29" i="13"/>
  <c r="DZ27" i="13"/>
  <c r="DD20" i="13"/>
  <c r="JC15" i="13"/>
  <c r="EV18" i="13"/>
  <c r="DD18" i="13"/>
  <c r="BL18" i="13"/>
  <c r="U17" i="13"/>
  <c r="IG22" i="13"/>
  <c r="CI25" i="13"/>
  <c r="BM22" i="13"/>
  <c r="AQ25" i="13"/>
  <c r="FS24" i="13"/>
  <c r="GN26" i="13"/>
  <c r="EV27" i="13"/>
  <c r="JC22" i="13"/>
  <c r="FR15" i="13"/>
  <c r="EA26" i="13"/>
  <c r="BL20" i="13"/>
  <c r="EA28" i="13"/>
  <c r="U29" i="13"/>
  <c r="GO22" i="13"/>
  <c r="JX28" i="13"/>
  <c r="T29" i="13"/>
  <c r="JB19" i="13"/>
  <c r="FR26" i="13"/>
  <c r="DZ26" i="13"/>
  <c r="DE28" i="13"/>
  <c r="IF28" i="13"/>
  <c r="CH15" i="13"/>
  <c r="DZ18" i="13"/>
  <c r="FS21" i="13"/>
  <c r="DE22" i="13"/>
  <c r="JC25" i="13"/>
  <c r="T27" i="13"/>
  <c r="DZ28" i="13"/>
  <c r="HK15" i="13"/>
  <c r="AP18" i="13"/>
  <c r="U19" i="13"/>
  <c r="EV16" i="13"/>
  <c r="JC18" i="13"/>
  <c r="CH19" i="13"/>
  <c r="BM16" i="13"/>
  <c r="IF17" i="13"/>
  <c r="DZ17" i="13"/>
  <c r="FR18" i="13"/>
  <c r="GN20" i="13"/>
  <c r="HK18" i="13"/>
  <c r="EV22" i="13"/>
  <c r="DZ20" i="13"/>
  <c r="HK22" i="13"/>
  <c r="HK20" i="13"/>
  <c r="BM26" i="13"/>
  <c r="DZ21" i="13"/>
  <c r="CH24" i="13"/>
  <c r="FS27" i="13"/>
  <c r="BM28" i="13"/>
  <c r="DD28" i="13"/>
  <c r="IF29" i="13"/>
  <c r="GN25" i="13"/>
  <c r="T25" i="13"/>
  <c r="AP20" i="13"/>
  <c r="HJ26" i="13"/>
  <c r="BM23" i="13"/>
  <c r="CH23" i="13"/>
  <c r="JB23" i="13"/>
  <c r="IF25" i="13"/>
  <c r="HJ28" i="13"/>
  <c r="FR22" i="13"/>
  <c r="IF26" i="13"/>
  <c r="FS26" i="13"/>
  <c r="GO29" i="13"/>
  <c r="BL29" i="13"/>
  <c r="GO19" i="13"/>
  <c r="FR20" i="13"/>
  <c r="FS23" i="13"/>
  <c r="JY21" i="13"/>
  <c r="BM20" i="13"/>
  <c r="DE26" i="13"/>
  <c r="T26" i="13"/>
  <c r="IF24" i="13"/>
  <c r="DE27" i="13"/>
  <c r="JC28" i="13"/>
  <c r="GN22" i="13"/>
  <c r="BL26" i="13"/>
  <c r="EW28" i="13"/>
  <c r="FR29" i="13"/>
  <c r="BL19" i="13"/>
  <c r="DE21" i="13"/>
  <c r="EW22" i="13"/>
  <c r="GO24" i="13"/>
  <c r="CI22" i="13"/>
  <c r="EA24" i="13"/>
  <c r="U25" i="13"/>
  <c r="T22" i="13"/>
  <c r="DD26" i="13"/>
  <c r="CI21" i="13"/>
  <c r="GO27" i="13"/>
  <c r="HK29" i="13"/>
  <c r="EW29" i="13"/>
  <c r="AP27" i="13"/>
  <c r="DE16" i="13"/>
  <c r="EW15" i="13"/>
  <c r="DE15" i="13"/>
  <c r="GO15" i="13"/>
  <c r="AP15" i="13"/>
  <c r="T15" i="13"/>
  <c r="IG16" i="13"/>
  <c r="CI16" i="13"/>
  <c r="BL15" i="13"/>
  <c r="IF15" i="13"/>
  <c r="CI15" i="13"/>
  <c r="GN15" i="13"/>
  <c r="JY15" i="13"/>
  <c r="HA14" i="13"/>
  <c r="HA31" i="13" s="1"/>
  <c r="JM14" i="13"/>
  <c r="JM31" i="13" s="1"/>
  <c r="Q14" i="13"/>
  <c r="Q31" i="13" s="1"/>
  <c r="AF14" i="13"/>
  <c r="AF31" i="13" s="1"/>
  <c r="AP14" i="13"/>
  <c r="CX14" i="13"/>
  <c r="CX31" i="13" s="1"/>
  <c r="CZ14" i="13"/>
  <c r="CZ31" i="13" s="1"/>
  <c r="DD14" i="13"/>
  <c r="GK14" i="13"/>
  <c r="GK31" i="13" s="1"/>
  <c r="DV14" i="13"/>
  <c r="DV31" i="13" s="1"/>
  <c r="JN14" i="13"/>
  <c r="JN31" i="13" s="1"/>
  <c r="BK14" i="13"/>
  <c r="BK31" i="13" s="1"/>
  <c r="IP14" i="13"/>
  <c r="IP31" i="13" s="1"/>
  <c r="JQ14" i="13"/>
  <c r="JQ31" i="13" s="1"/>
  <c r="EA18" i="13"/>
  <c r="BB14" i="13"/>
  <c r="BB31" i="13" s="1"/>
  <c r="JX14" i="13"/>
  <c r="HU14" i="13"/>
  <c r="HU31" i="13" s="1"/>
  <c r="AQ20" i="13"/>
  <c r="EW18" i="13"/>
  <c r="CI26" i="13"/>
  <c r="CI24" i="13"/>
  <c r="GO17" i="13"/>
  <c r="JC17" i="13"/>
  <c r="JC20" i="13"/>
  <c r="JY17" i="13"/>
  <c r="BM29" i="13"/>
  <c r="DE20" i="13"/>
  <c r="HK28" i="13"/>
  <c r="AQ28" i="13"/>
  <c r="FR28" i="13"/>
  <c r="EA17" i="13"/>
  <c r="HK21" i="13"/>
  <c r="AQ22" i="13"/>
  <c r="AQ26" i="13"/>
  <c r="IG25" i="13"/>
  <c r="FS18" i="13"/>
  <c r="BM17" i="13"/>
  <c r="AQ18" i="13"/>
  <c r="JX25" i="13"/>
  <c r="IF19" i="13"/>
  <c r="FR23" i="13"/>
  <c r="DZ24" i="13"/>
  <c r="JB28" i="13"/>
  <c r="AQ21" i="13"/>
  <c r="JB15" i="13"/>
  <c r="JC16" i="13"/>
  <c r="HK17" i="13"/>
  <c r="IG15" i="13"/>
  <c r="JB18" i="13"/>
  <c r="DD23" i="13"/>
  <c r="CH20" i="13"/>
  <c r="DE24" i="13"/>
  <c r="HJ24" i="13"/>
  <c r="GO25" i="13"/>
  <c r="IG29" i="13"/>
  <c r="BM15" i="13"/>
  <c r="FR16" i="13"/>
  <c r="CH25" i="13"/>
  <c r="BM21" i="13"/>
  <c r="FS29" i="13"/>
  <c r="T21" i="13"/>
  <c r="IG26" i="13"/>
  <c r="JB27" i="13"/>
  <c r="GO28" i="13"/>
  <c r="U18" i="13"/>
  <c r="EW17" i="13"/>
  <c r="HJ19" i="13"/>
  <c r="FS22" i="13"/>
  <c r="DD25" i="13"/>
  <c r="FS28" i="13"/>
  <c r="T19" i="13"/>
  <c r="AP24" i="13"/>
  <c r="AQ17" i="13"/>
  <c r="IG23" i="13"/>
  <c r="AP28" i="13"/>
  <c r="AP23" i="13"/>
  <c r="CH26" i="13"/>
  <c r="HJ25" i="13"/>
  <c r="IF27" i="13"/>
  <c r="JB20" i="13"/>
  <c r="FS20" i="13"/>
  <c r="HJ18" i="13"/>
  <c r="JY22" i="13"/>
  <c r="U23" i="13"/>
  <c r="JX27" i="13"/>
  <c r="CI29" i="13"/>
  <c r="EA25" i="13"/>
  <c r="DD16" i="13"/>
  <c r="W17" i="13"/>
  <c r="CH17" i="13"/>
  <c r="DZ19" i="13"/>
  <c r="JC21" i="13"/>
  <c r="JX24" i="13"/>
  <c r="IF23" i="13"/>
  <c r="FR21" i="13"/>
  <c r="JC27" i="13"/>
  <c r="DZ22" i="13"/>
  <c r="IG20" i="13"/>
  <c r="EA16" i="13"/>
  <c r="T16" i="13"/>
  <c r="CI18" i="13"/>
  <c r="JX17" i="13"/>
  <c r="JC24" i="13"/>
  <c r="CH21" i="13"/>
  <c r="HJ22" i="13"/>
  <c r="JB21" i="13"/>
  <c r="U24" i="13"/>
  <c r="JY26" i="13"/>
  <c r="EA15" i="13"/>
  <c r="CI17" i="13"/>
  <c r="FR25" i="13"/>
  <c r="DD27" i="13"/>
  <c r="DZ25" i="13"/>
  <c r="IG21" i="13"/>
  <c r="IG27" i="13"/>
  <c r="U26" i="13"/>
  <c r="IG28" i="13"/>
  <c r="GO18" i="13"/>
  <c r="GN16" i="13"/>
  <c r="BM18" i="13"/>
  <c r="DD19" i="13"/>
  <c r="EV23" i="13"/>
  <c r="FS25" i="13"/>
  <c r="BM25" i="13"/>
  <c r="HK26" i="13"/>
  <c r="GO21" i="13"/>
  <c r="BL22" i="13"/>
  <c r="GO16" i="13"/>
  <c r="CI19" i="13"/>
  <c r="T28" i="13"/>
  <c r="DZ29" i="13"/>
  <c r="AQ15" i="13"/>
  <c r="JY16" i="13"/>
  <c r="IF18" i="13"/>
  <c r="FS19" i="13"/>
  <c r="IG19" i="13"/>
  <c r="HK23" i="13"/>
  <c r="GN24" i="13"/>
  <c r="JY20" i="13"/>
  <c r="JX26" i="13"/>
  <c r="AP25" i="13"/>
  <c r="EW26" i="13"/>
  <c r="CH27" i="13"/>
  <c r="DE17" i="13"/>
  <c r="EV20" i="13"/>
  <c r="JX23" i="13"/>
  <c r="JY24" i="13"/>
  <c r="JB24" i="13"/>
  <c r="JC26" i="13"/>
  <c r="CI23" i="13"/>
  <c r="GN27" i="13"/>
  <c r="HJ15" i="13"/>
  <c r="IG18" i="13"/>
  <c r="CH16" i="13"/>
  <c r="EV19" i="13"/>
  <c r="JX22" i="13"/>
  <c r="HK25" i="13"/>
  <c r="FR17" i="13"/>
  <c r="JB22" i="13"/>
  <c r="U27" i="13"/>
  <c r="HJ29" i="13"/>
  <c r="EW20" i="13"/>
  <c r="GO26" i="13"/>
  <c r="AQ27" i="13"/>
  <c r="JX29" i="13"/>
  <c r="DT14" i="13"/>
  <c r="DT31" i="13" s="1"/>
  <c r="HG14" i="13"/>
  <c r="HG31" i="13" s="1"/>
  <c r="AL14" i="13"/>
  <c r="AL31" i="13" s="1"/>
  <c r="FS14" i="13"/>
  <c r="CU14" i="13"/>
  <c r="CU31" i="13" s="1"/>
  <c r="HJ14" i="13"/>
  <c r="EL14" i="13"/>
  <c r="EL31" i="13" s="1"/>
  <c r="CC14" i="13"/>
  <c r="CC31" i="13" s="1"/>
  <c r="S14" i="13"/>
  <c r="S31" i="13" s="1"/>
  <c r="GY14" i="13"/>
  <c r="GY31" i="13" s="1"/>
  <c r="R14" i="13"/>
  <c r="R31" i="13" s="1"/>
  <c r="EO14" i="13"/>
  <c r="EO31" i="13" s="1"/>
  <c r="ET14" i="13"/>
  <c r="ET31" i="13" s="1"/>
  <c r="CB14" i="13"/>
  <c r="CB31" i="13" s="1"/>
  <c r="EW14" i="13"/>
  <c r="AD14" i="13"/>
  <c r="AD31" i="13" s="1"/>
  <c r="AJ14" i="13"/>
  <c r="AJ31" i="13" s="1"/>
  <c r="FQ14" i="13"/>
  <c r="FQ31" i="13" s="1"/>
  <c r="CS14" i="13"/>
  <c r="CS31" i="13" s="1"/>
  <c r="EJ14" i="13"/>
  <c r="EJ31" i="13" s="1"/>
  <c r="CA14" i="13"/>
  <c r="CA31" i="13" s="1"/>
  <c r="BZ14" i="13"/>
  <c r="BZ31" i="13" s="1"/>
  <c r="AM14" i="13"/>
  <c r="AM31" i="13" s="1"/>
  <c r="EN14" i="13"/>
  <c r="EN31" i="13" s="1"/>
  <c r="CT14" i="13"/>
  <c r="CT31" i="13" s="1"/>
  <c r="IG14" i="13"/>
  <c r="DW14" i="13"/>
  <c r="DW31" i="13" s="1"/>
  <c r="P14" i="13"/>
  <c r="P31" i="13" s="1"/>
  <c r="FK14" i="13"/>
  <c r="FK31" i="13" s="1"/>
  <c r="IV14" i="13"/>
  <c r="IV31" i="13" s="1"/>
  <c r="JW14" i="13"/>
  <c r="JW31" i="13" s="1"/>
  <c r="GC14" i="13"/>
  <c r="GC31" i="13" s="1"/>
  <c r="DB14" i="13"/>
  <c r="DB31" i="13" s="1"/>
  <c r="BE14" i="13"/>
  <c r="BE31" i="13" s="1"/>
  <c r="FO14" i="13"/>
  <c r="FO31" i="13" s="1"/>
  <c r="FN14" i="13"/>
  <c r="FN31" i="13" s="1"/>
  <c r="DE14" i="13"/>
  <c r="AQ23" i="13"/>
  <c r="DZ14" i="13"/>
  <c r="JL14" i="13"/>
  <c r="JL31" i="13" s="1"/>
  <c r="GD14" i="13"/>
  <c r="GD31" i="13" s="1"/>
  <c r="BF14" i="13"/>
  <c r="BF31" i="13" s="1"/>
  <c r="CR14" i="13"/>
  <c r="CR31" i="13" s="1"/>
  <c r="BI14" i="13"/>
  <c r="BI31" i="13" s="1"/>
  <c r="EM14" i="13"/>
  <c r="EM31" i="13" s="1"/>
  <c r="JY14" i="13"/>
  <c r="JT14" i="13"/>
  <c r="JT31" i="13" s="1"/>
  <c r="GN14" i="13"/>
  <c r="BH14" i="13"/>
  <c r="BH31" i="13" s="1"/>
  <c r="IF14" i="13"/>
  <c r="IZ14" i="13"/>
  <c r="IZ31" i="13" s="1"/>
  <c r="AN14" i="13"/>
  <c r="AN31" i="13" s="1"/>
  <c r="HD14" i="13"/>
  <c r="HD31" i="13" s="1"/>
  <c r="EU14" i="13"/>
  <c r="EU31" i="13" s="1"/>
  <c r="BW14" i="13"/>
  <c r="BW31" i="13" s="1"/>
  <c r="GJ14" i="13"/>
  <c r="GJ31" i="13" s="1"/>
  <c r="EA14" i="13"/>
  <c r="M14" i="13"/>
  <c r="M31" i="13" s="1"/>
  <c r="BL14" i="13"/>
  <c r="IR14" i="13"/>
  <c r="IR31" i="13" s="1"/>
  <c r="JS14" i="13"/>
  <c r="JS31" i="13" s="1"/>
  <c r="GM14" i="13"/>
  <c r="GM31" i="13" s="1"/>
  <c r="DO14" i="13"/>
  <c r="DO31" i="13" s="1"/>
  <c r="GL14" i="13"/>
  <c r="GL31" i="13" s="1"/>
  <c r="BV14" i="13"/>
  <c r="BV31" i="13" s="1"/>
  <c r="I14" i="13"/>
  <c r="I31" i="13" s="1"/>
  <c r="BG14" i="13"/>
  <c r="BG31" i="13" s="1"/>
  <c r="HB14" i="13"/>
  <c r="HB31" i="13" s="1"/>
  <c r="ES14" i="13"/>
  <c r="ES31" i="13" s="1"/>
  <c r="GH14" i="13"/>
  <c r="GH31" i="13" s="1"/>
  <c r="DY14" i="13"/>
  <c r="DY31" i="13" s="1"/>
  <c r="K14" i="13"/>
  <c r="K31" i="13" s="1"/>
  <c r="J14" i="13"/>
  <c r="J31" i="13" s="1"/>
  <c r="HE14" i="13"/>
  <c r="HE31" i="13" s="1"/>
  <c r="CE14" i="13"/>
  <c r="CE31" i="13" s="1"/>
  <c r="IA14" i="13"/>
  <c r="IA31" i="13" s="1"/>
  <c r="BC14" i="13"/>
  <c r="BC31" i="13" s="1"/>
  <c r="BY14" i="13"/>
  <c r="BY31" i="13" s="1"/>
  <c r="HV14" i="13"/>
  <c r="HV31" i="13" s="1"/>
  <c r="CV14" i="13"/>
  <c r="CV31" i="13" s="1"/>
  <c r="IC14" i="13"/>
  <c r="IC31" i="13" s="1"/>
  <c r="CD14" i="13"/>
  <c r="CD31" i="13" s="1"/>
  <c r="AQ14" i="13"/>
  <c r="FI14" i="13"/>
  <c r="FI31" i="13" s="1"/>
  <c r="T14" i="13"/>
  <c r="GZ14" i="13"/>
  <c r="GZ31" i="13" s="1"/>
  <c r="EQ14" i="13"/>
  <c r="EQ31" i="13" s="1"/>
  <c r="EP14" i="13"/>
  <c r="EP31" i="13" s="1"/>
  <c r="CG14" i="13"/>
  <c r="CG31" i="13" s="1"/>
  <c r="AE14" i="13"/>
  <c r="AE31" i="13" s="1"/>
  <c r="JB25" i="13"/>
  <c r="FL14" i="13"/>
  <c r="FL31" i="13" s="1"/>
  <c r="FP14" i="13"/>
  <c r="FP31" i="13" s="1"/>
  <c r="HX14" i="13"/>
  <c r="HX31" i="13" s="1"/>
  <c r="AI14" i="13"/>
  <c r="AI31" i="13" s="1"/>
  <c r="JV14" i="13"/>
  <c r="JV31" i="13" s="1"/>
  <c r="DS14" i="13"/>
  <c r="DS31" i="13" s="1"/>
  <c r="BX14" i="13"/>
  <c r="BX31" i="13" s="1"/>
  <c r="HI14" i="13"/>
  <c r="HI31" i="13" s="1"/>
  <c r="DQ14" i="13"/>
  <c r="DQ31" i="13" s="1"/>
  <c r="HZ14" i="13"/>
  <c r="HZ31" i="13" s="1"/>
  <c r="JB14" i="13"/>
  <c r="IQ14" i="13"/>
  <c r="IQ31" i="13" s="1"/>
  <c r="GI14" i="13"/>
  <c r="GI31" i="13" s="1"/>
  <c r="JR14" i="13"/>
  <c r="JR31" i="13" s="1"/>
  <c r="AH14" i="13"/>
  <c r="AH31" i="13" s="1"/>
  <c r="EV14" i="13"/>
  <c r="AK14" i="13"/>
  <c r="AK31" i="13" s="1"/>
  <c r="HT14" i="13"/>
  <c r="HT31" i="13" s="1"/>
  <c r="CH14" i="13"/>
  <c r="FM14" i="13"/>
  <c r="FM31" i="13" s="1"/>
  <c r="H14" i="13"/>
  <c r="H31" i="13" s="1"/>
  <c r="HC14" i="13"/>
  <c r="HC31" i="13" s="1"/>
  <c r="GO14" i="13"/>
  <c r="GX14" i="13"/>
  <c r="GX31" i="13" s="1"/>
  <c r="N14" i="13"/>
  <c r="N31" i="13" s="1"/>
  <c r="EK14" i="13"/>
  <c r="EK31" i="13" s="1"/>
  <c r="L14" i="13"/>
  <c r="L31" i="13" s="1"/>
  <c r="AO14" i="13"/>
  <c r="AO31" i="13" s="1"/>
  <c r="GG14" i="13"/>
  <c r="GG31" i="13" s="1"/>
  <c r="FG14" i="13"/>
  <c r="FG31" i="13" s="1"/>
  <c r="DX14" i="13"/>
  <c r="DX31" i="13" s="1"/>
  <c r="IX14" i="13"/>
  <c r="IX31" i="13" s="1"/>
  <c r="IE14" i="13"/>
  <c r="IE31" i="13" s="1"/>
  <c r="GE14" i="13"/>
  <c r="GE31" i="13" s="1"/>
  <c r="BA14" i="13"/>
  <c r="BA31" i="13" s="1"/>
  <c r="DN14" i="13"/>
  <c r="DN31" i="13" s="1"/>
  <c r="JC14" i="13"/>
  <c r="DC14" i="13"/>
  <c r="DC31" i="13" s="1"/>
  <c r="O14" i="13"/>
  <c r="O31" i="13" s="1"/>
  <c r="JO14" i="13"/>
  <c r="JO31" i="13" s="1"/>
  <c r="FR14" i="13"/>
  <c r="IT14" i="13"/>
  <c r="IT31" i="13" s="1"/>
  <c r="U14" i="13"/>
  <c r="JU14" i="13"/>
  <c r="JU31" i="13" s="1"/>
  <c r="ER14" i="13"/>
  <c r="ER31" i="13" s="1"/>
  <c r="DR14" i="13"/>
  <c r="DR31" i="13" s="1"/>
  <c r="CI14" i="13"/>
  <c r="HY14" i="13"/>
  <c r="HY31" i="13" s="1"/>
  <c r="AG14" i="13"/>
  <c r="AG31" i="13" s="1"/>
  <c r="BJ14" i="13"/>
  <c r="BJ31" i="13" s="1"/>
  <c r="DP14" i="13"/>
  <c r="DP31" i="13" s="1"/>
  <c r="HW14" i="13"/>
  <c r="HW31" i="13" s="1"/>
  <c r="ID14" i="13"/>
  <c r="ID31" i="13" s="1"/>
  <c r="AZ14" i="13"/>
  <c r="AZ31" i="13" s="1"/>
  <c r="DU14" i="13"/>
  <c r="DU31" i="13" s="1"/>
  <c r="IU14" i="13"/>
  <c r="IU31" i="13" s="1"/>
  <c r="FJ14" i="13"/>
  <c r="FJ31" i="13" s="1"/>
  <c r="JA14" i="13"/>
  <c r="JA31" i="13" s="1"/>
  <c r="DA14" i="13"/>
  <c r="DA31" i="13" s="1"/>
  <c r="HH14" i="13"/>
  <c r="HH31" i="13" s="1"/>
  <c r="BD14" i="13"/>
  <c r="BD31" i="13" s="1"/>
  <c r="FH14" i="13"/>
  <c r="FH31" i="13" s="1"/>
  <c r="IY14" i="13"/>
  <c r="IY31" i="13" s="1"/>
  <c r="CY14" i="13"/>
  <c r="CY31" i="13" s="1"/>
  <c r="HF14" i="13"/>
  <c r="HF31" i="13" s="1"/>
  <c r="GF14" i="13"/>
  <c r="GF31" i="13" s="1"/>
  <c r="FF14" i="13"/>
  <c r="FF31" i="13" s="1"/>
  <c r="IW14" i="13"/>
  <c r="IW31" i="13" s="1"/>
  <c r="CW14" i="13"/>
  <c r="CW31" i="13" s="1"/>
  <c r="CF14" i="13"/>
  <c r="CF31" i="13" s="1"/>
  <c r="JP14" i="13"/>
  <c r="JP31" i="13" s="1"/>
  <c r="HK14" i="13"/>
  <c r="IB14" i="13"/>
  <c r="IB31" i="13" s="1"/>
  <c r="GB14" i="13"/>
  <c r="GB31" i="13" s="1"/>
  <c r="BM14" i="13"/>
  <c r="IS14" i="13"/>
  <c r="IS31" i="13" s="1"/>
  <c r="EA20" i="13"/>
  <c r="U16" i="13"/>
  <c r="T17" i="13"/>
  <c r="HK16" i="13"/>
  <c r="FS15" i="13"/>
  <c r="AP17" i="13"/>
  <c r="FS16" i="13"/>
  <c r="EV15" i="13"/>
  <c r="BL16" i="13"/>
  <c r="FS17" i="13"/>
  <c r="JY18" i="13"/>
  <c r="U15" i="13"/>
  <c r="BL17" i="13"/>
  <c r="HJ17" i="13"/>
  <c r="JX16" i="13"/>
  <c r="IF16" i="13"/>
  <c r="JB17" i="13"/>
  <c r="JB16" i="13"/>
  <c r="T18" i="13"/>
  <c r="JY19" i="13"/>
  <c r="AQ19" i="13"/>
  <c r="AP16" i="13"/>
  <c r="DD17" i="13"/>
  <c r="DE18" i="13"/>
  <c r="HK19" i="13"/>
  <c r="EA19" i="13"/>
  <c r="AP19" i="13"/>
  <c r="CH18" i="13"/>
  <c r="EW19" i="13"/>
  <c r="JX18" i="13"/>
  <c r="JC19" i="13"/>
  <c r="U21" i="13"/>
  <c r="BM19" i="13"/>
  <c r="DD21" i="13"/>
  <c r="U20" i="13"/>
  <c r="EW21" i="13"/>
  <c r="DZ23" i="13"/>
  <c r="DZ15" i="13"/>
  <c r="GN18" i="13"/>
  <c r="AP21" i="13"/>
  <c r="IF20" i="13"/>
  <c r="CI20" i="13"/>
  <c r="JX21" i="13"/>
  <c r="GN19" i="13"/>
  <c r="AP22" i="13"/>
  <c r="DD15" i="13"/>
  <c r="T20" i="13"/>
  <c r="GN21" i="13"/>
  <c r="CH22" i="13"/>
  <c r="EW24" i="13"/>
  <c r="IG24" i="13"/>
  <c r="DE19" i="13"/>
  <c r="BL21" i="13"/>
  <c r="JX19" i="13"/>
  <c r="IF21" i="13"/>
  <c r="HK24" i="13"/>
  <c r="EV24" i="13"/>
  <c r="IF22" i="13"/>
  <c r="EA22" i="13"/>
  <c r="BL24" i="13"/>
  <c r="FR24" i="13"/>
  <c r="EW23" i="13"/>
  <c r="AQ24" i="13"/>
  <c r="DE25" i="13"/>
  <c r="JY27" i="13"/>
  <c r="BL25" i="13"/>
  <c r="DD24" i="13"/>
  <c r="EV25" i="13"/>
  <c r="AP26" i="13"/>
  <c r="HK27" i="13"/>
  <c r="DE23" i="13"/>
  <c r="BM24" i="13"/>
  <c r="JY25" i="13"/>
  <c r="HJ27" i="13"/>
  <c r="U22" i="13"/>
  <c r="EW27" i="13"/>
  <c r="EV26" i="13"/>
  <c r="GO20" i="13"/>
  <c r="DD22" i="13"/>
  <c r="GN23" i="13"/>
  <c r="JB26" i="13"/>
  <c r="EA27" i="13"/>
  <c r="BL27" i="13"/>
  <c r="T24" i="13"/>
  <c r="CI27" i="13"/>
  <c r="BL23" i="13"/>
  <c r="JY28" i="13"/>
  <c r="CH28" i="13"/>
  <c r="JB29" i="13"/>
  <c r="GN28" i="13"/>
  <c r="AP29" i="13"/>
  <c r="EA29" i="13"/>
  <c r="JC29" i="13"/>
  <c r="EV28" i="13"/>
  <c r="EV29" i="13"/>
  <c r="CI28" i="13"/>
  <c r="BL28" i="13"/>
  <c r="GN29" i="13"/>
  <c r="JY29" i="13"/>
  <c r="DE29" i="13"/>
  <c r="CH29" i="13"/>
  <c r="U28" i="13"/>
  <c r="W25" i="13"/>
  <c r="W24" i="13"/>
  <c r="W19" i="13"/>
  <c r="JE14" i="13"/>
  <c r="FU14" i="13"/>
  <c r="CK14" i="13"/>
  <c r="II14" i="13"/>
  <c r="EY14" i="13"/>
  <c r="BO14" i="13"/>
  <c r="HM14" i="13"/>
  <c r="EC14" i="13"/>
  <c r="AS14" i="13"/>
  <c r="GQ14" i="13"/>
  <c r="DG14" i="13"/>
  <c r="W14" i="13"/>
  <c r="W18" i="13"/>
  <c r="BF10" i="20"/>
  <c r="BE10" i="20"/>
  <c r="BD10" i="20"/>
  <c r="BC10" i="20"/>
  <c r="BA10" i="20"/>
  <c r="AX10" i="20" l="1"/>
  <c r="AX26" i="20"/>
  <c r="AX18" i="20"/>
  <c r="AX25" i="20"/>
  <c r="AX17" i="20"/>
  <c r="AX21" i="20"/>
  <c r="AX19" i="20"/>
  <c r="AX24" i="20"/>
  <c r="AX16" i="20"/>
  <c r="AX23" i="20"/>
  <c r="AX15" i="20"/>
  <c r="AX22" i="20"/>
  <c r="AX14" i="20"/>
  <c r="AX13" i="20"/>
  <c r="AX20" i="20"/>
  <c r="AX12" i="20"/>
  <c r="AX11" i="20"/>
  <c r="GN31" i="13"/>
  <c r="GO31" i="13"/>
  <c r="FR31" i="13"/>
  <c r="FS31" i="13"/>
  <c r="HK31" i="13"/>
  <c r="EV31" i="13"/>
  <c r="AQ31" i="13"/>
  <c r="BL31" i="13"/>
  <c r="DZ31" i="13"/>
  <c r="EW31" i="13"/>
  <c r="JX31" i="13"/>
  <c r="AP31" i="13"/>
  <c r="CI31" i="13"/>
  <c r="IF31" i="13"/>
  <c r="DD31" i="13"/>
  <c r="JC31" i="13"/>
  <c r="BM31" i="13"/>
  <c r="U31" i="13"/>
  <c r="CH31" i="13"/>
  <c r="JB31" i="13"/>
  <c r="JY31" i="13"/>
  <c r="IG31" i="13"/>
  <c r="HJ31" i="13"/>
  <c r="T31" i="13"/>
  <c r="EA31" i="13"/>
  <c r="DE31" i="13"/>
  <c r="AY12" i="20"/>
  <c r="AY16" i="20"/>
  <c r="AY20" i="20"/>
  <c r="AY24" i="20"/>
  <c r="AY22" i="20"/>
  <c r="AY23" i="20"/>
  <c r="AY15" i="20"/>
  <c r="AY18" i="20"/>
  <c r="AY21" i="20"/>
  <c r="AY13" i="20"/>
  <c r="AY14" i="20"/>
  <c r="AY19" i="20"/>
  <c r="AY26" i="20"/>
  <c r="AY25" i="20"/>
  <c r="AY17" i="20"/>
  <c r="AY11" i="20"/>
  <c r="JG31" i="13"/>
  <c r="IK31" i="13"/>
  <c r="HO31" i="13"/>
  <c r="GS31" i="13"/>
  <c r="FW31" i="13"/>
  <c r="FA31" i="13"/>
  <c r="EE31" i="13"/>
  <c r="DI31" i="13"/>
  <c r="CM31" i="13"/>
  <c r="BQ31" i="13"/>
  <c r="AU31" i="13"/>
  <c r="Y31" i="13"/>
  <c r="C31" i="13"/>
  <c r="JI14" i="13"/>
  <c r="IM14" i="13"/>
  <c r="HQ14" i="13"/>
  <c r="GU14" i="13"/>
  <c r="FY14" i="13"/>
  <c r="FC14" i="13"/>
  <c r="EG14" i="13"/>
  <c r="DK14" i="13"/>
  <c r="CO14" i="13"/>
  <c r="BS14" i="13"/>
  <c r="AW14" i="13"/>
  <c r="AA14" i="13"/>
  <c r="E14" i="13"/>
  <c r="GP14" i="13"/>
  <c r="GP31" i="13" s="1"/>
  <c r="BN14" i="13"/>
  <c r="BN31" i="13" s="1"/>
  <c r="V14" i="13"/>
  <c r="V31" i="13" s="1"/>
  <c r="EB14" i="13"/>
  <c r="EB31" i="13" s="1"/>
  <c r="DF14" i="13"/>
  <c r="DF31" i="13" s="1"/>
  <c r="FT14" i="13"/>
  <c r="FT31" i="13" s="1"/>
  <c r="IH14" i="13"/>
  <c r="IH31" i="13" s="1"/>
  <c r="CJ14" i="13"/>
  <c r="CJ31" i="13" s="1"/>
  <c r="EX14" i="13"/>
  <c r="EX31" i="13" s="1"/>
  <c r="HL14" i="13"/>
  <c r="HL31" i="13" s="1"/>
  <c r="JZ14" i="13"/>
  <c r="JZ31" i="13" s="1"/>
  <c r="AR14" i="13"/>
  <c r="AR31" i="13" s="1"/>
  <c r="JD14" i="13"/>
  <c r="JD31" i="13" s="1"/>
  <c r="W23" i="13"/>
  <c r="W20" i="13"/>
  <c r="W16" i="13"/>
  <c r="W27" i="13"/>
  <c r="W28" i="13"/>
  <c r="W29" i="13"/>
  <c r="W26" i="13"/>
  <c r="W15" i="13"/>
  <c r="W22" i="13"/>
  <c r="AY10" i="20"/>
  <c r="BS31" i="13" l="1"/>
  <c r="BU31" i="13"/>
  <c r="G31" i="13"/>
  <c r="E31" i="13"/>
  <c r="CQ31" i="13"/>
  <c r="CO31" i="13"/>
  <c r="FY31" i="13"/>
  <c r="GA31" i="13"/>
  <c r="JI31" i="13"/>
  <c r="JK31" i="13"/>
  <c r="FE31" i="13"/>
  <c r="FC31" i="13"/>
  <c r="IO31" i="13"/>
  <c r="IM31" i="13"/>
  <c r="AC31" i="13"/>
  <c r="AA31" i="13"/>
  <c r="DM31" i="13"/>
  <c r="DK31" i="13"/>
  <c r="GW31" i="13"/>
  <c r="GU31" i="13"/>
  <c r="AY31" i="13"/>
  <c r="AW31" i="13"/>
  <c r="EG31" i="13"/>
  <c r="EI31" i="13"/>
  <c r="HQ31" i="13"/>
  <c r="HS31" i="13"/>
  <c r="AZ20" i="20"/>
  <c r="AZ13" i="20"/>
  <c r="AZ24" i="20"/>
  <c r="AZ15" i="19"/>
  <c r="AZ20" i="19"/>
  <c r="W21" i="13"/>
  <c r="AZ17" i="20"/>
  <c r="AZ16" i="20"/>
  <c r="AZ19" i="19"/>
  <c r="AZ14" i="19"/>
  <c r="AZ25" i="19"/>
  <c r="AZ19" i="20"/>
  <c r="AZ22" i="20"/>
  <c r="AZ23" i="20"/>
  <c r="AZ12" i="20"/>
  <c r="AZ16" i="19"/>
  <c r="AZ11" i="20"/>
  <c r="AZ17" i="19"/>
  <c r="AZ10" i="19"/>
  <c r="AZ12" i="19"/>
  <c r="AZ18" i="20"/>
  <c r="AZ26" i="19"/>
  <c r="AZ26" i="20"/>
  <c r="AZ24" i="19"/>
  <c r="AZ11" i="19"/>
  <c r="AZ21" i="19"/>
  <c r="AZ25" i="20"/>
  <c r="AZ15" i="20"/>
  <c r="AZ13" i="19"/>
  <c r="AZ14" i="20"/>
  <c r="AZ22" i="19"/>
  <c r="AZ23" i="19"/>
  <c r="AZ18" i="19"/>
  <c r="AZ21" i="20"/>
  <c r="JK14" i="13"/>
  <c r="FE14" i="13"/>
  <c r="HS14" i="13"/>
  <c r="AC14" i="13"/>
  <c r="EI14" i="13"/>
  <c r="IO14" i="13"/>
  <c r="AY14" i="13"/>
  <c r="GW14" i="13"/>
  <c r="BU14" i="13"/>
  <c r="DM14" i="13"/>
  <c r="CQ14" i="13"/>
  <c r="GA14" i="13"/>
  <c r="AZ10" i="20"/>
  <c r="G11" i="19" l="1"/>
  <c r="G15" i="19"/>
  <c r="G19" i="19"/>
  <c r="G23" i="19"/>
  <c r="G12" i="19"/>
  <c r="G16" i="19"/>
  <c r="G20" i="19"/>
  <c r="G24" i="19"/>
  <c r="G14" i="19"/>
  <c r="G26" i="19"/>
  <c r="G13" i="19"/>
  <c r="G17" i="19"/>
  <c r="G21" i="19"/>
  <c r="G25" i="19"/>
  <c r="G18" i="19"/>
  <c r="G22" i="19"/>
  <c r="B11" i="19"/>
  <c r="F11" i="19"/>
  <c r="E12" i="19"/>
  <c r="D13" i="19"/>
  <c r="C14" i="19"/>
  <c r="B15" i="19"/>
  <c r="F15" i="19"/>
  <c r="E16" i="19"/>
  <c r="D17" i="19"/>
  <c r="C18" i="19"/>
  <c r="B19" i="19"/>
  <c r="F19" i="19"/>
  <c r="E20" i="19"/>
  <c r="D21" i="19"/>
  <c r="C22" i="19"/>
  <c r="B23" i="19"/>
  <c r="F23" i="19"/>
  <c r="E24" i="19"/>
  <c r="D25" i="19"/>
  <c r="C26" i="19"/>
  <c r="C11" i="19"/>
  <c r="B12" i="19"/>
  <c r="F12" i="19"/>
  <c r="E13" i="19"/>
  <c r="D14" i="19"/>
  <c r="C15" i="19"/>
  <c r="B16" i="19"/>
  <c r="F16" i="19"/>
  <c r="E17" i="19"/>
  <c r="D18" i="19"/>
  <c r="C19" i="19"/>
  <c r="B20" i="19"/>
  <c r="F20" i="19"/>
  <c r="E21" i="19"/>
  <c r="D22" i="19"/>
  <c r="C23" i="19"/>
  <c r="B24" i="19"/>
  <c r="F24" i="19"/>
  <c r="E25" i="19"/>
  <c r="D26" i="19"/>
  <c r="D11" i="19"/>
  <c r="C12" i="19"/>
  <c r="B13" i="19"/>
  <c r="F13" i="19"/>
  <c r="E14" i="19"/>
  <c r="D15" i="19"/>
  <c r="C16" i="19"/>
  <c r="B17" i="19"/>
  <c r="F17" i="19"/>
  <c r="E18" i="19"/>
  <c r="D19" i="19"/>
  <c r="C20" i="19"/>
  <c r="B21" i="19"/>
  <c r="F21" i="19"/>
  <c r="E22" i="19"/>
  <c r="D23" i="19"/>
  <c r="C24" i="19"/>
  <c r="B25" i="19"/>
  <c r="F25" i="19"/>
  <c r="E26" i="19"/>
  <c r="E11" i="19"/>
  <c r="D12" i="19"/>
  <c r="C13" i="19"/>
  <c r="B14" i="19"/>
  <c r="F14" i="19"/>
  <c r="E15" i="19"/>
  <c r="D16" i="19"/>
  <c r="C17" i="19"/>
  <c r="B18" i="19"/>
  <c r="F18" i="19"/>
  <c r="E19" i="19"/>
  <c r="D20" i="19"/>
  <c r="C21" i="19"/>
  <c r="B22" i="19"/>
  <c r="F22" i="19"/>
  <c r="E23" i="19"/>
  <c r="D24" i="19"/>
  <c r="C25" i="19"/>
  <c r="B26" i="19"/>
  <c r="F26" i="19"/>
  <c r="G10" i="19"/>
  <c r="C10" i="19"/>
  <c r="F10" i="19"/>
  <c r="B10" i="19"/>
  <c r="E10" i="19"/>
  <c r="D10" i="19"/>
  <c r="G11" i="20"/>
  <c r="G15" i="20"/>
  <c r="G19" i="20"/>
  <c r="G23" i="20"/>
  <c r="G26" i="20"/>
  <c r="G12" i="20"/>
  <c r="G16" i="20"/>
  <c r="G20" i="20"/>
  <c r="G24" i="20"/>
  <c r="G22" i="20"/>
  <c r="G13" i="20"/>
  <c r="G17" i="20"/>
  <c r="G21" i="20"/>
  <c r="G25" i="20"/>
  <c r="G14" i="20"/>
  <c r="G18" i="20"/>
  <c r="B11" i="20"/>
  <c r="F11" i="20"/>
  <c r="E12" i="20"/>
  <c r="D13" i="20"/>
  <c r="C14" i="20"/>
  <c r="B15" i="20"/>
  <c r="F15" i="20"/>
  <c r="E16" i="20"/>
  <c r="D17" i="20"/>
  <c r="C18" i="20"/>
  <c r="B19" i="20"/>
  <c r="F19" i="20"/>
  <c r="E20" i="20"/>
  <c r="D21" i="20"/>
  <c r="C22" i="20"/>
  <c r="B23" i="20"/>
  <c r="F23" i="20"/>
  <c r="E24" i="20"/>
  <c r="D25" i="20"/>
  <c r="C26" i="20"/>
  <c r="C11" i="20"/>
  <c r="B12" i="20"/>
  <c r="F12" i="20"/>
  <c r="E13" i="20"/>
  <c r="D14" i="20"/>
  <c r="C15" i="20"/>
  <c r="B16" i="20"/>
  <c r="F16" i="20"/>
  <c r="E17" i="20"/>
  <c r="D18" i="20"/>
  <c r="C19" i="20"/>
  <c r="B20" i="20"/>
  <c r="F20" i="20"/>
  <c r="E21" i="20"/>
  <c r="D22" i="20"/>
  <c r="C23" i="20"/>
  <c r="B24" i="20"/>
  <c r="F24" i="20"/>
  <c r="E25" i="20"/>
  <c r="D26" i="20"/>
  <c r="B26" i="20"/>
  <c r="D11" i="20"/>
  <c r="C12" i="20"/>
  <c r="B13" i="20"/>
  <c r="F13" i="20"/>
  <c r="E14" i="20"/>
  <c r="D15" i="20"/>
  <c r="C16" i="20"/>
  <c r="B17" i="20"/>
  <c r="F17" i="20"/>
  <c r="E18" i="20"/>
  <c r="D19" i="20"/>
  <c r="C20" i="20"/>
  <c r="B21" i="20"/>
  <c r="F21" i="20"/>
  <c r="E22" i="20"/>
  <c r="D23" i="20"/>
  <c r="C24" i="20"/>
  <c r="B25" i="20"/>
  <c r="F25" i="20"/>
  <c r="E26" i="20"/>
  <c r="E11" i="20"/>
  <c r="D12" i="20"/>
  <c r="C13" i="20"/>
  <c r="B14" i="20"/>
  <c r="F14" i="20"/>
  <c r="E15" i="20"/>
  <c r="D16" i="20"/>
  <c r="C17" i="20"/>
  <c r="B18" i="20"/>
  <c r="F18" i="20"/>
  <c r="E19" i="20"/>
  <c r="D20" i="20"/>
  <c r="C21" i="20"/>
  <c r="B22" i="20"/>
  <c r="F22" i="20"/>
  <c r="E23" i="20"/>
  <c r="D24" i="20"/>
  <c r="C25" i="20"/>
  <c r="F26" i="20"/>
  <c r="G10" i="20"/>
  <c r="C10" i="20"/>
  <c r="F10" i="20"/>
  <c r="B10" i="20"/>
  <c r="E10" i="20"/>
  <c r="D10" i="20"/>
  <c r="BA10" i="16"/>
  <c r="BD10" i="16" l="1"/>
  <c r="BC10" i="16"/>
  <c r="BF10" i="16" l="1"/>
  <c r="BE10" i="16"/>
  <c r="AX10" i="16" l="1"/>
  <c r="AX20" i="16"/>
  <c r="AX19" i="16"/>
  <c r="AX11" i="16"/>
  <c r="AX17" i="16"/>
  <c r="AX21" i="16"/>
  <c r="AX15" i="16"/>
  <c r="AX22" i="16"/>
  <c r="AX23" i="16"/>
  <c r="AX18" i="16"/>
  <c r="AX13" i="16"/>
  <c r="AX16" i="16"/>
  <c r="AX26" i="16"/>
  <c r="AX12" i="16"/>
  <c r="AX25" i="16"/>
  <c r="AX14" i="16"/>
  <c r="AX24" i="16"/>
  <c r="AY10" i="16"/>
  <c r="AY20" i="16"/>
  <c r="AY14" i="16"/>
  <c r="AY26" i="16"/>
  <c r="AY11" i="16"/>
  <c r="AY22" i="16"/>
  <c r="AY21" i="16"/>
  <c r="AY12" i="16"/>
  <c r="AY13" i="16"/>
  <c r="AY24" i="16"/>
  <c r="AY15" i="16"/>
  <c r="AY17" i="16"/>
  <c r="AY23" i="16"/>
  <c r="AY25" i="16"/>
  <c r="AY16" i="16"/>
  <c r="AY19" i="16"/>
  <c r="AY18" i="16"/>
  <c r="AZ16" i="16" l="1"/>
  <c r="AZ12" i="16"/>
  <c r="AZ14" i="16"/>
  <c r="AZ20" i="16"/>
  <c r="AZ22" i="16"/>
  <c r="AZ18" i="16"/>
  <c r="AZ13" i="16"/>
  <c r="AZ24" i="16"/>
  <c r="AZ19" i="16"/>
  <c r="AZ25" i="16"/>
  <c r="AZ11" i="16"/>
  <c r="AZ17" i="16"/>
  <c r="AZ21" i="16"/>
  <c r="AZ26" i="16"/>
  <c r="AZ15" i="16"/>
  <c r="AZ23" i="16"/>
  <c r="AZ10" i="16"/>
  <c r="G11" i="16" l="1"/>
  <c r="G15" i="16"/>
  <c r="G19" i="16"/>
  <c r="G23" i="16"/>
  <c r="G12" i="16"/>
  <c r="G16" i="16"/>
  <c r="G20" i="16"/>
  <c r="G24" i="16"/>
  <c r="G13" i="16"/>
  <c r="G17" i="16"/>
  <c r="G21" i="16"/>
  <c r="G25" i="16"/>
  <c r="G14" i="16"/>
  <c r="G18" i="16"/>
  <c r="G22" i="16"/>
  <c r="G26" i="16"/>
  <c r="B11" i="16"/>
  <c r="F11" i="16"/>
  <c r="E12" i="16"/>
  <c r="D13" i="16"/>
  <c r="C14" i="16"/>
  <c r="B15" i="16"/>
  <c r="F15" i="16"/>
  <c r="E16" i="16"/>
  <c r="D17" i="16"/>
  <c r="C18" i="16"/>
  <c r="B19" i="16"/>
  <c r="F19" i="16"/>
  <c r="E20" i="16"/>
  <c r="D21" i="16"/>
  <c r="C22" i="16"/>
  <c r="B23" i="16"/>
  <c r="F23" i="16"/>
  <c r="E24" i="16"/>
  <c r="D25" i="16"/>
  <c r="C26" i="16"/>
  <c r="D12" i="16"/>
  <c r="E15" i="16"/>
  <c r="F18" i="16"/>
  <c r="D20" i="16"/>
  <c r="F22" i="16"/>
  <c r="C25" i="16"/>
  <c r="C11" i="16"/>
  <c r="B12" i="16"/>
  <c r="F12" i="16"/>
  <c r="E13" i="16"/>
  <c r="D14" i="16"/>
  <c r="C15" i="16"/>
  <c r="B16" i="16"/>
  <c r="F16" i="16"/>
  <c r="E17" i="16"/>
  <c r="D18" i="16"/>
  <c r="C19" i="16"/>
  <c r="B20" i="16"/>
  <c r="F20" i="16"/>
  <c r="E21" i="16"/>
  <c r="D22" i="16"/>
  <c r="C23" i="16"/>
  <c r="B24" i="16"/>
  <c r="F24" i="16"/>
  <c r="E25" i="16"/>
  <c r="D26" i="16"/>
  <c r="C13" i="16"/>
  <c r="B18" i="16"/>
  <c r="B22" i="16"/>
  <c r="E23" i="16"/>
  <c r="F26" i="16"/>
  <c r="D11" i="16"/>
  <c r="C12" i="16"/>
  <c r="B13" i="16"/>
  <c r="F13" i="16"/>
  <c r="E14" i="16"/>
  <c r="D15" i="16"/>
  <c r="C16" i="16"/>
  <c r="B17" i="16"/>
  <c r="F17" i="16"/>
  <c r="E18" i="16"/>
  <c r="D19" i="16"/>
  <c r="C20" i="16"/>
  <c r="B21" i="16"/>
  <c r="F21" i="16"/>
  <c r="E22" i="16"/>
  <c r="D23" i="16"/>
  <c r="C24" i="16"/>
  <c r="B25" i="16"/>
  <c r="F25" i="16"/>
  <c r="E26" i="16"/>
  <c r="E11" i="16"/>
  <c r="B14" i="16"/>
  <c r="F14" i="16"/>
  <c r="D16" i="16"/>
  <c r="C17" i="16"/>
  <c r="E19" i="16"/>
  <c r="C21" i="16"/>
  <c r="D24" i="16"/>
  <c r="B26" i="16"/>
  <c r="G10" i="16"/>
  <c r="C10" i="16"/>
  <c r="F10" i="16"/>
  <c r="B10" i="16"/>
  <c r="D10" i="16"/>
  <c r="E10" i="16"/>
  <c r="AE8" i="9" l="1"/>
  <c r="AC9" i="9"/>
  <c r="GH3" i="6" l="1"/>
  <c r="BG11" i="9" l="1"/>
  <c r="Q11" i="9"/>
  <c r="AK11" i="9"/>
  <c r="GF3" i="6"/>
  <c r="G14" i="13" l="1"/>
  <c r="BE12" i="9" l="1"/>
  <c r="AB39" i="9" l="1"/>
  <c r="Z40" i="9"/>
  <c r="Q18" i="9"/>
  <c r="B39" i="9"/>
  <c r="BE18" i="9"/>
  <c r="BG21" i="9"/>
  <c r="BG36" i="9"/>
  <c r="O30" i="9"/>
  <c r="M27" i="9"/>
  <c r="BC27" i="9"/>
  <c r="AK24" i="9"/>
  <c r="AM30" i="9"/>
  <c r="AG27" i="9"/>
  <c r="AD30" i="9"/>
  <c r="AD33" i="9"/>
  <c r="AD24" i="9"/>
  <c r="BI24" i="9"/>
  <c r="AK36" i="9"/>
  <c r="BK33" i="9"/>
  <c r="J36" i="9"/>
  <c r="Q30" i="9"/>
  <c r="AD36" i="9"/>
  <c r="J30" i="9"/>
  <c r="AK27" i="9"/>
  <c r="AD27" i="9"/>
  <c r="M33" i="9"/>
  <c r="AG33" i="9"/>
  <c r="S24" i="9"/>
  <c r="AI18" i="9"/>
  <c r="AI21" i="9"/>
  <c r="AK33" i="9"/>
  <c r="S27" i="9"/>
  <c r="AM36" i="9"/>
  <c r="O36" i="9"/>
  <c r="Q33" i="9"/>
  <c r="BI30" i="9"/>
  <c r="AK30" i="9"/>
  <c r="S30" i="9"/>
  <c r="AI33" i="9"/>
  <c r="AK21" i="9"/>
  <c r="BK27" i="9"/>
  <c r="AI27" i="9"/>
  <c r="Q27" i="9"/>
  <c r="AM24" i="9"/>
  <c r="O24" i="9"/>
  <c r="BI21" i="9"/>
  <c r="S21" i="9"/>
  <c r="BA21" i="9"/>
  <c r="K21" i="9"/>
  <c r="BK21" i="9"/>
  <c r="Q21" i="9"/>
  <c r="BI33" i="9"/>
  <c r="S33" i="9"/>
  <c r="BI27" i="9"/>
  <c r="AM27" i="9"/>
  <c r="AI24" i="9"/>
  <c r="BC21" i="9"/>
  <c r="AG21" i="9"/>
  <c r="M21" i="9"/>
  <c r="BI18" i="9"/>
  <c r="AV40" i="9"/>
  <c r="AV39" i="9"/>
  <c r="BK36" i="9"/>
  <c r="AI36" i="9"/>
  <c r="Q36" i="9"/>
  <c r="AM33" i="9"/>
  <c r="O33" i="9"/>
  <c r="AI30" i="9"/>
  <c r="BK30" i="9"/>
  <c r="BK24" i="9"/>
  <c r="BC18" i="9"/>
  <c r="V40" i="9"/>
  <c r="V39" i="9"/>
  <c r="AG18" i="9"/>
  <c r="BI36" i="9"/>
  <c r="S36" i="9"/>
  <c r="BC33" i="9"/>
  <c r="AM21" i="9"/>
  <c r="O21" i="9"/>
  <c r="Q24" i="9"/>
  <c r="J33" i="9"/>
  <c r="J24" i="9"/>
  <c r="Z39" i="9" l="1"/>
  <c r="K18" i="9"/>
  <c r="B40" i="9"/>
  <c r="M18" i="9"/>
  <c r="BK18" i="9"/>
  <c r="BK39" i="9" s="1"/>
  <c r="AB40" i="9"/>
  <c r="AD18" i="9"/>
  <c r="AM18" i="9"/>
  <c r="AM40" i="9" s="1"/>
  <c r="AZ18" i="9"/>
  <c r="AU12" i="9"/>
  <c r="BE36" i="9"/>
  <c r="AR39" i="9"/>
  <c r="BE27" i="9"/>
  <c r="BG33" i="9"/>
  <c r="BE24" i="9"/>
  <c r="AZ27" i="9"/>
  <c r="BE21" i="9"/>
  <c r="BE30" i="9"/>
  <c r="BG30" i="9"/>
  <c r="AZ30" i="9"/>
  <c r="AZ24" i="9"/>
  <c r="BG24" i="9"/>
  <c r="BG27" i="9"/>
  <c r="G39" i="9"/>
  <c r="I39" i="9"/>
  <c r="AE27" i="9"/>
  <c r="AF27" i="9" s="1"/>
  <c r="AL27" i="9" s="1"/>
  <c r="AU40" i="9"/>
  <c r="J18" i="9"/>
  <c r="AE33" i="9"/>
  <c r="AF33" i="9" s="1"/>
  <c r="AH33" i="9" s="1"/>
  <c r="C40" i="9"/>
  <c r="AQ40" i="9"/>
  <c r="K27" i="9"/>
  <c r="AC40" i="9"/>
  <c r="W40" i="9"/>
  <c r="AQ39" i="9"/>
  <c r="K33" i="9"/>
  <c r="L33" i="9" s="1"/>
  <c r="AU39" i="9"/>
  <c r="C39" i="9"/>
  <c r="AS40" i="9"/>
  <c r="BA27" i="9"/>
  <c r="I40" i="9"/>
  <c r="BA18" i="9"/>
  <c r="AD21" i="9"/>
  <c r="AE21" i="9"/>
  <c r="BA33" i="9"/>
  <c r="AW39" i="9"/>
  <c r="X39" i="9"/>
  <c r="BI40" i="9"/>
  <c r="BI39" i="9"/>
  <c r="O27" i="9"/>
  <c r="J27" i="9"/>
  <c r="AA40" i="9"/>
  <c r="AA39" i="9"/>
  <c r="Q40" i="9"/>
  <c r="Q39" i="9"/>
  <c r="K30" i="9"/>
  <c r="L30" i="9" s="1"/>
  <c r="T30" i="9" s="1"/>
  <c r="M30" i="9"/>
  <c r="K36" i="9"/>
  <c r="L36" i="9" s="1"/>
  <c r="P36" i="9" s="1"/>
  <c r="M36" i="9"/>
  <c r="BH36" i="9"/>
  <c r="BC36" i="9"/>
  <c r="O18" i="9"/>
  <c r="D39" i="9"/>
  <c r="D40" i="9"/>
  <c r="E39" i="9"/>
  <c r="F39" i="9"/>
  <c r="X40" i="9"/>
  <c r="AX39" i="9"/>
  <c r="AT40" i="9"/>
  <c r="K24" i="9"/>
  <c r="L24" i="9" s="1"/>
  <c r="T24" i="9" s="1"/>
  <c r="M24" i="9"/>
  <c r="BA24" i="9"/>
  <c r="BC24" i="9"/>
  <c r="AE30" i="9"/>
  <c r="AF30" i="9" s="1"/>
  <c r="AN30" i="9" s="1"/>
  <c r="AG30" i="9"/>
  <c r="H40" i="9"/>
  <c r="S18" i="9"/>
  <c r="H39" i="9"/>
  <c r="AY40" i="9"/>
  <c r="AY39" i="9"/>
  <c r="AE24" i="9"/>
  <c r="AF24" i="9" s="1"/>
  <c r="AL24" i="9" s="1"/>
  <c r="AG24" i="9"/>
  <c r="BA30" i="9"/>
  <c r="BC30" i="9"/>
  <c r="AE36" i="9"/>
  <c r="AF36" i="9" s="1"/>
  <c r="AL36" i="9" s="1"/>
  <c r="AG36" i="9"/>
  <c r="AI40" i="9"/>
  <c r="AI39" i="9"/>
  <c r="Y40" i="9"/>
  <c r="Y39" i="9"/>
  <c r="AC39" i="9"/>
  <c r="G40" i="9"/>
  <c r="AS39" i="9"/>
  <c r="AK18" i="9"/>
  <c r="J21" i="9"/>
  <c r="L21" i="9" s="1"/>
  <c r="T21" i="9" s="1"/>
  <c r="AZ21" i="9"/>
  <c r="BB21" i="9" s="1"/>
  <c r="BH21" i="9" s="1"/>
  <c r="E40" i="9"/>
  <c r="AW40" i="9"/>
  <c r="F40" i="9"/>
  <c r="AX40" i="9"/>
  <c r="W39" i="9"/>
  <c r="AE18" i="9"/>
  <c r="L18" i="9" l="1"/>
  <c r="R18" i="9" s="1"/>
  <c r="AM39" i="9"/>
  <c r="N36" i="9"/>
  <c r="AT39" i="9"/>
  <c r="BK40" i="9"/>
  <c r="BG18" i="9"/>
  <c r="BG40" i="9" s="1"/>
  <c r="AD39" i="9"/>
  <c r="X42" i="9" s="1"/>
  <c r="BC40" i="9"/>
  <c r="BB30" i="9"/>
  <c r="BD30" i="9" s="1"/>
  <c r="BB24" i="9"/>
  <c r="BL24" i="9" s="1"/>
  <c r="BB27" i="9"/>
  <c r="BD27" i="9" s="1"/>
  <c r="BB18" i="9"/>
  <c r="BJ18" i="9" s="1"/>
  <c r="AR40" i="9"/>
  <c r="AZ33" i="9"/>
  <c r="BB33" i="9" s="1"/>
  <c r="BE33" i="9"/>
  <c r="AD40" i="9"/>
  <c r="AB43" i="9" s="1"/>
  <c r="AH27" i="9"/>
  <c r="AA12" i="9"/>
  <c r="AJ30" i="9"/>
  <c r="AN27" i="9"/>
  <c r="R36" i="9"/>
  <c r="BJ36" i="9"/>
  <c r="BF36" i="9"/>
  <c r="BL36" i="9"/>
  <c r="T36" i="9"/>
  <c r="AJ24" i="9"/>
  <c r="AF21" i="9"/>
  <c r="AH21" i="9" s="1"/>
  <c r="AJ33" i="9"/>
  <c r="AJ27" i="9"/>
  <c r="AJ36" i="9"/>
  <c r="AN33" i="9"/>
  <c r="AH36" i="9"/>
  <c r="AH24" i="9"/>
  <c r="K39" i="9"/>
  <c r="I42" i="9" s="1"/>
  <c r="AL33" i="9"/>
  <c r="L27" i="9"/>
  <c r="BJ21" i="9"/>
  <c r="R24" i="9"/>
  <c r="P33" i="9"/>
  <c r="N33" i="9"/>
  <c r="R33" i="9"/>
  <c r="T33" i="9"/>
  <c r="AH30" i="9"/>
  <c r="AE39" i="9"/>
  <c r="AC42" i="9" s="1"/>
  <c r="AE40" i="9"/>
  <c r="Y43" i="9" s="1"/>
  <c r="S40" i="9"/>
  <c r="S39" i="9"/>
  <c r="O39" i="9"/>
  <c r="O40" i="9"/>
  <c r="P18" i="9"/>
  <c r="P30" i="9"/>
  <c r="R30" i="9"/>
  <c r="T18" i="9"/>
  <c r="P21" i="9"/>
  <c r="N24" i="9"/>
  <c r="BC39" i="9"/>
  <c r="AG40" i="9"/>
  <c r="AG39" i="9"/>
  <c r="AN36" i="9"/>
  <c r="AL30" i="9"/>
  <c r="AN24" i="9"/>
  <c r="R21" i="9"/>
  <c r="BD21" i="9"/>
  <c r="N21" i="9"/>
  <c r="BA40" i="9"/>
  <c r="K40" i="9"/>
  <c r="G43" i="9" s="1"/>
  <c r="AF18" i="9"/>
  <c r="AL18" i="9" s="1"/>
  <c r="M40" i="9"/>
  <c r="AK40" i="9"/>
  <c r="AK39" i="9"/>
  <c r="BF21" i="9"/>
  <c r="P24" i="9"/>
  <c r="BL21" i="9"/>
  <c r="BD36" i="9"/>
  <c r="N30" i="9"/>
  <c r="BA39" i="9"/>
  <c r="J39" i="9"/>
  <c r="J40" i="9"/>
  <c r="M39" i="9"/>
  <c r="BG39" i="9" l="1"/>
  <c r="L40" i="9"/>
  <c r="R43" i="9" s="1"/>
  <c r="N18" i="9"/>
  <c r="V42" i="9"/>
  <c r="Z42" i="9"/>
  <c r="AB42" i="9"/>
  <c r="BJ27" i="9"/>
  <c r="BF30" i="9"/>
  <c r="BL27" i="9"/>
  <c r="BH27" i="9"/>
  <c r="BF24" i="9"/>
  <c r="BL30" i="9"/>
  <c r="BJ30" i="9"/>
  <c r="BH24" i="9"/>
  <c r="BD24" i="9"/>
  <c r="BH30" i="9"/>
  <c r="BJ24" i="9"/>
  <c r="BF27" i="9"/>
  <c r="BF18" i="9"/>
  <c r="BD18" i="9"/>
  <c r="BH18" i="9"/>
  <c r="BL18" i="9"/>
  <c r="AZ39" i="9"/>
  <c r="AT42" i="9" s="1"/>
  <c r="AZ40" i="9"/>
  <c r="BD33" i="9"/>
  <c r="BL33" i="9"/>
  <c r="BH33" i="9"/>
  <c r="BF33" i="9"/>
  <c r="BJ33" i="9"/>
  <c r="BE40" i="9"/>
  <c r="BE39" i="9"/>
  <c r="Z43" i="9"/>
  <c r="V43" i="9"/>
  <c r="X43" i="9"/>
  <c r="AJ21" i="9"/>
  <c r="E43" i="9"/>
  <c r="AN21" i="9"/>
  <c r="P27" i="9"/>
  <c r="L39" i="9"/>
  <c r="H11" i="9" s="1"/>
  <c r="M9" i="32" s="1"/>
  <c r="Y42" i="9"/>
  <c r="W42" i="9"/>
  <c r="AA42" i="9"/>
  <c r="AL21" i="9"/>
  <c r="AA43" i="9"/>
  <c r="E42" i="9"/>
  <c r="G42" i="9"/>
  <c r="C42" i="9"/>
  <c r="N27" i="9"/>
  <c r="R27" i="9"/>
  <c r="T27" i="9"/>
  <c r="B43" i="9"/>
  <c r="AU42" i="9"/>
  <c r="AQ42" i="9"/>
  <c r="AW42" i="9"/>
  <c r="AF40" i="9"/>
  <c r="AD11" i="9" s="1"/>
  <c r="AF39" i="9"/>
  <c r="AB11" i="9" s="1"/>
  <c r="O9" i="32" s="1"/>
  <c r="AH18" i="9"/>
  <c r="AJ18" i="9"/>
  <c r="AN18" i="9"/>
  <c r="AU43" i="9"/>
  <c r="AS43" i="9"/>
  <c r="AQ43" i="9"/>
  <c r="W43" i="9"/>
  <c r="AC43" i="9"/>
  <c r="AY42" i="9"/>
  <c r="F43" i="9"/>
  <c r="D43" i="9"/>
  <c r="AY43" i="9"/>
  <c r="AW43" i="9"/>
  <c r="H42" i="9"/>
  <c r="B42" i="9"/>
  <c r="I43" i="9"/>
  <c r="C43" i="9"/>
  <c r="D42" i="9"/>
  <c r="F42" i="9"/>
  <c r="H43" i="9"/>
  <c r="AS42" i="9"/>
  <c r="K43" i="9" l="1"/>
  <c r="T43" i="9"/>
  <c r="N43" i="9"/>
  <c r="J11" i="9"/>
  <c r="P43" i="9"/>
  <c r="J43" i="9"/>
  <c r="AX43" i="9"/>
  <c r="AV43" i="9"/>
  <c r="AR43" i="9"/>
  <c r="AP43" i="9"/>
  <c r="BB40" i="9"/>
  <c r="AR42" i="9"/>
  <c r="AT43" i="9"/>
  <c r="AP42" i="9"/>
  <c r="BB39" i="9"/>
  <c r="BA42" i="9" s="1"/>
  <c r="AX42" i="9"/>
  <c r="AV42" i="9"/>
  <c r="AE42" i="9"/>
  <c r="R42" i="9"/>
  <c r="AH43" i="9"/>
  <c r="K42" i="9"/>
  <c r="N42" i="9"/>
  <c r="AE43" i="9"/>
  <c r="AL43" i="9"/>
  <c r="AH42" i="9"/>
  <c r="AL42" i="9"/>
  <c r="P42" i="9"/>
  <c r="J42" i="9"/>
  <c r="T42" i="9"/>
  <c r="AN43" i="9"/>
  <c r="AJ43" i="9"/>
  <c r="AD43" i="9"/>
  <c r="AN42" i="9"/>
  <c r="AD42" i="9"/>
  <c r="AJ42" i="9"/>
  <c r="BJ43" i="9" l="1"/>
  <c r="BD43" i="9"/>
  <c r="BA43" i="9"/>
  <c r="BL43" i="9"/>
  <c r="BF43" i="9"/>
  <c r="BH43" i="9"/>
  <c r="AZ43" i="9"/>
  <c r="BH42" i="9"/>
  <c r="AV11" i="9"/>
  <c r="Q9" i="32" s="1"/>
  <c r="BF42" i="9"/>
  <c r="BJ42" i="9"/>
  <c r="BD42" i="9"/>
  <c r="AZ42" i="9"/>
  <c r="BL42" i="9"/>
  <c r="BK10" i="9" l="1"/>
  <c r="L6" i="2" l="1"/>
  <c r="E6" i="2" s="1"/>
  <c r="V6" i="2" l="1"/>
</calcChain>
</file>

<file path=xl/sharedStrings.xml><?xml version="1.0" encoding="utf-8"?>
<sst xmlns="http://schemas.openxmlformats.org/spreadsheetml/2006/main" count="2434" uniqueCount="439">
  <si>
    <t>0-5 Months</t>
  </si>
  <si>
    <t>6-11 Months</t>
  </si>
  <si>
    <t>12-23 Months</t>
  </si>
  <si>
    <t>24-35 Months</t>
  </si>
  <si>
    <t>36-47 Months</t>
  </si>
  <si>
    <t>48-59 Months</t>
  </si>
  <si>
    <t>60-71 Months</t>
  </si>
  <si>
    <t>Grand Total</t>
  </si>
  <si>
    <t>Boys</t>
  </si>
  <si>
    <t>Girls</t>
  </si>
  <si>
    <t>Total</t>
  </si>
  <si>
    <t>0-5  Months</t>
  </si>
  <si>
    <t>N</t>
  </si>
  <si>
    <t>OW</t>
  </si>
  <si>
    <t>SUW</t>
  </si>
  <si>
    <t>UW</t>
  </si>
  <si>
    <t>SS</t>
  </si>
  <si>
    <t>S</t>
  </si>
  <si>
    <t>T</t>
  </si>
  <si>
    <t>Ob</t>
  </si>
  <si>
    <t>SW</t>
  </si>
  <si>
    <t>W</t>
  </si>
  <si>
    <t>Prev</t>
  </si>
  <si>
    <t>0-5</t>
  </si>
  <si>
    <t>6-11</t>
  </si>
  <si>
    <t>12-23</t>
  </si>
  <si>
    <t>24-35</t>
  </si>
  <si>
    <t>36-47</t>
  </si>
  <si>
    <t>48-59</t>
  </si>
  <si>
    <t>60-71</t>
  </si>
  <si>
    <t>Barangays</t>
  </si>
  <si>
    <t>Republic of the Philippines</t>
  </si>
  <si>
    <t>Department of Health</t>
  </si>
  <si>
    <t>NATIONAL NUTRITION COUNCIL</t>
  </si>
  <si>
    <t>Age</t>
  </si>
  <si>
    <t>Weight for Age Status</t>
  </si>
  <si>
    <t>Total, by age group</t>
  </si>
  <si>
    <t>Length/Height for Age Status</t>
  </si>
  <si>
    <t>Weight for Length/Height Status</t>
  </si>
  <si>
    <t>Group</t>
  </si>
  <si>
    <t>Normal (N)</t>
  </si>
  <si>
    <t>Underweight (UW)</t>
  </si>
  <si>
    <t>Overweight (OW)</t>
  </si>
  <si>
    <t>TOTAL</t>
  </si>
  <si>
    <t>Total N</t>
  </si>
  <si>
    <t>Total UW</t>
  </si>
  <si>
    <t>Total SUW</t>
  </si>
  <si>
    <t>Total OW</t>
  </si>
  <si>
    <t xml:space="preserve">Stunted /Short (St) </t>
  </si>
  <si>
    <t>Tall (T)</t>
  </si>
  <si>
    <t>Total St</t>
  </si>
  <si>
    <t>Total SSt</t>
  </si>
  <si>
    <t>Total T</t>
  </si>
  <si>
    <t>Wasted (W)</t>
  </si>
  <si>
    <t>Obese (Ob)</t>
  </si>
  <si>
    <t>Total W</t>
  </si>
  <si>
    <t>Total SW</t>
  </si>
  <si>
    <t>Total Ob</t>
  </si>
  <si>
    <t>No</t>
  </si>
  <si>
    <t>(1)</t>
  </si>
  <si>
    <t>(2)</t>
  </si>
  <si>
    <t>(3)</t>
  </si>
  <si>
    <t>(4)</t>
  </si>
  <si>
    <t>(5)</t>
  </si>
  <si>
    <t>(6)</t>
  </si>
  <si>
    <t>(7)</t>
  </si>
  <si>
    <t>(8)</t>
  </si>
  <si>
    <t>(9)</t>
  </si>
  <si>
    <t>(10)</t>
  </si>
  <si>
    <t>(11)</t>
  </si>
  <si>
    <t>(12)</t>
  </si>
  <si>
    <t>(13)</t>
  </si>
  <si>
    <t>(14)</t>
  </si>
  <si>
    <t>(15)</t>
  </si>
  <si>
    <t>(16)</t>
  </si>
  <si>
    <t>(17)</t>
  </si>
  <si>
    <t>(18)</t>
  </si>
  <si>
    <t>(19)</t>
  </si>
  <si>
    <t>(20)</t>
  </si>
  <si>
    <t>(21)</t>
  </si>
  <si>
    <t>(22)</t>
  </si>
  <si>
    <t>(23)</t>
  </si>
  <si>
    <t>(24)</t>
  </si>
  <si>
    <t>.</t>
  </si>
  <si>
    <t>months</t>
  </si>
  <si>
    <t>(R1)</t>
  </si>
  <si>
    <t>(R2)</t>
  </si>
  <si>
    <t>(R3)</t>
  </si>
  <si>
    <t>(R4)</t>
  </si>
  <si>
    <t>(R5)</t>
  </si>
  <si>
    <t>(R6)</t>
  </si>
  <si>
    <t>(R7)</t>
  </si>
  <si>
    <t>0-59 mos</t>
  </si>
  <si>
    <t>0-71 mos</t>
  </si>
  <si>
    <t>Date:</t>
  </si>
  <si>
    <t xml:space="preserve">Actual No. of PS measured: </t>
  </si>
  <si>
    <r>
      <t xml:space="preserve">Indigenous Group/s: </t>
    </r>
    <r>
      <rPr>
        <i/>
        <u/>
        <sz val="10"/>
        <rFont val="Times New Roman"/>
        <family val="1"/>
      </rPr>
      <t>(Please specify)</t>
    </r>
  </si>
  <si>
    <t>Sev Stunted (SSt)</t>
  </si>
  <si>
    <t xml:space="preserve">   </t>
  </si>
  <si>
    <t>Use WEIGHT-FOR-LENGTH or WEIGHT-FOR-HEIGHT to correctly determine overweight and obesity</t>
  </si>
  <si>
    <t>Use WEIGHT-FOR-LENGTH for 0-23 months old preschool children and WEIGHT-FOR-HEIGHT for 24-60 months old preschool children.</t>
  </si>
  <si>
    <t>Region:</t>
  </si>
  <si>
    <t>Year/Period of Measurement:</t>
  </si>
  <si>
    <t>Source:</t>
  </si>
  <si>
    <t>0-59 months old</t>
  </si>
  <si>
    <t>0-71 months old</t>
  </si>
  <si>
    <t>Prev (%)</t>
  </si>
  <si>
    <t>Prepared by:</t>
  </si>
  <si>
    <t>0-59 Months</t>
  </si>
  <si>
    <t>0 - 59 Mos.</t>
  </si>
  <si>
    <t>0 - 71 Mos.</t>
  </si>
  <si>
    <t>Barangay</t>
  </si>
  <si>
    <t>WEIGHT FOR AGE</t>
  </si>
  <si>
    <t>Normal</t>
  </si>
  <si>
    <t>Overweight</t>
  </si>
  <si>
    <t>Underweight</t>
  </si>
  <si>
    <t>Severely Underweight</t>
  </si>
  <si>
    <t>HEIGHT FOR AGE</t>
  </si>
  <si>
    <t>Tall</t>
  </si>
  <si>
    <t>Stunted</t>
  </si>
  <si>
    <t>Severely Stunted</t>
  </si>
  <si>
    <t>Obese</t>
  </si>
  <si>
    <t>Wasted</t>
  </si>
  <si>
    <t>Severely Wasted</t>
  </si>
  <si>
    <t>Number of Indigenous PS measured:</t>
  </si>
  <si>
    <t>0-71 mos. old</t>
  </si>
  <si>
    <t>Normal Weight for Age</t>
  </si>
  <si>
    <t>Normal Length/Height for Age</t>
  </si>
  <si>
    <t>Normal Weight for Length/Height</t>
  </si>
  <si>
    <t>Total Number of Children</t>
  </si>
  <si>
    <t>Coverage     %</t>
  </si>
  <si>
    <t>0-5 months</t>
  </si>
  <si>
    <t>6-11 months</t>
  </si>
  <si>
    <t>12-23 months</t>
  </si>
  <si>
    <t>24-35 months</t>
  </si>
  <si>
    <t>36-47 months</t>
  </si>
  <si>
    <t>48-59 months</t>
  </si>
  <si>
    <t>60-71 months</t>
  </si>
  <si>
    <t>Underweight Weight for Age</t>
  </si>
  <si>
    <t>Stunted Length/Height for Age</t>
  </si>
  <si>
    <t>Wasted Weight for Length/Height</t>
  </si>
  <si>
    <t>Overweight Weight for Age</t>
  </si>
  <si>
    <t>Tall Length/Height for Age</t>
  </si>
  <si>
    <t>Overweight Weight for Length/Height</t>
  </si>
  <si>
    <t>Obese Weight for Length/Height</t>
  </si>
  <si>
    <t># IP Preschoolers</t>
  </si>
  <si>
    <t># IP Children Measured:</t>
  </si>
  <si>
    <t>0-71 mos.</t>
  </si>
  <si>
    <t>Sev. Underwt (SUW)</t>
  </si>
  <si>
    <t>0-59 mos.:</t>
  </si>
  <si>
    <t>No. of Preschoolers Weighed</t>
  </si>
  <si>
    <t>YEAR:</t>
  </si>
  <si>
    <t>Please check:</t>
  </si>
  <si>
    <t>Indigenous Groups:</t>
  </si>
  <si>
    <t>0-71mos:</t>
  </si>
  <si>
    <t>SevWasted (SW)</t>
  </si>
  <si>
    <t>OPERATION TIMBANG PLUS</t>
  </si>
  <si>
    <t>in Partnership with the National Nutrition Council and UNICEF</t>
  </si>
  <si>
    <t>WEIGHT FOR LENGTH/HEIGHT</t>
  </si>
  <si>
    <t>Coverage</t>
  </si>
  <si>
    <t>Overweight          (%)</t>
  </si>
  <si>
    <t>Normal                          (%)</t>
  </si>
  <si>
    <t>Severely Underweight Weight for Age</t>
  </si>
  <si>
    <t>Severely Stunted Length/Height for Age</t>
  </si>
  <si>
    <t>Severely Wasted Weight for Length/Height</t>
  </si>
  <si>
    <t>Helper 1</t>
  </si>
  <si>
    <t>Helper 2</t>
  </si>
  <si>
    <t>Helper 3</t>
  </si>
  <si>
    <t>Sequence</t>
  </si>
  <si>
    <t>Rank*</t>
  </si>
  <si>
    <t>UW + SUW</t>
  </si>
  <si>
    <t># UW + SUW</t>
  </si>
  <si>
    <t>Developed by Celestino F. Habito Jr., MD,MHN</t>
  </si>
  <si>
    <t>St+SST</t>
  </si>
  <si>
    <t># St + SSt</t>
  </si>
  <si>
    <t>Tall                 (%)</t>
  </si>
  <si>
    <t>Overweight &amp; Obese</t>
  </si>
  <si>
    <t>Wasted &amp; Severely Wasted</t>
  </si>
  <si>
    <t># W + SW</t>
  </si>
  <si>
    <t>Total Population of Barangay</t>
  </si>
  <si>
    <t>Percent OPT Plus Coverage:</t>
  </si>
  <si>
    <t>Estimated No. of PS:</t>
  </si>
  <si>
    <t>60 months</t>
  </si>
  <si>
    <t>0-60 mos</t>
  </si>
  <si>
    <t>0-60 months old</t>
  </si>
  <si>
    <t>WEIGHT FOR LENGTH/HEIGHT - CHILDREN UNDER-FIVE</t>
  </si>
  <si>
    <t>HEIGHT FOR AGE - CHILDREN UNDER-FIVE</t>
  </si>
  <si>
    <t>WEIGHT FOR AGE - CHILDREN UNDER-FIVE</t>
  </si>
  <si>
    <r>
      <t xml:space="preserve">0-59 Months </t>
    </r>
    <r>
      <rPr>
        <b/>
        <sz val="11"/>
        <color theme="1"/>
        <rFont val="Calibri"/>
        <family val="2"/>
        <scheme val="minor"/>
      </rPr>
      <t>OPT Plus Coverage</t>
    </r>
    <r>
      <rPr>
        <b/>
        <sz val="10"/>
        <color theme="1"/>
        <rFont val="Calibri"/>
        <family val="2"/>
        <scheme val="minor"/>
      </rPr>
      <t xml:space="preserve">                (%)</t>
    </r>
  </si>
  <si>
    <r>
      <t xml:space="preserve">0-59 Months </t>
    </r>
    <r>
      <rPr>
        <b/>
        <sz val="11"/>
        <color theme="1"/>
        <rFont val="Calibri"/>
        <family val="2"/>
        <scheme val="minor"/>
      </rPr>
      <t xml:space="preserve">OPT Plus Coverage  </t>
    </r>
    <r>
      <rPr>
        <b/>
        <sz val="10"/>
        <color theme="1"/>
        <rFont val="Calibri"/>
        <family val="2"/>
        <scheme val="minor"/>
      </rPr>
      <t xml:space="preserve">              (%)</t>
    </r>
  </si>
  <si>
    <r>
      <t xml:space="preserve">0-59 Months </t>
    </r>
    <r>
      <rPr>
        <b/>
        <sz val="11"/>
        <color theme="1"/>
        <rFont val="Calibri"/>
        <family val="2"/>
        <scheme val="minor"/>
      </rPr>
      <t xml:space="preserve">OPT Plus Coverage      </t>
    </r>
    <r>
      <rPr>
        <b/>
        <sz val="10"/>
        <color theme="1"/>
        <rFont val="Calibri"/>
        <family val="2"/>
        <scheme val="minor"/>
      </rPr>
      <t xml:space="preserve">          (%)</t>
    </r>
  </si>
  <si>
    <t>WASTING AND SEVERE WASTING</t>
  </si>
  <si>
    <t>STUNTING AND SEVERE STUNTING</t>
  </si>
  <si>
    <t>UNDERWEIGHT AND SEVERE UNDERWEIGHT</t>
  </si>
  <si>
    <t>Estimated # of 0-59 mos PS</t>
  </si>
  <si>
    <t xml:space="preserve">Underweight +  Severely Underweight         (%)                     </t>
  </si>
  <si>
    <t>Number of Underweight + Severely Underweight</t>
  </si>
  <si>
    <t xml:space="preserve">Stunted +  Severely Stunted         (%)                     </t>
  </si>
  <si>
    <t>Number of Stunted +  Severely Stunted</t>
  </si>
  <si>
    <t xml:space="preserve">Wasted  +  Severely Wasted        (%)                     </t>
  </si>
  <si>
    <t>Number of Wasted +  Severely Wasted</t>
  </si>
  <si>
    <t>Overweight  + Obese              (%)</t>
  </si>
  <si>
    <t>Tally of PS with measurements with:</t>
  </si>
  <si>
    <t>Tally of IP Preschoolers with:</t>
  </si>
  <si>
    <t>weight</t>
  </si>
  <si>
    <t>height</t>
  </si>
  <si>
    <t>Tally of PS with measurements:</t>
  </si>
  <si>
    <t>Total # Brgys</t>
  </si>
  <si>
    <t># Brgys w/ OPT+</t>
  </si>
  <si>
    <t>WEIGHT</t>
  </si>
  <si>
    <t>HEIGHT</t>
  </si>
  <si>
    <t>Developed by Celestino F. Habito Jr, MD,MHN</t>
  </si>
  <si>
    <t>SPACE FOR THE OFFICIAL SEAL OF THE LGU</t>
  </si>
  <si>
    <t>Filled Up (Y/N)</t>
  </si>
  <si>
    <t>Which names were repeated and How Many times?</t>
  </si>
  <si>
    <t>Replicates</t>
  </si>
  <si>
    <t># of duplicate/ excess entries</t>
  </si>
  <si>
    <t>How many times replicates occurred?</t>
  </si>
  <si>
    <t># of unique entries</t>
  </si>
  <si>
    <t>Estimated No. of         0-59 mos. old Preschool Children</t>
  </si>
  <si>
    <t>Total No. of            0-59 mos. old PS measured</t>
  </si>
  <si>
    <t>(0-59 mos old)</t>
  </si>
  <si>
    <r>
      <t>0-71 months old</t>
    </r>
    <r>
      <rPr>
        <vertAlign val="superscript"/>
        <sz val="8"/>
        <color theme="0"/>
        <rFont val="Times New Roman"/>
        <family val="1"/>
      </rPr>
      <t>3/</t>
    </r>
  </si>
  <si>
    <r>
      <t>0-59 months old</t>
    </r>
    <r>
      <rPr>
        <vertAlign val="superscript"/>
        <sz val="9"/>
        <rFont val="Times New Roman"/>
        <family val="1"/>
      </rPr>
      <t>2/</t>
    </r>
  </si>
  <si>
    <t>No. of 0-59 mos. Preschoolers Weighed</t>
  </si>
  <si>
    <r>
      <t>Prevalence Rate UW + SUW</t>
    </r>
    <r>
      <rPr>
        <vertAlign val="superscript"/>
        <sz val="11"/>
        <rFont val="Times New Roman"/>
        <family val="1"/>
      </rPr>
      <t xml:space="preserve"> 1/</t>
    </r>
    <r>
      <rPr>
        <sz val="11"/>
        <rFont val="Times New Roman"/>
        <family val="1"/>
      </rPr>
      <t>:</t>
    </r>
  </si>
  <si>
    <r>
      <t>Prevalence Rate of St. + SSt.</t>
    </r>
    <r>
      <rPr>
        <vertAlign val="superscript"/>
        <sz val="11"/>
        <rFont val="Times New Roman"/>
        <family val="1"/>
      </rPr>
      <t>1/</t>
    </r>
    <r>
      <rPr>
        <sz val="11"/>
        <rFont val="Times New Roman"/>
        <family val="1"/>
      </rPr>
      <t>:</t>
    </r>
  </si>
  <si>
    <r>
      <t xml:space="preserve">Prevalence Rate W + SW </t>
    </r>
    <r>
      <rPr>
        <vertAlign val="superscript"/>
        <sz val="9"/>
        <rFont val="Times New Roman"/>
        <family val="1"/>
      </rPr>
      <t>1/</t>
    </r>
    <r>
      <rPr>
        <sz val="9"/>
        <rFont val="Times New Roman"/>
        <family val="1"/>
      </rPr>
      <t>:</t>
    </r>
  </si>
  <si>
    <t>Year OPT Plus:</t>
  </si>
  <si>
    <r>
      <t>0-60 months old</t>
    </r>
    <r>
      <rPr>
        <vertAlign val="superscript"/>
        <sz val="9"/>
        <color theme="0"/>
        <rFont val="Times New Roman"/>
        <family val="1"/>
      </rPr>
      <t>3/</t>
    </r>
  </si>
  <si>
    <t>LGU Logo</t>
  </si>
  <si>
    <t>Revised February 2019     Page 1 of 13</t>
  </si>
  <si>
    <t>Revised February 2019     Page 2 of 13</t>
  </si>
  <si>
    <t>Revised February 2019     Page 3 of 13</t>
  </si>
  <si>
    <t>Revised February 2019     Page 4 of 13</t>
  </si>
  <si>
    <t>Revised February 2019     Page 5 of 13</t>
  </si>
  <si>
    <t>Revised February 2019     Page 6 of 13</t>
  </si>
  <si>
    <t>Revised February 2019     Page 7 of 13</t>
  </si>
  <si>
    <t>Revised February 2019     Page 8 of 13</t>
  </si>
  <si>
    <t>Revised February 2019     Page 9 of 13</t>
  </si>
  <si>
    <t>Revised February 2019     Page 10 of 13</t>
  </si>
  <si>
    <t>Revised February 2019     Page 11 of 13</t>
  </si>
  <si>
    <t>Revised February 2019     Page 12 of 13</t>
  </si>
  <si>
    <t>Revised February 2019     Page 13 of 13</t>
  </si>
  <si>
    <t>Revised February 2019 Page 2 of 3</t>
  </si>
  <si>
    <t>Revised February 2019 Page 3 of 3</t>
  </si>
  <si>
    <t>Revised February 2019 Page 1 of 3</t>
  </si>
  <si>
    <t xml:space="preserve">Developed with Technical Assistance from the Food and Agriculture Organization of the United Nations </t>
  </si>
  <si>
    <t xml:space="preserve">NUTRITIONAL STATUS </t>
  </si>
  <si>
    <t>OF CHILDREN 0-59 MONTHS OLD</t>
  </si>
  <si>
    <t xml:space="preserve">                         SEX-DISAGGREGATED SUMMARY TABLES FOR PRESENTATIONS</t>
  </si>
  <si>
    <t># IP PS</t>
  </si>
  <si>
    <t>Purok</t>
  </si>
  <si>
    <t>Coverage:</t>
  </si>
  <si>
    <t>(0-59 months)</t>
  </si>
  <si>
    <t>with OPT Plus:</t>
  </si>
  <si>
    <t>PSGC:</t>
  </si>
  <si>
    <t>0 -71 months old:</t>
  </si>
  <si>
    <t>OVERWEIGHT AND OBESITY</t>
  </si>
  <si>
    <t>#Overweight &amp; Obese</t>
  </si>
  <si>
    <t>Number of Overweight +  Obese</t>
  </si>
  <si>
    <t>Total (R8)</t>
  </si>
  <si>
    <t>Prev (%) (R9)</t>
  </si>
  <si>
    <t>Note:  a) R1 means Row No. 1, R2 means Row 2, etc.; b)Total (R8) - refers to the sum of preschoolers by nutritional status for children 0-59 months and 0-71 months; c) Prev (R9)- refers to the prevalence rate by sex, by nutritional status for age group 0- 59 mos. &amp; 0-71 mos.</t>
  </si>
  <si>
    <t>Note: This table is pre-formatted for printing on long size paper (8.5 in. x 13 in), landscape view.</t>
  </si>
  <si>
    <t>(0-59 m)</t>
  </si>
  <si>
    <t>Note: This worksheet is pre-formatted for printing on Letter size (8.5 x 11 in) paper, portrait view.</t>
  </si>
  <si>
    <t xml:space="preserve"> IMPORTANT: Please fill up all cells that are highlighted in GREEN. This will ensure that cell formulas work and the headings in all worksheets and reports are labelled correctly.</t>
  </si>
  <si>
    <t xml:space="preserve"> 1/ Refers to previous year prevalence rate of the area     2/  0-59 months = 10.714% x Total Population</t>
  </si>
  <si>
    <t>Version 2</t>
  </si>
  <si>
    <t xml:space="preserve">Updates to this Version: </t>
  </si>
  <si>
    <t>1. The multiplier for estimating the population of children 0 to 59 months has been revised from 0.135 to 0.10714 of the total population of the area (pursuant to NNC Memo #2019-003, dated February 7, 2019). This is now used for estimating the OPT Plus coverage.</t>
  </si>
  <si>
    <t>Note to Users:</t>
  </si>
  <si>
    <t>Some key features of this tool include the following:</t>
  </si>
  <si>
    <t>Nutrition Surveillance Division</t>
  </si>
  <si>
    <t>National Nutrition Council</t>
  </si>
  <si>
    <t>Important: For correct borders and pagination, set your printer to Long size (8.5 x 13 inches) paper.</t>
  </si>
  <si>
    <t>Tally of PS 0-59m with measurements of:</t>
  </si>
  <si>
    <t>Estimated # Preschoolers 0-59 mos.:</t>
  </si>
  <si>
    <t>0-59 mos:</t>
  </si>
  <si>
    <t>Source/Yr.:</t>
  </si>
  <si>
    <t>Source/Yr:</t>
  </si>
  <si>
    <t># Duplicate/Excess Entries:</t>
  </si>
  <si>
    <t>0 - 59</t>
  </si>
  <si>
    <t>0 - 71</t>
  </si>
  <si>
    <t>revised February 2019</t>
  </si>
  <si>
    <t>Any cells highlighted in RED: missing height measurements</t>
  </si>
  <si>
    <t>Brgys with missing ht measures</t>
  </si>
  <si>
    <t>Please send your feedback or suggestions to  info@nnc.gov.ph or text us at 0918 5215166 or 0921 9660024.</t>
  </si>
  <si>
    <t>To maximize the use of the tool and to avoid some difficulties commonly encountered by many users, please follow the step-by-step instructions in the user's guide.</t>
  </si>
  <si>
    <t>0 - 5 MONTHS</t>
  </si>
  <si>
    <t>6 - 11 MONTHS</t>
  </si>
  <si>
    <t>12 - 23 MONTHS</t>
  </si>
  <si>
    <t>0 - 59 MONTHS</t>
  </si>
  <si>
    <t>BOYS</t>
  </si>
  <si>
    <t>GIRLS</t>
  </si>
  <si>
    <t>0-5 mos</t>
  </si>
  <si>
    <t>6-11 mos</t>
  </si>
  <si>
    <t>12-23 mos</t>
  </si>
  <si>
    <t>0-59 mos.</t>
  </si>
  <si>
    <t xml:space="preserve">NUTRITION IN EMERGENCIES </t>
  </si>
  <si>
    <t>Number of Underweight and Severely Underweight Children</t>
  </si>
  <si>
    <t>OPT Plus</t>
  </si>
  <si>
    <t>0 - 5 months</t>
  </si>
  <si>
    <t>6 - 11 months</t>
  </si>
  <si>
    <t>12 - 23 months</t>
  </si>
  <si>
    <t>0 - 59 months</t>
  </si>
  <si>
    <t>UNDERWEIGHT</t>
  </si>
  <si>
    <t>SEVERELY UNDERWEIGHT</t>
  </si>
  <si>
    <t>Prevalence 0 - 59 months</t>
  </si>
  <si>
    <t>Number of Wasted and Severely Wasted Children</t>
  </si>
  <si>
    <t>TOTAL # W &amp; SW CHILDREN</t>
  </si>
  <si>
    <t>TOTAL # UW &amp; SUW CHILDREN</t>
  </si>
  <si>
    <t>WASTED</t>
  </si>
  <si>
    <t>SEVERELY WASTED</t>
  </si>
  <si>
    <t>STUNTED</t>
  </si>
  <si>
    <t>SEVERELY STUNTED</t>
  </si>
  <si>
    <t>TOTAL # St &amp; SSt CHILDREN</t>
  </si>
  <si>
    <t>St</t>
  </si>
  <si>
    <t>SSt</t>
  </si>
  <si>
    <t>Number of Stunted and Severely Stunted Children</t>
  </si>
  <si>
    <t>RCF Habito Jr. MD, MHN</t>
  </si>
  <si>
    <t>4. Three new worksheets that facilitate reporting for Nutrition in Emergencies have been added. These are the worksheets with purple-colored tabs. The contents of these sheets can be copied or printed.</t>
  </si>
  <si>
    <t>To print, use long-size paper (8.5 x 13 in), landscape.</t>
  </si>
  <si>
    <t>To print, use long-size paper (8.5 x 13 in), portrait.</t>
  </si>
  <si>
    <t>0-71 months old:</t>
  </si>
  <si>
    <t>This tool works with MS Excel 2007 to 2016. However, it will not run on other spreadsheet applications such as OpenOffice because some complex formulas and formatting are compatible only with Excel. Before using the tool, please ensure that the version of MS Excel you are using is licensed and activated, otherwise some features of the tool might not work properly.</t>
  </si>
  <si>
    <t>RANK</t>
  </si>
  <si>
    <t>Total # Normal WFA Measured</t>
  </si>
  <si>
    <t>Total # Normal HFA Measured</t>
  </si>
  <si>
    <t>Total # Normal WFL/H Measured</t>
  </si>
  <si>
    <t>Total # UW Measured</t>
  </si>
  <si>
    <t>Total # Stunted Measured</t>
  </si>
  <si>
    <t>Total # Wasted Measured</t>
  </si>
  <si>
    <t>Total # SUW Measured</t>
  </si>
  <si>
    <t>Total # SSt Measured</t>
  </si>
  <si>
    <t>Total # SW Measured</t>
  </si>
  <si>
    <t>Total # OverWt Measured</t>
  </si>
  <si>
    <t>Total # Tall Measured</t>
  </si>
  <si>
    <t>Total # OverWt WFL/H Measured</t>
  </si>
  <si>
    <t>Total # Obese WFL/H Measured</t>
  </si>
  <si>
    <t>Total # of LGUs:</t>
  </si>
  <si>
    <t>Total # of LGUs with OPT Plus Results/Total # of LGUs:</t>
  </si>
  <si>
    <t># Indigenous PS measured:</t>
  </si>
  <si>
    <t>Total # Brgys w/ OPT Plus</t>
  </si>
  <si>
    <t>2. Summary Tables and Forms have been revised to focus on 0-59 months old (pursuant to NNC Memo#2017-003, dated May 10, 2017). Children 0-71 months who are not yet in school and measured in the OPT Plus are still tallied and summaries for this age group are shown in the 'Summary' worksheet and in OPT Form 4A.</t>
  </si>
  <si>
    <t>3. A new worksheet called "OverWt+Obesity" has been added. This will allow the region to rank the provinces and independent cities in their jurisdiction based on the prevalence of overweight and obesity.</t>
  </si>
  <si>
    <t xml:space="preserve">This tool was designed to facilitate the consolidation of OPT Plus data collected from different provinces and independent cities in a region. Thus, the summary data produced by the tool give a regional level situation of the nutritional status of children from 0 to 59 months of age. The summary tables are automatically produced once data from each LGU is entered. </t>
  </si>
  <si>
    <r>
      <t xml:space="preserve">Report Generator. </t>
    </r>
    <r>
      <rPr>
        <sz val="13"/>
        <color theme="1"/>
        <rFont val="Calibri"/>
        <family val="2"/>
        <scheme val="minor"/>
      </rPr>
      <t>The automatic links and formats allows the generation of pre-formatted reports -- both for submission purposes and for data use, analysis, and programming. The tool helps to significantly reduce the amount of time needed in preparing the OPT Plus Summary Reports.</t>
    </r>
  </si>
  <si>
    <r>
      <rPr>
        <b/>
        <sz val="13"/>
        <color theme="1"/>
        <rFont val="Calibri"/>
        <family val="2"/>
        <scheme val="minor"/>
      </rPr>
      <t xml:space="preserve">Produces Ranked Lists of Provinces and Independent Cities. </t>
    </r>
    <r>
      <rPr>
        <sz val="13"/>
        <color theme="1"/>
        <rFont val="Calibri"/>
        <family val="2"/>
        <scheme val="minor"/>
      </rPr>
      <t>The tool uses auto-sort features to create lists of provinces and independent cities that are ranked according to the prevalence of underweight, stunting, wasting, and overweight/obesity. This feature ranks the prevalence of each of these forms of malnutrition from highest to lowest, thus enabling regional level users of the tool and the data it produces to determine where malnutrition is highest in the region. These summary tables can be seen in the red-colored tabs of the workbook. These tables are pre-formatted and print-ready.</t>
    </r>
  </si>
  <si>
    <r>
      <rPr>
        <b/>
        <sz val="13"/>
        <color theme="1"/>
        <rFont val="Calibri"/>
        <family val="2"/>
        <scheme val="minor"/>
      </rPr>
      <t>Extracts and Summarizes Under-Five Data for Disasters and Emergencies</t>
    </r>
    <r>
      <rPr>
        <sz val="13"/>
        <color theme="1"/>
        <rFont val="Calibri"/>
        <family val="2"/>
        <scheme val="minor"/>
      </rPr>
      <t>. New worksheets have been added to facilitate reporting of the nutritional status of young children in the region. These summaries are designed to feed into the Survey Database and Nutrition Initial Needs Assessments that are part of the pre-emergency nutritional assessment in disasters and emergency response. These tables can be seen in the purple-colored tabs of the workbook which are also pre-formatted and print-ready.</t>
    </r>
  </si>
  <si>
    <t>17 Entries Max</t>
  </si>
  <si>
    <t>e-OPT Tool for the Region</t>
  </si>
  <si>
    <r>
      <rPr>
        <b/>
        <sz val="11.5"/>
        <color rgb="FFC00000"/>
        <rFont val="Calibri"/>
        <family val="2"/>
        <scheme val="minor"/>
      </rPr>
      <t xml:space="preserve">Instructions: </t>
    </r>
    <r>
      <rPr>
        <sz val="11.5"/>
        <color theme="1"/>
        <rFont val="Calibri"/>
        <family val="2"/>
        <scheme val="minor"/>
      </rPr>
      <t xml:space="preserve">This is the main data entry worksheet. For each row of data starting from Row #9, enter/paste e-OPT summary data from each province or independent city which you copied from the 'Data-Export' worksheet of each eOPT Province/City file. To paste the entire row of data from each province or city 'Data-Export' worksheet, put your cursor on a vacant cell in Column B. Always use </t>
    </r>
    <r>
      <rPr>
        <u/>
        <sz val="11.5"/>
        <color theme="1"/>
        <rFont val="Calibri"/>
        <family val="2"/>
        <scheme val="minor"/>
      </rPr>
      <t>'Paste' --&gt; 'Values'</t>
    </r>
    <r>
      <rPr>
        <sz val="11.5"/>
        <color theme="1"/>
        <rFont val="Calibri"/>
        <family val="2"/>
        <scheme val="minor"/>
      </rPr>
      <t xml:space="preserve"> when you paste the entire row of data. Make sure columns </t>
    </r>
    <r>
      <rPr>
        <b/>
        <sz val="11.5"/>
        <color theme="1"/>
        <rFont val="Calibri"/>
        <family val="2"/>
        <scheme val="minor"/>
      </rPr>
      <t>B to HA</t>
    </r>
    <r>
      <rPr>
        <sz val="11.5"/>
        <color theme="1"/>
        <rFont val="Calibri"/>
        <family val="2"/>
        <scheme val="minor"/>
      </rPr>
      <t xml:space="preserve"> are filled in.</t>
    </r>
  </si>
  <si>
    <t>Total # of Provinces/Cities:</t>
  </si>
  <si>
    <t>Regn</t>
  </si>
  <si>
    <t>OPT Plus Form 4. Regional Consolidation Sheet of Operation Timbang Plus Results</t>
  </si>
  <si>
    <t>Total No. of Provinces/Cities:</t>
  </si>
  <si>
    <t>Total No. of Provinces/Cities w/ OPT Plus Results:</t>
  </si>
  <si>
    <t>Validated by:</t>
  </si>
  <si>
    <t>Nutrition Officer III, NNC-Regional Office,</t>
  </si>
  <si>
    <t>NAME AND SIGNATURE</t>
  </si>
  <si>
    <t>Regional Nutrition Program Coordinator, NNC</t>
  </si>
  <si>
    <t>Region</t>
  </si>
  <si>
    <t>PROVINCE/CITY</t>
  </si>
  <si>
    <t>*Provinces/Cities ranked from high to low prevalence of UW + Severe UW.</t>
  </si>
  <si>
    <t>*Provs/Cities ranked from high to low prevalence of Stunting + Severe Stunting.</t>
  </si>
  <si>
    <t>PREVALENCE AND MAGNITUDE AMONG UNDER-FIVE CHILDREN, BY PROVINCE/CITY</t>
  </si>
  <si>
    <t>*Provinces/Cities ranked from high to low prevalence of Overweight + Obesity.</t>
  </si>
  <si>
    <t>*Provinces/Cities ranked from high to low prevalence of Wasting + Severe Wasting.</t>
  </si>
  <si>
    <t>Province/City</t>
  </si>
  <si>
    <t>Total Population</t>
  </si>
  <si>
    <t>This Version was developed by Celestino F. Habito Jr., MD, MHN</t>
  </si>
  <si>
    <t>OPT Plus Form 4B. Regional Consolidation Sheet of Operation Timbang Plus Results</t>
  </si>
  <si>
    <t>Revised February 2019</t>
  </si>
  <si>
    <t>Regional Prevalence Rates from  Previous Year:</t>
  </si>
  <si>
    <t>Total Population:</t>
  </si>
  <si>
    <t>Source &amp; Yr:</t>
  </si>
  <si>
    <t xml:space="preserve">Wt. for Age </t>
  </si>
  <si>
    <t>L/H for Age</t>
  </si>
  <si>
    <t>Wt for L/Ht</t>
  </si>
  <si>
    <t>No. of Indigenous Groups Measured:</t>
  </si>
  <si>
    <t>Total Number of Cities/Municipalities</t>
  </si>
  <si>
    <t>Number of Cities/Municipalities with OPT Plus Results</t>
  </si>
  <si>
    <t>Total Number of Barangays</t>
  </si>
  <si>
    <t>Number of Barangays with OPT Results</t>
  </si>
  <si>
    <t>Estimated # of Preschoolers</t>
  </si>
  <si>
    <t>Actual # of Preschoolers Measured (0-59 mos)</t>
  </si>
  <si>
    <t>Actual # of Indigenous PS Measured (0-59 mos)</t>
  </si>
  <si>
    <t>Weight</t>
  </si>
  <si>
    <t>Height</t>
  </si>
  <si>
    <t>Nutrition Officer III, NNC-Reg.</t>
  </si>
  <si>
    <t>OPT Plus Year:</t>
  </si>
  <si>
    <t>Current Regional Prevalence Rates: (0-59 months)</t>
  </si>
  <si>
    <t>Total # Cities/ Municipalities</t>
  </si>
  <si>
    <t>Total # Cities/ Municipalities w/OPT Plus</t>
  </si>
  <si>
    <t xml:space="preserve">Regional Nutrition Program Coordinator, NNC-Region </t>
  </si>
  <si>
    <t>OPT Plus Form 4A.  Regional Summary Report on Operation Timbang Plus</t>
  </si>
  <si>
    <t>Region 4</t>
  </si>
  <si>
    <t>Total # Provs/ Cities</t>
  </si>
  <si>
    <t>Total # Provs w/ OPT Plus</t>
  </si>
  <si>
    <t>Total # Muns/ Cities</t>
  </si>
  <si>
    <t>Total # Muns/ Cities w/ OPT Plus</t>
  </si>
  <si>
    <t>Number of Provinces/ Cities</t>
  </si>
  <si>
    <t>Maximum Entries - 17 Provinces and Independent Cities</t>
  </si>
  <si>
    <r>
      <t xml:space="preserve">NOTE: The contents of cells </t>
    </r>
    <r>
      <rPr>
        <b/>
        <u/>
        <sz val="14"/>
        <color theme="0"/>
        <rFont val="Calibri"/>
        <family val="2"/>
        <scheme val="minor"/>
      </rPr>
      <t>B3 - HC3</t>
    </r>
    <r>
      <rPr>
        <b/>
        <sz val="14"/>
        <color theme="0"/>
        <rFont val="Calibri"/>
        <family val="2"/>
        <scheme val="minor"/>
      </rPr>
      <t xml:space="preserve"> shown above are to be exported for aggregation to national-level data. The data in this entire row of cells should be copied and pasted into the National data.  Before proceeding, make sure the total population of the region is shown in cell E3 above.                                                                                                    </t>
    </r>
  </si>
  <si>
    <r>
      <rPr>
        <b/>
        <sz val="14"/>
        <color rgb="FFFFC000"/>
        <rFont val="Calibri"/>
        <family val="2"/>
        <scheme val="minor"/>
      </rPr>
      <t>To Copy the entire row of data:</t>
    </r>
    <r>
      <rPr>
        <sz val="14"/>
        <color theme="0"/>
        <rFont val="Calibri"/>
        <family val="2"/>
        <scheme val="minor"/>
      </rPr>
      <t xml:space="preserve"> - Highlight the entire row of data by doing these steps: 1) select cell B3 (the cell containing the name of the municipality or city). 2) Then press on the keys 'Shift + Ctrl' --&gt; 'Right Arrow'. This will highlight all the cells that contain data in the entire row up to to column HC. </t>
    </r>
    <r>
      <rPr>
        <b/>
        <sz val="14"/>
        <color rgb="FFFFC000"/>
        <rFont val="Calibri"/>
        <family val="2"/>
        <scheme val="minor"/>
      </rPr>
      <t>Make sure all the cells B3 to GY3 have been highlighted.</t>
    </r>
    <r>
      <rPr>
        <sz val="14"/>
        <color theme="0"/>
        <rFont val="Calibri"/>
        <family val="2"/>
        <scheme val="minor"/>
      </rPr>
      <t xml:space="preserve"> 3) Then copy all the data in cells B3-HC3 by either a) right clicking on your mouse, then select 'Copy' or by b) pressing 'Ctrl +C'. </t>
    </r>
  </si>
  <si>
    <t>WEIGHT-FOR-LENGTH/HEIGHT: NUMBER OF CHILDREN AFFECTED</t>
  </si>
  <si>
    <t>HEIGHT-FOR-AGE: NUMBER OF CHILDREN AFFECTED</t>
  </si>
  <si>
    <t>WEIGHT-FOR-AGE: NUMBER OF CHILDREN AFFECTED</t>
  </si>
  <si>
    <t>Wt for Age - Normal</t>
  </si>
  <si>
    <t>Wt for Age - Overweight</t>
  </si>
  <si>
    <t>Wt for Age - Underweight</t>
  </si>
  <si>
    <t>Ht for Age - Normal</t>
  </si>
  <si>
    <t>Ht for Age - Tall</t>
  </si>
  <si>
    <t>Ht for Age - Stunted</t>
  </si>
  <si>
    <t>Wt for L/Ht - Sev.Wasted</t>
  </si>
  <si>
    <t>Wt for L/Ht - Wasted</t>
  </si>
  <si>
    <t>Wt for L/Ht - Obese</t>
  </si>
  <si>
    <t>Wt for L/Ht - Overwt</t>
  </si>
  <si>
    <t>Wt for L/Ht - Normal</t>
  </si>
  <si>
    <t>Ht for Age - Sev. Stunted</t>
  </si>
  <si>
    <t>Wt for Age - Sev. Underwt</t>
  </si>
  <si>
    <t>Total Popn of Region:</t>
  </si>
  <si>
    <t>Regional Summary</t>
  </si>
  <si>
    <t xml:space="preserve">Province/ </t>
  </si>
  <si>
    <t>Independent City</t>
  </si>
  <si>
    <t>Province/Independent City</t>
  </si>
  <si>
    <t>Santiago City</t>
  </si>
  <si>
    <t>City of Ilagan</t>
  </si>
  <si>
    <t>PSA</t>
  </si>
  <si>
    <t>CY 2019</t>
  </si>
  <si>
    <t>Tuguegarao</t>
  </si>
  <si>
    <t>Cauayan City</t>
  </si>
  <si>
    <t>Batanes Province</t>
  </si>
  <si>
    <t>Nueva Vizcaya Province</t>
  </si>
  <si>
    <t>Isabela Province</t>
  </si>
  <si>
    <t>Cagayan Province</t>
  </si>
  <si>
    <t>Quirino Province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</si>
</sst>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3409]mmmm\ dd\,\ yyyy;@"/>
    <numFmt numFmtId="167" formatCode="_(&quot;Php&quot;* #,##0.00_);_(&quot;Php&quot;* \(#,##0.00\);_(&quot;Php&quot;* &quot;-&quot;??_);_(@_)"/>
  </numFmts>
  <fonts count="106" x14ac:knownFonts="1">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sz val="10"/>
      <name val="Arial"/>
      <family val="2"/>
    </font>
    <font>
      <sz val="10"/>
      <name val="Times New Roman"/>
      <family val="1"/>
    </font>
    <font>
      <i/>
      <u/>
      <sz val="10"/>
      <name val="Times New Roman"/>
      <family val="1"/>
    </font>
    <font>
      <b/>
      <sz val="10"/>
      <name val="Times New Roman"/>
      <family val="1"/>
    </font>
    <font>
      <b/>
      <sz val="9"/>
      <name val="Times New Roman"/>
      <family val="1"/>
    </font>
    <font>
      <sz val="11"/>
      <color theme="1"/>
      <name val="Calibri"/>
      <family val="2"/>
      <scheme val="minor"/>
    </font>
    <font>
      <sz val="11"/>
      <color theme="0"/>
      <name val="Calibri"/>
      <family val="2"/>
      <scheme val="minor"/>
    </font>
    <font>
      <b/>
      <sz val="12"/>
      <color theme="1"/>
      <name val="Calibri"/>
      <family val="2"/>
      <scheme val="minor"/>
    </font>
    <font>
      <sz val="7"/>
      <color theme="1"/>
      <name val="Calibri"/>
      <family val="2"/>
      <scheme val="minor"/>
    </font>
    <font>
      <b/>
      <sz val="14"/>
      <color theme="1"/>
      <name val="Calibri"/>
      <family val="2"/>
      <scheme val="minor"/>
    </font>
    <font>
      <b/>
      <sz val="10"/>
      <color theme="1"/>
      <name val="Calibri"/>
      <family val="2"/>
      <scheme val="minor"/>
    </font>
    <font>
      <b/>
      <sz val="9"/>
      <color theme="1"/>
      <name val="Calibri"/>
      <family val="2"/>
      <scheme val="minor"/>
    </font>
    <font>
      <sz val="10"/>
      <color theme="1"/>
      <name val="Times New Roman"/>
      <family val="1"/>
    </font>
    <font>
      <sz val="11"/>
      <color theme="1"/>
      <name val="Calibri"/>
      <family val="1"/>
      <scheme val="minor"/>
    </font>
    <font>
      <sz val="9"/>
      <color theme="1"/>
      <name val="Times New Roman"/>
      <family val="1"/>
    </font>
    <font>
      <sz val="8"/>
      <color theme="1"/>
      <name val="Times New Roman"/>
      <family val="1"/>
    </font>
    <font>
      <b/>
      <sz val="11"/>
      <color theme="1"/>
      <name val="Times New Roman"/>
      <family val="1"/>
    </font>
    <font>
      <b/>
      <sz val="10"/>
      <color theme="1"/>
      <name val="Times New Roman"/>
      <family val="1"/>
    </font>
    <font>
      <sz val="10"/>
      <color theme="1"/>
      <name val="Calibri"/>
      <family val="2"/>
      <scheme val="minor"/>
    </font>
    <font>
      <sz val="7"/>
      <color theme="1"/>
      <name val="Times New Roman"/>
      <family val="1"/>
    </font>
    <font>
      <sz val="12"/>
      <color theme="1"/>
      <name val="Calibri"/>
      <family val="2"/>
      <scheme val="minor"/>
    </font>
    <font>
      <b/>
      <sz val="12"/>
      <name val="Times New Roman"/>
      <family val="1"/>
    </font>
    <font>
      <b/>
      <sz val="14"/>
      <color theme="0"/>
      <name val="Calibri"/>
      <family val="2"/>
      <scheme val="minor"/>
    </font>
    <font>
      <sz val="11"/>
      <color theme="1"/>
      <name val="Times New Roman"/>
      <family val="1"/>
    </font>
    <font>
      <b/>
      <sz val="8"/>
      <name val="Times New Roman"/>
      <family val="1"/>
    </font>
    <font>
      <sz val="11"/>
      <name val="Times New Roman"/>
      <family val="1"/>
    </font>
    <font>
      <b/>
      <sz val="11"/>
      <name val="Times New Roman"/>
      <family val="1"/>
    </font>
    <font>
      <sz val="8"/>
      <name val="Times New Roman"/>
      <family val="1"/>
    </font>
    <font>
      <sz val="9"/>
      <name val="Times New Roman"/>
      <family val="1"/>
    </font>
    <font>
      <sz val="1"/>
      <color theme="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13"/>
      <color theme="0"/>
      <name val="Calibri"/>
      <family val="2"/>
      <scheme val="minor"/>
    </font>
    <font>
      <b/>
      <sz val="13"/>
      <color theme="1"/>
      <name val="Calibri"/>
      <family val="2"/>
      <scheme val="minor"/>
    </font>
    <font>
      <sz val="12"/>
      <color theme="0"/>
      <name val="Calibri"/>
      <family val="2"/>
      <scheme val="minor"/>
    </font>
    <font>
      <b/>
      <sz val="18"/>
      <color theme="1"/>
      <name val="Calibri"/>
      <family val="2"/>
      <scheme val="minor"/>
    </font>
    <font>
      <sz val="6"/>
      <color theme="1"/>
      <name val="Calibri"/>
      <family val="2"/>
      <scheme val="minor"/>
    </font>
    <font>
      <b/>
      <sz val="11"/>
      <color rgb="FFC00000"/>
      <name val="Calibri"/>
      <family val="2"/>
      <scheme val="minor"/>
    </font>
    <font>
      <b/>
      <sz val="10"/>
      <color theme="0"/>
      <name val="Calibri"/>
      <family val="2"/>
      <scheme val="minor"/>
    </font>
    <font>
      <i/>
      <sz val="7.75"/>
      <name val="Times New Roman"/>
      <family val="1"/>
    </font>
    <font>
      <sz val="7.75"/>
      <name val="Times New Roman"/>
      <family val="1"/>
    </font>
    <font>
      <b/>
      <sz val="16"/>
      <color theme="1"/>
      <name val="Calibri"/>
      <family val="2"/>
      <scheme val="minor"/>
    </font>
    <font>
      <sz val="10"/>
      <color theme="0"/>
      <name val="Calibri"/>
      <family val="2"/>
      <scheme val="minor"/>
    </font>
    <font>
      <b/>
      <sz val="11"/>
      <name val="Calibri"/>
      <family val="2"/>
      <scheme val="minor"/>
    </font>
    <font>
      <b/>
      <sz val="10"/>
      <name val="Calibri"/>
      <family val="2"/>
      <scheme val="minor"/>
    </font>
    <font>
      <b/>
      <sz val="8"/>
      <name val="Calibri"/>
      <family val="2"/>
      <scheme val="minor"/>
    </font>
    <font>
      <b/>
      <sz val="12"/>
      <name val="Calibri"/>
      <family val="2"/>
      <scheme val="minor"/>
    </font>
    <font>
      <sz val="10"/>
      <color theme="0"/>
      <name val="Times New Roman"/>
      <family val="1"/>
    </font>
    <font>
      <sz val="9"/>
      <color theme="0"/>
      <name val="Times New Roman"/>
      <family val="1"/>
    </font>
    <font>
      <sz val="11"/>
      <color theme="0"/>
      <name val="Times New Roman"/>
      <family val="1"/>
    </font>
    <font>
      <sz val="8"/>
      <color theme="0"/>
      <name val="Times New Roman"/>
      <family val="1"/>
    </font>
    <font>
      <vertAlign val="superscript"/>
      <sz val="8"/>
      <color theme="0"/>
      <name val="Times New Roman"/>
      <family val="1"/>
    </font>
    <font>
      <vertAlign val="superscript"/>
      <sz val="9"/>
      <name val="Times New Roman"/>
      <family val="1"/>
    </font>
    <font>
      <b/>
      <sz val="12"/>
      <color theme="0"/>
      <name val="Calibri"/>
      <family val="2"/>
      <scheme val="minor"/>
    </font>
    <font>
      <sz val="12"/>
      <color theme="3" tint="-0.249977111117893"/>
      <name val="Calibri"/>
      <family val="2"/>
      <scheme val="minor"/>
    </font>
    <font>
      <sz val="9"/>
      <color theme="1"/>
      <name val="Calibri"/>
      <family val="2"/>
      <scheme val="minor"/>
    </font>
    <font>
      <vertAlign val="superscript"/>
      <sz val="11"/>
      <name val="Times New Roman"/>
      <family val="1"/>
    </font>
    <font>
      <vertAlign val="superscript"/>
      <sz val="9"/>
      <color theme="0"/>
      <name val="Times New Roman"/>
      <family val="1"/>
    </font>
    <font>
      <i/>
      <sz val="9"/>
      <color theme="1"/>
      <name val="Calibri"/>
      <family val="1"/>
      <scheme val="minor"/>
    </font>
    <font>
      <i/>
      <sz val="9"/>
      <color theme="1"/>
      <name val="Calibri"/>
      <family val="2"/>
      <scheme val="minor"/>
    </font>
    <font>
      <b/>
      <sz val="9"/>
      <color theme="1"/>
      <name val="Times New Roman"/>
      <family val="1"/>
    </font>
    <font>
      <i/>
      <sz val="9"/>
      <name val="Times New Roman"/>
      <family val="1"/>
    </font>
    <font>
      <sz val="9"/>
      <color theme="0" tint="-0.249977111117893"/>
      <name val="Calibri"/>
      <family val="2"/>
      <scheme val="minor"/>
    </font>
    <font>
      <b/>
      <sz val="10"/>
      <color theme="3"/>
      <name val="Calibri"/>
      <family val="2"/>
      <scheme val="minor"/>
    </font>
    <font>
      <i/>
      <sz val="8"/>
      <color theme="3"/>
      <name val="Calibri"/>
      <family val="2"/>
      <scheme val="minor"/>
    </font>
    <font>
      <b/>
      <u/>
      <sz val="14"/>
      <color theme="0"/>
      <name val="Calibri"/>
      <family val="2"/>
      <scheme val="minor"/>
    </font>
    <font>
      <sz val="14"/>
      <color theme="0"/>
      <name val="Calibri"/>
      <family val="2"/>
      <scheme val="minor"/>
    </font>
    <font>
      <b/>
      <sz val="14"/>
      <color rgb="FFFFC000"/>
      <name val="Calibri"/>
      <family val="2"/>
      <scheme val="minor"/>
    </font>
    <font>
      <sz val="8"/>
      <color theme="3" tint="-0.249977111117893"/>
      <name val="Calibri"/>
      <family val="2"/>
      <scheme val="minor"/>
    </font>
    <font>
      <sz val="9.5"/>
      <name val="Times New Roman"/>
      <family val="1"/>
    </font>
    <font>
      <b/>
      <sz val="9"/>
      <color rgb="FFC00000"/>
      <name val="Calibri"/>
      <family val="2"/>
      <scheme val="minor"/>
    </font>
    <font>
      <sz val="7"/>
      <name val="Times New Roman"/>
      <family val="1"/>
    </font>
    <font>
      <b/>
      <sz val="20"/>
      <color theme="1"/>
      <name val="Calibri"/>
      <family val="2"/>
      <scheme val="minor"/>
    </font>
    <font>
      <b/>
      <sz val="12"/>
      <color rgb="FFC00000"/>
      <name val="Calibri"/>
      <family val="2"/>
      <scheme val="minor"/>
    </font>
    <font>
      <sz val="14"/>
      <color theme="1"/>
      <name val="Calibri"/>
      <family val="2"/>
      <scheme val="minor"/>
    </font>
    <font>
      <i/>
      <sz val="14"/>
      <color theme="1"/>
      <name val="Calibri"/>
      <family val="2"/>
      <scheme val="minor"/>
    </font>
    <font>
      <sz val="16"/>
      <color theme="1"/>
      <name val="Calibri"/>
      <family val="2"/>
      <scheme val="minor"/>
    </font>
    <font>
      <sz val="13"/>
      <color theme="1"/>
      <name val="Calibri"/>
      <family val="2"/>
      <scheme val="minor"/>
    </font>
    <font>
      <b/>
      <i/>
      <sz val="13"/>
      <color theme="1"/>
      <name val="Calibri"/>
      <family val="2"/>
      <scheme val="minor"/>
    </font>
    <font>
      <b/>
      <sz val="14"/>
      <color theme="3" tint="-0.249977111117893"/>
      <name val="Calibri"/>
      <family val="2"/>
      <scheme val="minor"/>
    </font>
    <font>
      <b/>
      <sz val="11"/>
      <color rgb="FFFFFF00"/>
      <name val="Calibri"/>
      <family val="2"/>
      <scheme val="minor"/>
    </font>
    <font>
      <b/>
      <sz val="12"/>
      <color theme="3" tint="-0.249977111117893"/>
      <name val="Calibri"/>
      <family val="2"/>
      <scheme val="minor"/>
    </font>
    <font>
      <b/>
      <sz val="10"/>
      <color theme="0" tint="-0.499984740745262"/>
      <name val="Calibri"/>
      <family val="2"/>
      <scheme val="minor"/>
    </font>
    <font>
      <b/>
      <i/>
      <sz val="10"/>
      <name val="Calibri"/>
      <family val="2"/>
      <scheme val="minor"/>
    </font>
    <font>
      <b/>
      <i/>
      <sz val="11"/>
      <color theme="1"/>
      <name val="Calibri"/>
      <family val="2"/>
      <scheme val="minor"/>
    </font>
    <font>
      <b/>
      <sz val="16"/>
      <color theme="0"/>
      <name val="Calibri"/>
      <family val="2"/>
      <scheme val="minor"/>
    </font>
    <font>
      <sz val="11.5"/>
      <color theme="1"/>
      <name val="Calibri"/>
      <family val="2"/>
      <scheme val="minor"/>
    </font>
    <font>
      <b/>
      <sz val="11.5"/>
      <color rgb="FFC00000"/>
      <name val="Calibri"/>
      <family val="2"/>
      <scheme val="minor"/>
    </font>
    <font>
      <u/>
      <sz val="11.5"/>
      <color theme="1"/>
      <name val="Calibri"/>
      <family val="2"/>
      <scheme val="minor"/>
    </font>
    <font>
      <b/>
      <sz val="11.5"/>
      <color theme="1"/>
      <name val="Calibri"/>
      <family val="2"/>
      <scheme val="minor"/>
    </font>
    <font>
      <b/>
      <sz val="14"/>
      <color theme="1"/>
      <name val="Times New Roman"/>
      <family val="1"/>
    </font>
    <font>
      <b/>
      <sz val="8.5"/>
      <color rgb="FFC00000"/>
      <name val="Calibri"/>
      <family val="2"/>
      <scheme val="minor"/>
    </font>
    <font>
      <i/>
      <sz val="7"/>
      <color theme="1"/>
      <name val="Times New Roman"/>
      <family val="1"/>
    </font>
    <font>
      <b/>
      <sz val="12"/>
      <color theme="1"/>
      <name val="Times New Roman"/>
      <family val="1"/>
    </font>
    <font>
      <b/>
      <sz val="8"/>
      <color theme="3" tint="-0.249977111117893"/>
      <name val="Calibri"/>
      <family val="2"/>
      <scheme val="minor"/>
    </font>
    <font>
      <sz val="12"/>
      <color theme="1"/>
      <name val="Times New Roman"/>
      <family val="1"/>
    </font>
    <font>
      <sz val="14"/>
      <color theme="1"/>
      <name val="Times New Roman"/>
      <family val="1"/>
    </font>
    <font>
      <sz val="12"/>
      <name val="Times New Roman"/>
      <family val="1"/>
    </font>
    <font>
      <b/>
      <sz val="8"/>
      <color theme="0"/>
      <name val="Calibri"/>
      <family val="2"/>
      <scheme val="minor"/>
    </font>
    <font>
      <sz val="7"/>
      <color theme="3" tint="-0.249977111117893"/>
      <name val="Calibri"/>
      <family val="2"/>
      <scheme val="minor"/>
    </font>
    <font>
      <sz val="8"/>
      <color theme="6" tint="0.39994506668294322"/>
      <name val="Calibri"/>
      <family val="2"/>
      <scheme val="minor"/>
    </font>
  </fonts>
  <fills count="38">
    <fill>
      <patternFill patternType="none"/>
    </fill>
    <fill>
      <patternFill patternType="gray125"/>
    </fill>
    <fill>
      <patternFill patternType="solid">
        <fgColor theme="1"/>
        <bgColor indexed="64"/>
      </patternFill>
    </fill>
    <fill>
      <patternFill patternType="solid">
        <fgColor theme="5"/>
        <bgColor indexed="64"/>
      </patternFill>
    </fill>
    <fill>
      <patternFill patternType="solid">
        <fgColor theme="3"/>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4659260841701"/>
        <bgColor indexed="64"/>
      </patternFill>
    </fill>
    <fill>
      <patternFill patternType="solid">
        <fgColor theme="4" tint="-0.249977111117893"/>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59996337778862885"/>
        <bgColor indexed="64"/>
      </patternFill>
    </fill>
    <fill>
      <patternFill patternType="solid">
        <fgColor theme="8" tint="0.39994506668294322"/>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rgb="FFC5D9F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4659260841701"/>
        <bgColor indexed="64"/>
      </patternFill>
    </fill>
    <fill>
      <patternFill patternType="solid">
        <fgColor theme="5" tint="0.39994506668294322"/>
        <bgColor indexed="64"/>
      </patternFill>
    </fill>
    <fill>
      <patternFill patternType="solid">
        <fgColor theme="6" tint="0.39994506668294322"/>
        <bgColor indexed="64"/>
      </patternFill>
    </fill>
  </fills>
  <borders count="12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bottom/>
      <diagonal/>
    </border>
    <border>
      <left/>
      <right style="thin">
        <color theme="0"/>
      </right>
      <top/>
      <bottom/>
      <diagonal/>
    </border>
    <border>
      <left/>
      <right style="thin">
        <color indexed="64"/>
      </right>
      <top style="thin">
        <color indexed="64"/>
      </top>
      <bottom style="thin">
        <color theme="0"/>
      </bottom>
      <diagonal/>
    </border>
    <border>
      <left/>
      <right/>
      <top/>
      <bottom style="thick">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theme="0"/>
      </right>
      <top style="thick">
        <color indexed="64"/>
      </top>
      <bottom style="thin">
        <color indexed="64"/>
      </bottom>
      <diagonal/>
    </border>
    <border>
      <left style="thick">
        <color indexed="64"/>
      </left>
      <right style="thin">
        <color theme="0"/>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
      <left style="thin">
        <color theme="1"/>
      </left>
      <right style="thin">
        <color theme="1"/>
      </right>
      <top/>
      <bottom/>
      <diagonal/>
    </border>
    <border>
      <left style="thin">
        <color theme="1"/>
      </left>
      <right style="thin">
        <color theme="1"/>
      </right>
      <top style="thin">
        <color indexed="64"/>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indexed="64"/>
      </top>
      <bottom style="thin">
        <color theme="1"/>
      </bottom>
      <diagonal/>
    </border>
    <border>
      <left/>
      <right/>
      <top/>
      <bottom style="thin">
        <color theme="1"/>
      </bottom>
      <diagonal/>
    </border>
    <border>
      <left/>
      <right/>
      <top style="thin">
        <color theme="0"/>
      </top>
      <bottom/>
      <diagonal/>
    </border>
    <border>
      <left style="thin">
        <color theme="0"/>
      </left>
      <right style="thin">
        <color theme="0"/>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theme="0" tint="-0.24994659260841701"/>
      </right>
      <top style="thin">
        <color indexed="64"/>
      </top>
      <bottom/>
      <diagonal/>
    </border>
    <border>
      <left style="thin">
        <color theme="0"/>
      </left>
      <right style="thin">
        <color auto="1"/>
      </right>
      <top/>
      <bottom style="thin">
        <color auto="1"/>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thin">
        <color theme="0" tint="-0.499984740745262"/>
      </bottom>
      <diagonal/>
    </border>
    <border>
      <left/>
      <right style="thin">
        <color theme="0"/>
      </right>
      <top/>
      <bottom style="thin">
        <color theme="0" tint="-0.499984740745262"/>
      </bottom>
      <diagonal/>
    </border>
    <border>
      <left style="thin">
        <color indexed="64"/>
      </left>
      <right/>
      <top style="medium">
        <color indexed="64"/>
      </top>
      <bottom style="thin">
        <color indexed="64"/>
      </bottom>
      <diagonal/>
    </border>
    <border>
      <left style="thin">
        <color theme="0"/>
      </left>
      <right/>
      <top/>
      <bottom style="medium">
        <color indexed="64"/>
      </bottom>
      <diagonal/>
    </border>
    <border>
      <left/>
      <right/>
      <top style="thick">
        <color indexed="64"/>
      </top>
      <bottom/>
      <diagonal/>
    </border>
    <border>
      <left style="thin">
        <color theme="0"/>
      </left>
      <right/>
      <top style="thick">
        <color indexed="64"/>
      </top>
      <bottom/>
      <diagonal/>
    </border>
    <border>
      <left/>
      <right style="thick">
        <color indexed="64"/>
      </right>
      <top style="thick">
        <color indexed="64"/>
      </top>
      <bottom/>
      <diagonal/>
    </border>
    <border>
      <left style="thin">
        <color theme="0"/>
      </left>
      <right style="thick">
        <color indexed="64"/>
      </right>
      <top style="thin">
        <color theme="0"/>
      </top>
      <bottom style="thin">
        <color indexed="64"/>
      </bottom>
      <diagonal/>
    </border>
    <border>
      <left/>
      <right style="thin">
        <color theme="0"/>
      </right>
      <top style="thin">
        <color theme="0"/>
      </top>
      <bottom style="thin">
        <color indexed="64"/>
      </bottom>
      <diagonal/>
    </border>
    <border>
      <left style="thin">
        <color indexed="64"/>
      </left>
      <right style="thin">
        <color theme="0"/>
      </right>
      <top/>
      <bottom/>
      <diagonal/>
    </border>
    <border>
      <left/>
      <right style="thin">
        <color theme="0"/>
      </right>
      <top style="thin">
        <color theme="1"/>
      </top>
      <bottom style="thin">
        <color indexed="64"/>
      </bottom>
      <diagonal/>
    </border>
    <border>
      <left/>
      <right style="thin">
        <color theme="0"/>
      </right>
      <top style="thin">
        <color indexed="64"/>
      </top>
      <bottom style="thin">
        <color theme="1"/>
      </bottom>
      <diagonal/>
    </border>
    <border>
      <left/>
      <right/>
      <top/>
      <bottom style="thin">
        <color theme="0"/>
      </bottom>
      <diagonal/>
    </border>
    <border>
      <left/>
      <right style="thin">
        <color theme="0"/>
      </right>
      <top/>
      <bottom style="medium">
        <color indexed="64"/>
      </bottom>
      <diagonal/>
    </border>
    <border>
      <left style="thin">
        <color theme="1"/>
      </left>
      <right style="thin">
        <color theme="1"/>
      </right>
      <top style="medium">
        <color theme="1"/>
      </top>
      <bottom style="thin">
        <color theme="1"/>
      </bottom>
      <diagonal/>
    </border>
    <border>
      <left style="thin">
        <color theme="1"/>
      </left>
      <right style="thin">
        <color theme="1"/>
      </right>
      <top style="thin">
        <color theme="1"/>
      </top>
      <bottom style="thin">
        <color theme="1"/>
      </bottom>
      <diagonal/>
    </border>
    <border>
      <left/>
      <right/>
      <top/>
      <bottom style="medium">
        <color theme="1"/>
      </bottom>
      <diagonal/>
    </border>
    <border>
      <left/>
      <right/>
      <top style="thin">
        <color theme="1"/>
      </top>
      <bottom/>
      <diagonal/>
    </border>
    <border>
      <left/>
      <right/>
      <top style="medium">
        <color indexed="64"/>
      </top>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medium">
        <color theme="2" tint="-0.499984740745262"/>
      </right>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medium">
        <color theme="2" tint="-0.499984740745262"/>
      </right>
      <top style="thick">
        <color theme="2" tint="-0.499984740745262"/>
      </top>
      <bottom style="medium">
        <color theme="2" tint="-0.499984740745262"/>
      </bottom>
      <diagonal/>
    </border>
    <border>
      <left/>
      <right style="thick">
        <color theme="2" tint="-0.499984740745262"/>
      </right>
      <top style="medium">
        <color theme="2" tint="-0.499984740745262"/>
      </top>
      <bottom/>
      <diagonal/>
    </border>
    <border>
      <left style="thick">
        <color theme="2" tint="-0.499984740745262"/>
      </left>
      <right/>
      <top/>
      <bottom style="medium">
        <color theme="2" tint="-0.499984740745262"/>
      </bottom>
      <diagonal/>
    </border>
    <border>
      <left/>
      <right/>
      <top/>
      <bottom style="medium">
        <color theme="2" tint="-0.499984740745262"/>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right style="thick">
        <color theme="2" tint="-0.499984740745262"/>
      </right>
      <top/>
      <bottom style="medium">
        <color theme="2" tint="-0.499984740745262"/>
      </bottom>
      <diagonal/>
    </border>
    <border>
      <left style="thick">
        <color theme="2" tint="-0.499984740745262"/>
      </left>
      <right style="thin">
        <color theme="0" tint="-0.34998626667073579"/>
      </right>
      <top style="thick">
        <color theme="0" tint="-0.34998626667073579"/>
      </top>
      <bottom/>
      <diagonal/>
    </border>
    <border>
      <left style="thin">
        <color theme="0" tint="-0.34998626667073579"/>
      </left>
      <right style="thin">
        <color theme="0" tint="-0.34998626667073579"/>
      </right>
      <top style="thick">
        <color theme="0" tint="-0.34998626667073579"/>
      </top>
      <bottom/>
      <diagonal/>
    </border>
    <border>
      <left style="thin">
        <color theme="0" tint="-0.34998626667073579"/>
      </left>
      <right style="thick">
        <color theme="0" tint="-0.34998626667073579"/>
      </right>
      <top style="thick">
        <color theme="0" tint="-0.34998626667073579"/>
      </top>
      <bottom/>
      <diagonal/>
    </border>
    <border>
      <left style="thick">
        <color theme="2" tint="-0.499984740745262"/>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thick">
        <color theme="2" tint="-0.499984740745262"/>
      </left>
      <right style="medium">
        <color theme="0" tint="-0.34998626667073579"/>
      </right>
      <top/>
      <bottom style="medium">
        <color theme="0" tint="-0.34998626667073579"/>
      </bottom>
      <diagonal/>
    </border>
    <border>
      <left/>
      <right style="dashed">
        <color theme="2" tint="-0.499984740745262"/>
      </right>
      <top style="medium">
        <color theme="2" tint="-0.499984740745262"/>
      </top>
      <bottom/>
      <diagonal/>
    </border>
    <border>
      <left/>
      <right style="dashed">
        <color theme="2" tint="-0.499984740745262"/>
      </right>
      <top/>
      <bottom style="medium">
        <color theme="2" tint="-0.499984740745262"/>
      </bottom>
      <diagonal/>
    </border>
    <border>
      <left style="medium">
        <color theme="3" tint="-0.499984740745262"/>
      </left>
      <right/>
      <top style="thin">
        <color indexed="64"/>
      </top>
      <bottom style="medium">
        <color theme="3" tint="-0.499984740745262"/>
      </bottom>
      <diagonal/>
    </border>
    <border>
      <left/>
      <right/>
      <top style="thin">
        <color indexed="64"/>
      </top>
      <bottom style="medium">
        <color theme="3" tint="-0.499984740745262"/>
      </bottom>
      <diagonal/>
    </border>
    <border>
      <left/>
      <right style="thin">
        <color theme="0"/>
      </right>
      <top style="thin">
        <color indexed="64"/>
      </top>
      <bottom style="medium">
        <color theme="3" tint="-0.499984740745262"/>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top/>
      <bottom/>
      <diagonal/>
    </border>
    <border>
      <left style="thin">
        <color theme="0"/>
      </left>
      <right style="thin">
        <color theme="0"/>
      </right>
      <top/>
      <bottom style="thin">
        <color indexed="64"/>
      </bottom>
      <diagonal/>
    </border>
    <border>
      <left/>
      <right style="double">
        <color indexed="64"/>
      </right>
      <top/>
      <bottom/>
      <diagonal/>
    </border>
    <border>
      <left style="dotted">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theme="0"/>
      </left>
      <right/>
      <top style="thin">
        <color indexed="64"/>
      </top>
      <bottom style="medium">
        <color theme="3" tint="-0.499984740745262"/>
      </bottom>
      <diagonal/>
    </border>
    <border>
      <left/>
      <right style="medium">
        <color theme="3" tint="-0.499984740745262"/>
      </right>
      <top style="thin">
        <color indexed="64"/>
      </top>
      <bottom style="medium">
        <color theme="3" tint="-0.499984740745262"/>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theme="0"/>
      </left>
      <right/>
      <top style="thin">
        <color indexed="64"/>
      </top>
      <bottom style="medium">
        <color theme="3" tint="-0.499984740745262"/>
      </bottom>
      <diagonal/>
    </border>
    <border>
      <left/>
      <right style="medium">
        <color theme="0"/>
      </right>
      <top style="thin">
        <color indexed="64"/>
      </top>
      <bottom style="medium">
        <color theme="3" tint="-0.499984740745262"/>
      </bottom>
      <diagonal/>
    </border>
    <border>
      <left style="medium">
        <color theme="4" tint="-0.499984740745262"/>
      </left>
      <right style="medium">
        <color theme="0"/>
      </right>
      <top style="thin">
        <color indexed="64"/>
      </top>
      <bottom style="medium">
        <color theme="4" tint="-0.499984740745262"/>
      </bottom>
      <diagonal/>
    </border>
    <border>
      <left style="medium">
        <color theme="0"/>
      </left>
      <right style="medium">
        <color theme="0"/>
      </right>
      <top style="thin">
        <color indexed="64"/>
      </top>
      <bottom style="medium">
        <color theme="4" tint="-0.499984740745262"/>
      </bottom>
      <diagonal/>
    </border>
    <border>
      <left style="medium">
        <color theme="0"/>
      </left>
      <right style="medium">
        <color theme="4" tint="-0.499984740745262"/>
      </right>
      <top style="thin">
        <color indexed="64"/>
      </top>
      <bottom style="medium">
        <color theme="4" tint="-0.499984740745262"/>
      </bottom>
      <diagonal/>
    </border>
  </borders>
  <cellStyleXfs count="4">
    <xf numFmtId="0" fontId="0" fillId="0" borderId="0"/>
    <xf numFmtId="0" fontId="4" fillId="0" borderId="0"/>
    <xf numFmtId="9" fontId="9" fillId="0" borderId="0" applyFont="0" applyFill="0" applyBorder="0" applyAlignment="0" applyProtection="0"/>
    <xf numFmtId="167" fontId="9" fillId="0" borderId="0" applyFont="0" applyFill="0" applyBorder="0" applyAlignment="0" applyProtection="0"/>
  </cellStyleXfs>
  <cellXfs count="931">
    <xf numFmtId="0" fontId="0" fillId="0" borderId="0" xfId="0"/>
    <xf numFmtId="0" fontId="0" fillId="0" borderId="5" xfId="0" applyBorder="1"/>
    <xf numFmtId="0" fontId="0" fillId="0" borderId="0" xfId="0" applyProtection="1">
      <protection hidden="1"/>
    </xf>
    <xf numFmtId="0" fontId="0" fillId="0" borderId="0" xfId="0" applyProtection="1">
      <protection locked="0"/>
    </xf>
    <xf numFmtId="0" fontId="0" fillId="0" borderId="0" xfId="0" applyAlignment="1" applyProtection="1">
      <alignment horizontal="center"/>
      <protection hidden="1"/>
    </xf>
    <xf numFmtId="0" fontId="5" fillId="0" borderId="0" xfId="1" applyFont="1"/>
    <xf numFmtId="0" fontId="7" fillId="0" borderId="11" xfId="1" applyFont="1" applyBorder="1" applyAlignment="1" applyProtection="1">
      <alignment horizontal="center"/>
      <protection hidden="1"/>
    </xf>
    <xf numFmtId="0" fontId="5" fillId="0" borderId="0" xfId="1" applyFont="1" applyProtection="1">
      <protection hidden="1"/>
    </xf>
    <xf numFmtId="0" fontId="7" fillId="0" borderId="14" xfId="1" applyFont="1" applyBorder="1" applyAlignment="1" applyProtection="1">
      <alignment horizontal="center"/>
      <protection hidden="1"/>
    </xf>
    <xf numFmtId="0" fontId="7" fillId="0" borderId="6" xfId="1" applyFont="1" applyBorder="1" applyAlignment="1" applyProtection="1">
      <alignment horizontal="center"/>
      <protection hidden="1"/>
    </xf>
    <xf numFmtId="0" fontId="7" fillId="0" borderId="15" xfId="1" applyFont="1" applyBorder="1" applyAlignment="1" applyProtection="1">
      <alignment horizontal="center"/>
      <protection hidden="1"/>
    </xf>
    <xf numFmtId="0" fontId="7" fillId="0" borderId="5" xfId="1" applyFont="1" applyBorder="1" applyAlignment="1" applyProtection="1">
      <alignment horizontal="center"/>
      <protection hidden="1"/>
    </xf>
    <xf numFmtId="0" fontId="8" fillId="0" borderId="5" xfId="1" applyFont="1" applyBorder="1" applyAlignment="1" applyProtection="1">
      <alignment horizontal="center"/>
      <protection hidden="1"/>
    </xf>
    <xf numFmtId="0" fontId="7" fillId="0" borderId="18" xfId="1" quotePrefix="1" applyFont="1" applyBorder="1" applyAlignment="1" applyProtection="1">
      <alignment horizontal="center"/>
      <protection hidden="1"/>
    </xf>
    <xf numFmtId="0" fontId="7" fillId="0" borderId="17" xfId="1" quotePrefix="1" applyFont="1" applyBorder="1" applyAlignment="1" applyProtection="1">
      <alignment horizontal="center"/>
      <protection hidden="1"/>
    </xf>
    <xf numFmtId="0" fontId="7" fillId="0" borderId="5" xfId="1" quotePrefix="1" applyFont="1" applyBorder="1" applyAlignment="1" applyProtection="1">
      <alignment horizontal="center"/>
      <protection hidden="1"/>
    </xf>
    <xf numFmtId="0" fontId="5" fillId="0" borderId="14" xfId="1" applyFont="1" applyBorder="1" applyProtection="1">
      <protection hidden="1"/>
    </xf>
    <xf numFmtId="164" fontId="5" fillId="0" borderId="14" xfId="1" applyNumberFormat="1" applyFont="1" applyBorder="1" applyProtection="1">
      <protection hidden="1"/>
    </xf>
    <xf numFmtId="0" fontId="5" fillId="0" borderId="18" xfId="1" applyFont="1" applyBorder="1" applyAlignment="1" applyProtection="1">
      <alignment horizontal="center"/>
      <protection hidden="1"/>
    </xf>
    <xf numFmtId="164" fontId="5" fillId="0" borderId="15" xfId="1" applyNumberFormat="1" applyFont="1" applyBorder="1" applyAlignment="1" applyProtection="1">
      <alignment horizontal="center"/>
      <protection hidden="1"/>
    </xf>
    <xf numFmtId="164" fontId="5" fillId="0" borderId="18" xfId="1" applyNumberFormat="1" applyFont="1" applyBorder="1" applyAlignment="1" applyProtection="1">
      <alignment horizontal="center"/>
      <protection hidden="1"/>
    </xf>
    <xf numFmtId="164" fontId="5" fillId="0" borderId="16" xfId="1" applyNumberFormat="1" applyFont="1" applyBorder="1" applyAlignment="1" applyProtection="1">
      <alignment horizontal="center"/>
      <protection hidden="1"/>
    </xf>
    <xf numFmtId="0" fontId="7" fillId="0" borderId="0" xfId="1" applyFont="1" applyProtection="1">
      <protection hidden="1"/>
    </xf>
    <xf numFmtId="0" fontId="0" fillId="7" borderId="0" xfId="0" applyFill="1"/>
    <xf numFmtId="0" fontId="0" fillId="11" borderId="30" xfId="0" applyFill="1" applyBorder="1" applyProtection="1">
      <protection hidden="1"/>
    </xf>
    <xf numFmtId="0" fontId="0" fillId="11" borderId="0" xfId="0" applyFill="1"/>
    <xf numFmtId="0" fontId="13" fillId="7" borderId="0" xfId="0" applyFont="1" applyFill="1" applyAlignment="1" applyProtection="1">
      <alignment horizontal="left"/>
      <protection hidden="1"/>
    </xf>
    <xf numFmtId="0" fontId="0" fillId="11" borderId="34" xfId="0" applyFill="1" applyBorder="1" applyProtection="1">
      <protection hidden="1"/>
    </xf>
    <xf numFmtId="0" fontId="0" fillId="7" borderId="0" xfId="0" applyFill="1" applyProtection="1">
      <protection hidden="1"/>
    </xf>
    <xf numFmtId="0" fontId="2" fillId="7" borderId="0" xfId="0" applyFont="1" applyFill="1" applyAlignment="1" applyProtection="1">
      <alignment horizontal="center" vertical="center"/>
      <protection hidden="1"/>
    </xf>
    <xf numFmtId="10" fontId="2" fillId="7" borderId="0" xfId="0" applyNumberFormat="1" applyFont="1" applyFill="1" applyAlignment="1" applyProtection="1">
      <alignment horizontal="center" vertical="center"/>
      <protection hidden="1"/>
    </xf>
    <xf numFmtId="0" fontId="2" fillId="7" borderId="29" xfId="0" applyFont="1" applyFill="1" applyBorder="1" applyAlignment="1" applyProtection="1">
      <alignment horizontal="center" vertical="center"/>
      <protection hidden="1"/>
    </xf>
    <xf numFmtId="10" fontId="2" fillId="7" borderId="29" xfId="0" applyNumberFormat="1" applyFont="1" applyFill="1" applyBorder="1" applyAlignment="1" applyProtection="1">
      <alignment horizontal="center" vertical="center"/>
      <protection hidden="1"/>
    </xf>
    <xf numFmtId="0" fontId="3" fillId="7" borderId="5" xfId="0" quotePrefix="1" applyFont="1" applyFill="1" applyBorder="1" applyAlignment="1">
      <alignment horizontal="center" vertical="center"/>
    </xf>
    <xf numFmtId="0" fontId="0" fillId="7" borderId="16" xfId="0" applyFill="1" applyBorder="1" applyAlignment="1" applyProtection="1">
      <alignment horizontal="center"/>
      <protection hidden="1"/>
    </xf>
    <xf numFmtId="0" fontId="3" fillId="0" borderId="0" xfId="0" applyFont="1" applyAlignment="1">
      <alignment vertical="center"/>
    </xf>
    <xf numFmtId="0" fontId="16" fillId="7" borderId="0" xfId="0" applyFont="1" applyFill="1" applyProtection="1">
      <protection hidden="1"/>
    </xf>
    <xf numFmtId="0" fontId="20" fillId="7" borderId="0" xfId="0" applyFont="1" applyFill="1" applyProtection="1">
      <protection hidden="1"/>
    </xf>
    <xf numFmtId="0" fontId="18" fillId="7" borderId="5" xfId="0" applyFont="1" applyFill="1" applyBorder="1" applyAlignment="1" applyProtection="1">
      <alignment horizontal="center"/>
      <protection hidden="1"/>
    </xf>
    <xf numFmtId="0" fontId="3" fillId="7" borderId="5" xfId="0" quotePrefix="1" applyFont="1" applyFill="1" applyBorder="1" applyAlignment="1" applyProtection="1">
      <alignment horizontal="center" vertical="center"/>
      <protection hidden="1"/>
    </xf>
    <xf numFmtId="0" fontId="18" fillId="7" borderId="0" xfId="0" applyFont="1" applyFill="1" applyProtection="1">
      <protection hidden="1"/>
    </xf>
    <xf numFmtId="165" fontId="7" fillId="0" borderId="0" xfId="2" applyNumberFormat="1" applyFont="1" applyAlignment="1" applyProtection="1">
      <alignment horizontal="center"/>
      <protection hidden="1"/>
    </xf>
    <xf numFmtId="0" fontId="2" fillId="12" borderId="14" xfId="0" applyFont="1" applyFill="1" applyBorder="1" applyAlignment="1">
      <alignment horizontal="center"/>
    </xf>
    <xf numFmtId="165" fontId="0" fillId="7" borderId="31" xfId="0" applyNumberFormat="1" applyFill="1" applyBorder="1" applyAlignment="1" applyProtection="1">
      <alignment horizontal="center" vertical="center"/>
      <protection hidden="1"/>
    </xf>
    <xf numFmtId="0" fontId="16" fillId="7" borderId="0" xfId="0" applyFont="1" applyFill="1" applyAlignment="1" applyProtection="1">
      <alignment horizontal="center"/>
      <protection hidden="1"/>
    </xf>
    <xf numFmtId="0" fontId="21" fillId="7" borderId="0" xfId="0" applyFont="1" applyFill="1" applyAlignment="1" applyProtection="1">
      <alignment horizontal="left"/>
      <protection hidden="1"/>
    </xf>
    <xf numFmtId="0" fontId="17" fillId="7" borderId="0" xfId="0" applyFont="1" applyFill="1" applyAlignment="1" applyProtection="1">
      <alignment horizontal="left"/>
      <protection hidden="1"/>
    </xf>
    <xf numFmtId="0" fontId="16" fillId="7" borderId="0" xfId="0" applyFont="1" applyFill="1" applyAlignment="1">
      <alignment horizontal="center"/>
    </xf>
    <xf numFmtId="0" fontId="0" fillId="7" borderId="0" xfId="0" applyFill="1" applyAlignment="1" applyProtection="1">
      <alignment horizontal="left"/>
      <protection hidden="1"/>
    </xf>
    <xf numFmtId="0" fontId="0" fillId="7" borderId="0" xfId="0" applyFill="1" applyAlignment="1" applyProtection="1">
      <alignment horizontal="center"/>
      <protection hidden="1"/>
    </xf>
    <xf numFmtId="0" fontId="0" fillId="15" borderId="0" xfId="0" applyFill="1"/>
    <xf numFmtId="0" fontId="0" fillId="7" borderId="0" xfId="0" applyFill="1" applyAlignment="1" applyProtection="1">
      <alignment horizontal="center"/>
      <protection locked="0"/>
    </xf>
    <xf numFmtId="0" fontId="19" fillId="7" borderId="0" xfId="0" applyFont="1" applyFill="1" applyAlignment="1" applyProtection="1">
      <alignment horizontal="right"/>
      <protection hidden="1"/>
    </xf>
    <xf numFmtId="0" fontId="20" fillId="7" borderId="16" xfId="0" applyFont="1" applyFill="1" applyBorder="1" applyProtection="1">
      <protection hidden="1"/>
    </xf>
    <xf numFmtId="0" fontId="27" fillId="7" borderId="16" xfId="0" applyFont="1" applyFill="1" applyBorder="1" applyAlignment="1" applyProtection="1">
      <alignment horizontal="center"/>
      <protection hidden="1"/>
    </xf>
    <xf numFmtId="0" fontId="16" fillId="7" borderId="0" xfId="0" applyFont="1" applyFill="1" applyProtection="1">
      <protection locked="0"/>
    </xf>
    <xf numFmtId="0" fontId="21" fillId="7" borderId="16" xfId="0" applyFont="1" applyFill="1" applyBorder="1" applyProtection="1">
      <protection hidden="1"/>
    </xf>
    <xf numFmtId="0" fontId="18" fillId="7" borderId="18" xfId="0" applyFont="1" applyFill="1" applyBorder="1" applyAlignment="1" applyProtection="1">
      <alignment vertical="center" wrapText="1"/>
      <protection hidden="1"/>
    </xf>
    <xf numFmtId="0" fontId="7" fillId="0" borderId="21" xfId="1" applyFont="1" applyBorder="1" applyAlignment="1" applyProtection="1">
      <alignment horizontal="center"/>
      <protection hidden="1"/>
    </xf>
    <xf numFmtId="0" fontId="7" fillId="0" borderId="37" xfId="1" applyFont="1" applyBorder="1" applyAlignment="1" applyProtection="1">
      <alignment horizontal="center"/>
      <protection hidden="1"/>
    </xf>
    <xf numFmtId="0" fontId="7" fillId="0" borderId="38" xfId="1" applyFont="1" applyBorder="1" applyAlignment="1" applyProtection="1">
      <alignment horizontal="center"/>
      <protection hidden="1"/>
    </xf>
    <xf numFmtId="0" fontId="7" fillId="0" borderId="40" xfId="1" applyFont="1" applyBorder="1" applyAlignment="1" applyProtection="1">
      <alignment horizontal="center"/>
      <protection hidden="1"/>
    </xf>
    <xf numFmtId="0" fontId="7" fillId="0" borderId="41" xfId="1" applyFont="1" applyBorder="1" applyAlignment="1" applyProtection="1">
      <alignment horizontal="center"/>
      <protection hidden="1"/>
    </xf>
    <xf numFmtId="0" fontId="7" fillId="0" borderId="42" xfId="1" quotePrefix="1" applyFont="1" applyBorder="1" applyAlignment="1" applyProtection="1">
      <alignment horizontal="center"/>
      <protection hidden="1"/>
    </xf>
    <xf numFmtId="0" fontId="7" fillId="0" borderId="41" xfId="1" quotePrefix="1" applyFont="1" applyBorder="1" applyAlignment="1" applyProtection="1">
      <alignment horizontal="center"/>
      <protection hidden="1"/>
    </xf>
    <xf numFmtId="0" fontId="5" fillId="0" borderId="40" xfId="1" applyFont="1" applyBorder="1" applyAlignment="1" applyProtection="1">
      <alignment horizontal="center"/>
      <protection hidden="1"/>
    </xf>
    <xf numFmtId="0" fontId="5" fillId="0" borderId="40" xfId="1" applyFont="1" applyBorder="1" applyProtection="1">
      <protection hidden="1"/>
    </xf>
    <xf numFmtId="164" fontId="5" fillId="0" borderId="40" xfId="1" applyNumberFormat="1" applyFont="1" applyBorder="1" applyProtection="1">
      <protection hidden="1"/>
    </xf>
    <xf numFmtId="0" fontId="5" fillId="0" borderId="42" xfId="1" applyFont="1" applyBorder="1" applyAlignment="1" applyProtection="1">
      <alignment horizontal="center"/>
      <protection hidden="1"/>
    </xf>
    <xf numFmtId="164" fontId="5" fillId="0" borderId="42" xfId="1" applyNumberFormat="1" applyFont="1" applyBorder="1" applyAlignment="1" applyProtection="1">
      <alignment horizontal="center"/>
      <protection hidden="1"/>
    </xf>
    <xf numFmtId="0" fontId="29" fillId="0" borderId="0" xfId="1" applyFont="1"/>
    <xf numFmtId="165" fontId="22" fillId="7" borderId="5" xfId="0" applyNumberFormat="1" applyFont="1" applyFill="1" applyBorder="1" applyAlignment="1" applyProtection="1">
      <alignment horizontal="right" vertical="center"/>
      <protection hidden="1"/>
    </xf>
    <xf numFmtId="0" fontId="22" fillId="7" borderId="5" xfId="0" applyFont="1" applyFill="1" applyBorder="1" applyAlignment="1" applyProtection="1">
      <alignment horizontal="right"/>
      <protection hidden="1"/>
    </xf>
    <xf numFmtId="165" fontId="22" fillId="7" borderId="5" xfId="0" applyNumberFormat="1" applyFont="1" applyFill="1" applyBorder="1" applyAlignment="1" applyProtection="1">
      <alignment horizontal="right"/>
      <protection hidden="1"/>
    </xf>
    <xf numFmtId="0" fontId="7" fillId="0" borderId="0" xfId="1" applyFont="1" applyProtection="1">
      <protection locked="0"/>
    </xf>
    <xf numFmtId="0" fontId="1" fillId="3" borderId="11" xfId="0" applyFont="1" applyFill="1" applyBorder="1" applyAlignment="1">
      <alignment horizontal="center"/>
    </xf>
    <xf numFmtId="0" fontId="1" fillId="4" borderId="11" xfId="0" applyFont="1" applyFill="1" applyBorder="1" applyAlignment="1">
      <alignment horizontal="center"/>
    </xf>
    <xf numFmtId="0" fontId="2" fillId="12" borderId="11" xfId="0" applyFont="1" applyFill="1" applyBorder="1" applyAlignment="1">
      <alignment horizontal="center"/>
    </xf>
    <xf numFmtId="0" fontId="0" fillId="7" borderId="5" xfId="0" applyFill="1" applyBorder="1" applyProtection="1">
      <protection locked="0"/>
    </xf>
    <xf numFmtId="0" fontId="0" fillId="0" borderId="5" xfId="0" applyBorder="1" applyProtection="1">
      <protection locked="0"/>
    </xf>
    <xf numFmtId="0" fontId="21" fillId="7" borderId="16" xfId="0" applyFont="1" applyFill="1" applyBorder="1" applyAlignment="1" applyProtection="1">
      <alignment horizontal="left"/>
      <protection hidden="1"/>
    </xf>
    <xf numFmtId="0" fontId="33" fillId="7" borderId="0" xfId="0" applyFont="1" applyFill="1"/>
    <xf numFmtId="0" fontId="35" fillId="17" borderId="0" xfId="0" applyFont="1" applyFill="1" applyAlignment="1">
      <alignment horizontal="center" vertical="center"/>
    </xf>
    <xf numFmtId="0" fontId="0" fillId="0" borderId="18" xfId="0" applyBorder="1"/>
    <xf numFmtId="165" fontId="0" fillId="0" borderId="18" xfId="0" applyNumberFormat="1" applyBorder="1" applyAlignment="1">
      <alignment vertical="center"/>
    </xf>
    <xf numFmtId="0" fontId="15" fillId="15" borderId="5" xfId="0" applyFont="1" applyFill="1" applyBorder="1" applyAlignment="1" applyProtection="1">
      <alignment horizontal="center" vertical="center" wrapText="1"/>
      <protection hidden="1"/>
    </xf>
    <xf numFmtId="0" fontId="35" fillId="17" borderId="0" xfId="0" applyFont="1" applyFill="1" applyAlignment="1">
      <alignment horizontal="center" vertical="center" wrapText="1"/>
    </xf>
    <xf numFmtId="0" fontId="0" fillId="0" borderId="5" xfId="0" applyBorder="1" applyAlignment="1">
      <alignment horizontal="center"/>
    </xf>
    <xf numFmtId="0" fontId="23" fillId="7" borderId="0" xfId="0" applyFont="1" applyFill="1" applyAlignment="1" applyProtection="1">
      <alignment vertical="top"/>
      <protection hidden="1"/>
    </xf>
    <xf numFmtId="0" fontId="3" fillId="7" borderId="0" xfId="0" applyFont="1" applyFill="1" applyProtection="1">
      <protection hidden="1"/>
    </xf>
    <xf numFmtId="0" fontId="2" fillId="19" borderId="11" xfId="0" applyFont="1" applyFill="1" applyBorder="1" applyAlignment="1">
      <alignment horizontal="center"/>
    </xf>
    <xf numFmtId="0" fontId="2" fillId="20" borderId="11" xfId="0" applyFont="1" applyFill="1" applyBorder="1" applyAlignment="1">
      <alignment horizontal="center"/>
    </xf>
    <xf numFmtId="0" fontId="1" fillId="3" borderId="5" xfId="0" applyFont="1" applyFill="1" applyBorder="1" applyAlignment="1">
      <alignment horizontal="center"/>
    </xf>
    <xf numFmtId="0" fontId="1" fillId="4" borderId="5" xfId="0" applyFont="1" applyFill="1" applyBorder="1" applyAlignment="1">
      <alignment horizontal="center"/>
    </xf>
    <xf numFmtId="0" fontId="1" fillId="3" borderId="5" xfId="0" applyFont="1" applyFill="1" applyBorder="1" applyAlignment="1" applyProtection="1">
      <alignment horizontal="center"/>
      <protection hidden="1"/>
    </xf>
    <xf numFmtId="16" fontId="2" fillId="20" borderId="6" xfId="0" applyNumberFormat="1" applyFont="1" applyFill="1" applyBorder="1"/>
    <xf numFmtId="16" fontId="2" fillId="20" borderId="12" xfId="0" applyNumberFormat="1" applyFont="1" applyFill="1" applyBorder="1"/>
    <xf numFmtId="16" fontId="2" fillId="20" borderId="13" xfId="0" applyNumberFormat="1" applyFont="1" applyFill="1" applyBorder="1"/>
    <xf numFmtId="0" fontId="5" fillId="0" borderId="0" xfId="1" applyFont="1" applyAlignment="1">
      <alignment horizontal="right"/>
    </xf>
    <xf numFmtId="0" fontId="29" fillId="0" borderId="0" xfId="1" applyFont="1" applyAlignment="1">
      <alignment horizontal="center"/>
    </xf>
    <xf numFmtId="0" fontId="7" fillId="0" borderId="0" xfId="1" applyFont="1" applyAlignment="1" applyProtection="1">
      <alignment horizontal="center"/>
      <protection hidden="1"/>
    </xf>
    <xf numFmtId="0" fontId="0" fillId="14" borderId="0" xfId="0" applyFill="1"/>
    <xf numFmtId="0" fontId="37" fillId="9" borderId="0" xfId="0" applyFont="1" applyFill="1" applyAlignment="1" applyProtection="1">
      <alignment vertical="top" wrapText="1"/>
      <protection hidden="1"/>
    </xf>
    <xf numFmtId="0" fontId="39" fillId="9" borderId="0" xfId="0" applyFont="1" applyFill="1" applyAlignment="1" applyProtection="1">
      <alignment vertical="center" wrapText="1"/>
      <protection hidden="1"/>
    </xf>
    <xf numFmtId="0" fontId="41" fillId="7" borderId="0" xfId="0" applyFont="1" applyFill="1" applyAlignment="1">
      <alignment vertical="top" wrapText="1"/>
    </xf>
    <xf numFmtId="0" fontId="14" fillId="12" borderId="11" xfId="0" applyFont="1" applyFill="1" applyBorder="1" applyAlignment="1">
      <alignment horizontal="center"/>
    </xf>
    <xf numFmtId="0" fontId="14" fillId="12" borderId="14" xfId="0" applyFont="1" applyFill="1" applyBorder="1" applyAlignment="1">
      <alignment horizontal="center"/>
    </xf>
    <xf numFmtId="0" fontId="45" fillId="0" borderId="0" xfId="1" applyFont="1" applyProtection="1">
      <protection hidden="1"/>
    </xf>
    <xf numFmtId="0" fontId="7" fillId="0" borderId="0" xfId="1" applyFont="1" applyAlignment="1" applyProtection="1">
      <alignment horizontal="right"/>
      <protection locked="0"/>
    </xf>
    <xf numFmtId="0" fontId="7" fillId="0" borderId="16" xfId="1" applyFont="1" applyBorder="1" applyAlignment="1" applyProtection="1">
      <alignment horizontal="right"/>
      <protection hidden="1"/>
    </xf>
    <xf numFmtId="0" fontId="10" fillId="7" borderId="0" xfId="0" applyFont="1" applyFill="1"/>
    <xf numFmtId="0" fontId="0" fillId="24" borderId="0" xfId="0" applyFill="1"/>
    <xf numFmtId="0" fontId="0" fillId="24" borderId="0" xfId="0" applyFill="1" applyProtection="1">
      <protection hidden="1"/>
    </xf>
    <xf numFmtId="0" fontId="14" fillId="24" borderId="0" xfId="0" applyFont="1" applyFill="1" applyAlignment="1" applyProtection="1">
      <alignment vertical="top" wrapText="1"/>
      <protection hidden="1"/>
    </xf>
    <xf numFmtId="0" fontId="2" fillId="24" borderId="0" xfId="0" applyFont="1" applyFill="1" applyAlignment="1" applyProtection="1">
      <alignment horizontal="center" vertical="center"/>
      <protection hidden="1"/>
    </xf>
    <xf numFmtId="0" fontId="24" fillId="24" borderId="0" xfId="0" applyFont="1" applyFill="1"/>
    <xf numFmtId="0" fontId="0" fillId="0" borderId="0" xfId="0" applyAlignment="1">
      <alignment horizontal="center" wrapText="1"/>
    </xf>
    <xf numFmtId="0" fontId="0" fillId="14" borderId="5" xfId="0" applyFill="1" applyBorder="1"/>
    <xf numFmtId="0" fontId="0" fillId="19" borderId="5" xfId="0" applyFill="1" applyBorder="1"/>
    <xf numFmtId="3" fontId="0" fillId="0" borderId="13" xfId="0" applyNumberFormat="1" applyBorder="1" applyAlignment="1" applyProtection="1">
      <alignment horizontal="right"/>
      <protection locked="0"/>
    </xf>
    <xf numFmtId="0" fontId="3" fillId="0" borderId="5" xfId="0" applyFont="1" applyBorder="1" applyAlignment="1">
      <alignment wrapText="1"/>
    </xf>
    <xf numFmtId="0" fontId="3" fillId="0" borderId="0" xfId="0" applyFont="1" applyAlignment="1">
      <alignment wrapText="1"/>
    </xf>
    <xf numFmtId="0" fontId="3" fillId="0" borderId="0" xfId="0" applyFont="1" applyAlignment="1">
      <alignment horizontal="center" wrapText="1"/>
    </xf>
    <xf numFmtId="0" fontId="3" fillId="0" borderId="5" xfId="0" applyFont="1" applyBorder="1" applyAlignment="1">
      <alignment horizontal="center" wrapText="1"/>
    </xf>
    <xf numFmtId="0" fontId="0" fillId="7" borderId="0" xfId="0" applyFill="1" applyProtection="1">
      <protection locked="0"/>
    </xf>
    <xf numFmtId="0" fontId="2" fillId="7" borderId="0" xfId="0" applyFont="1" applyFill="1" applyAlignment="1" applyProtection="1">
      <alignment horizontal="right"/>
      <protection locked="0"/>
    </xf>
    <xf numFmtId="0" fontId="13" fillId="7" borderId="29" xfId="0" applyFont="1" applyFill="1" applyBorder="1" applyAlignment="1" applyProtection="1">
      <alignment horizontal="left"/>
      <protection hidden="1"/>
    </xf>
    <xf numFmtId="0" fontId="12" fillId="7" borderId="29" xfId="0" applyFont="1" applyFill="1" applyBorder="1" applyAlignment="1" applyProtection="1">
      <alignment horizontal="center"/>
      <protection hidden="1"/>
    </xf>
    <xf numFmtId="0" fontId="32" fillId="0" borderId="0" xfId="1" applyFont="1" applyAlignment="1">
      <alignment horizontal="right"/>
    </xf>
    <xf numFmtId="0" fontId="8" fillId="0" borderId="0" xfId="1" applyFont="1" applyAlignment="1" applyProtection="1">
      <alignment horizontal="right"/>
      <protection hidden="1"/>
    </xf>
    <xf numFmtId="3" fontId="49" fillId="0" borderId="16" xfId="1" applyNumberFormat="1" applyFont="1" applyBorder="1" applyAlignment="1" applyProtection="1">
      <alignment horizontal="center"/>
      <protection hidden="1"/>
    </xf>
    <xf numFmtId="0" fontId="50" fillId="0" borderId="16" xfId="1" applyFont="1" applyBorder="1" applyAlignment="1" applyProtection="1">
      <alignment horizontal="left" wrapText="1"/>
      <protection locked="0"/>
    </xf>
    <xf numFmtId="0" fontId="49" fillId="0" borderId="12" xfId="1" applyFont="1" applyBorder="1" applyAlignment="1" applyProtection="1">
      <alignment horizontal="center"/>
      <protection hidden="1"/>
    </xf>
    <xf numFmtId="165" fontId="49" fillId="0" borderId="16" xfId="1" applyNumberFormat="1" applyFont="1" applyBorder="1" applyAlignment="1" applyProtection="1">
      <alignment horizontal="center"/>
      <protection locked="0"/>
    </xf>
    <xf numFmtId="165" fontId="49" fillId="0" borderId="16" xfId="2" applyNumberFormat="1" applyFont="1" applyBorder="1" applyAlignment="1" applyProtection="1">
      <alignment horizontal="center"/>
      <protection hidden="1"/>
    </xf>
    <xf numFmtId="0" fontId="48" fillId="0" borderId="12" xfId="1" applyFont="1" applyBorder="1" applyAlignment="1" applyProtection="1">
      <alignment horizontal="center"/>
      <protection hidden="1"/>
    </xf>
    <xf numFmtId="0" fontId="50" fillId="0" borderId="16" xfId="1" applyFont="1" applyBorder="1" applyAlignment="1" applyProtection="1">
      <alignment horizontal="left" wrapText="1"/>
      <protection hidden="1"/>
    </xf>
    <xf numFmtId="165" fontId="51" fillId="0" borderId="16" xfId="1" applyNumberFormat="1" applyFont="1" applyBorder="1" applyAlignment="1" applyProtection="1">
      <alignment horizontal="center"/>
      <protection hidden="1"/>
    </xf>
    <xf numFmtId="165" fontId="49" fillId="0" borderId="0" xfId="1" applyNumberFormat="1" applyFont="1" applyAlignment="1" applyProtection="1">
      <alignment horizontal="center"/>
      <protection hidden="1"/>
    </xf>
    <xf numFmtId="165" fontId="48" fillId="0" borderId="16" xfId="2" applyNumberFormat="1" applyFont="1" applyBorder="1" applyAlignment="1" applyProtection="1">
      <alignment horizontal="center"/>
      <protection hidden="1"/>
    </xf>
    <xf numFmtId="165" fontId="49" fillId="0" borderId="0" xfId="2" applyNumberFormat="1" applyFont="1" applyAlignment="1" applyProtection="1">
      <alignment horizontal="center"/>
      <protection hidden="1"/>
    </xf>
    <xf numFmtId="0" fontId="10" fillId="7" borderId="0" xfId="0" applyFont="1" applyFill="1" applyAlignment="1" applyProtection="1">
      <alignment horizontal="center"/>
      <protection hidden="1"/>
    </xf>
    <xf numFmtId="0" fontId="1" fillId="3" borderId="11" xfId="0" applyFont="1" applyFill="1" applyBorder="1" applyAlignment="1" applyProtection="1">
      <alignment horizontal="center"/>
      <protection hidden="1"/>
    </xf>
    <xf numFmtId="0" fontId="53" fillId="7" borderId="5" xfId="0" applyFont="1" applyFill="1" applyBorder="1" applyAlignment="1" applyProtection="1">
      <alignment horizontal="center"/>
      <protection hidden="1"/>
    </xf>
    <xf numFmtId="0" fontId="36" fillId="7" borderId="5" xfId="0" quotePrefix="1" applyFont="1" applyFill="1" applyBorder="1" applyAlignment="1" applyProtection="1">
      <alignment horizontal="center" vertical="center"/>
      <protection hidden="1"/>
    </xf>
    <xf numFmtId="1" fontId="47" fillId="7" borderId="5" xfId="0" applyNumberFormat="1" applyFont="1" applyFill="1" applyBorder="1" applyAlignment="1" applyProtection="1">
      <alignment horizontal="right" vertical="center"/>
      <protection hidden="1"/>
    </xf>
    <xf numFmtId="1" fontId="22" fillId="7" borderId="5" xfId="0" applyNumberFormat="1" applyFont="1" applyFill="1" applyBorder="1" applyAlignment="1" applyProtection="1">
      <alignment horizontal="right"/>
      <protection hidden="1"/>
    </xf>
    <xf numFmtId="0" fontId="54" fillId="7" borderId="0" xfId="0" applyFont="1" applyFill="1" applyAlignment="1" applyProtection="1">
      <alignment horizontal="center"/>
      <protection hidden="1"/>
    </xf>
    <xf numFmtId="0" fontId="52" fillId="0" borderId="0" xfId="1" applyFont="1" applyAlignment="1">
      <alignment horizontal="right"/>
    </xf>
    <xf numFmtId="165" fontId="43" fillId="0" borderId="0" xfId="2" applyNumberFormat="1" applyFont="1" applyAlignment="1" applyProtection="1">
      <alignment horizontal="center"/>
      <protection hidden="1"/>
    </xf>
    <xf numFmtId="3" fontId="35" fillId="0" borderId="0" xfId="1" applyNumberFormat="1" applyFont="1" applyAlignment="1" applyProtection="1">
      <alignment horizontal="center"/>
      <protection hidden="1"/>
    </xf>
    <xf numFmtId="165" fontId="58" fillId="0" borderId="0" xfId="1" applyNumberFormat="1" applyFont="1" applyAlignment="1" applyProtection="1">
      <alignment horizontal="center"/>
      <protection hidden="1"/>
    </xf>
    <xf numFmtId="0" fontId="52" fillId="0" borderId="16" xfId="1" applyFont="1" applyBorder="1"/>
    <xf numFmtId="0" fontId="13" fillId="24" borderId="0" xfId="0" applyFont="1" applyFill="1"/>
    <xf numFmtId="3" fontId="0" fillId="0" borderId="6" xfId="0" applyNumberFormat="1" applyBorder="1" applyAlignment="1" applyProtection="1">
      <alignment horizontal="right"/>
      <protection locked="0"/>
    </xf>
    <xf numFmtId="165" fontId="14" fillId="0" borderId="12" xfId="2" applyNumberFormat="1" applyFont="1" applyBorder="1" applyAlignment="1" applyProtection="1">
      <alignment horizontal="center"/>
      <protection hidden="1"/>
    </xf>
    <xf numFmtId="1" fontId="0" fillId="7" borderId="0" xfId="0" applyNumberFormat="1" applyFill="1" applyProtection="1">
      <protection hidden="1"/>
    </xf>
    <xf numFmtId="0" fontId="0" fillId="7" borderId="0" xfId="0" applyFill="1" applyAlignment="1" applyProtection="1">
      <alignment wrapText="1"/>
      <protection hidden="1"/>
    </xf>
    <xf numFmtId="0" fontId="0" fillId="7" borderId="37" xfId="0" applyFill="1" applyBorder="1" applyAlignment="1" applyProtection="1">
      <alignment wrapText="1"/>
      <protection hidden="1"/>
    </xf>
    <xf numFmtId="0" fontId="22" fillId="7" borderId="37" xfId="0" applyFont="1" applyFill="1" applyBorder="1" applyProtection="1">
      <protection hidden="1"/>
    </xf>
    <xf numFmtId="0" fontId="2" fillId="7" borderId="0" xfId="0" applyFont="1" applyFill="1" applyProtection="1">
      <protection locked="0"/>
    </xf>
    <xf numFmtId="0" fontId="14" fillId="7" borderId="0" xfId="0" applyFont="1" applyFill="1" applyAlignment="1" applyProtection="1">
      <alignment horizontal="right"/>
      <protection locked="0"/>
    </xf>
    <xf numFmtId="0" fontId="14" fillId="7" borderId="1" xfId="0" applyFont="1" applyFill="1" applyBorder="1" applyAlignment="1" applyProtection="1">
      <alignment horizontal="right" vertical="center"/>
      <protection hidden="1"/>
    </xf>
    <xf numFmtId="0" fontId="3" fillId="7" borderId="15" xfId="0" applyFont="1" applyFill="1" applyBorder="1" applyProtection="1">
      <protection hidden="1"/>
    </xf>
    <xf numFmtId="0" fontId="22" fillId="7" borderId="17" xfId="0" applyFont="1" applyFill="1" applyBorder="1" applyAlignment="1" applyProtection="1">
      <alignment horizontal="center"/>
      <protection hidden="1"/>
    </xf>
    <xf numFmtId="0" fontId="22" fillId="7" borderId="0" xfId="0" applyFont="1" applyFill="1" applyAlignment="1">
      <alignment horizontal="right" vertical="center"/>
    </xf>
    <xf numFmtId="0" fontId="22" fillId="7" borderId="0" xfId="0" applyFont="1" applyFill="1" applyAlignment="1">
      <alignment vertical="center"/>
    </xf>
    <xf numFmtId="0" fontId="22" fillId="7" borderId="0" xfId="0" applyFont="1" applyFill="1" applyAlignment="1" applyProtection="1">
      <alignment vertical="center"/>
      <protection hidden="1"/>
    </xf>
    <xf numFmtId="10" fontId="14" fillId="7" borderId="0" xfId="0" applyNumberFormat="1" applyFont="1" applyFill="1" applyAlignment="1" applyProtection="1">
      <alignment horizontal="right" vertical="center"/>
      <protection hidden="1"/>
    </xf>
    <xf numFmtId="0" fontId="22" fillId="7" borderId="0" xfId="0" applyFont="1" applyFill="1" applyAlignment="1">
      <alignment horizontal="left" vertical="center"/>
    </xf>
    <xf numFmtId="0" fontId="52" fillId="0" borderId="0" xfId="1" applyFont="1"/>
    <xf numFmtId="0" fontId="60" fillId="7" borderId="0" xfId="0" applyFont="1" applyFill="1" applyAlignment="1">
      <alignment horizontal="center" vertical="center" wrapText="1"/>
    </xf>
    <xf numFmtId="0" fontId="11" fillId="7" borderId="0" xfId="0" applyFont="1" applyFill="1" applyAlignment="1" applyProtection="1">
      <alignment horizontal="left"/>
      <protection hidden="1"/>
    </xf>
    <xf numFmtId="0" fontId="11" fillId="7" borderId="0" xfId="0" applyFont="1" applyFill="1" applyAlignment="1" applyProtection="1">
      <alignment horizontal="right"/>
      <protection hidden="1"/>
    </xf>
    <xf numFmtId="0" fontId="66" fillId="0" borderId="0" xfId="1" applyFont="1" applyProtection="1">
      <protection hidden="1"/>
    </xf>
    <xf numFmtId="0" fontId="10" fillId="8" borderId="63" xfId="0" applyFont="1" applyFill="1" applyBorder="1" applyAlignment="1" applyProtection="1">
      <alignment horizontal="center"/>
      <protection hidden="1"/>
    </xf>
    <xf numFmtId="0" fontId="10" fillId="8" borderId="62" xfId="0" applyFont="1" applyFill="1" applyBorder="1" applyAlignment="1" applyProtection="1">
      <alignment horizontal="center"/>
      <protection hidden="1"/>
    </xf>
    <xf numFmtId="1" fontId="0" fillId="7" borderId="0" xfId="0" applyNumberFormat="1" applyFill="1" applyAlignment="1" applyProtection="1">
      <alignment horizontal="center"/>
      <protection hidden="1"/>
    </xf>
    <xf numFmtId="165" fontId="0" fillId="7" borderId="0" xfId="0" applyNumberFormat="1" applyFill="1" applyAlignment="1" applyProtection="1">
      <alignment horizontal="center"/>
      <protection hidden="1"/>
    </xf>
    <xf numFmtId="0" fontId="11" fillId="7" borderId="0" xfId="0" applyFont="1" applyFill="1" applyProtection="1">
      <protection hidden="1"/>
    </xf>
    <xf numFmtId="0" fontId="3" fillId="7" borderId="0" xfId="0" applyFont="1" applyFill="1" applyAlignment="1" applyProtection="1">
      <alignment wrapText="1"/>
      <protection hidden="1"/>
    </xf>
    <xf numFmtId="0" fontId="3" fillId="7" borderId="0" xfId="0" applyFont="1" applyFill="1" applyAlignment="1" applyProtection="1">
      <alignment vertical="top" wrapText="1"/>
      <protection hidden="1"/>
    </xf>
    <xf numFmtId="165" fontId="0" fillId="7" borderId="36" xfId="0" applyNumberFormat="1" applyFill="1" applyBorder="1" applyAlignment="1" applyProtection="1">
      <alignment horizontal="center" vertical="center"/>
      <protection hidden="1"/>
    </xf>
    <xf numFmtId="0" fontId="10" fillId="7" borderId="0" xfId="0" applyFont="1" applyFill="1" applyProtection="1">
      <protection locked="0"/>
    </xf>
    <xf numFmtId="0" fontId="10" fillId="0" borderId="0" xfId="0" applyFont="1" applyProtection="1">
      <protection locked="0"/>
    </xf>
    <xf numFmtId="0" fontId="1" fillId="2" borderId="0" xfId="0" applyFont="1" applyFill="1" applyAlignment="1">
      <alignment horizontal="center"/>
    </xf>
    <xf numFmtId="0" fontId="46" fillId="24" borderId="16" xfId="0" applyFont="1" applyFill="1" applyBorder="1" applyAlignment="1" applyProtection="1">
      <alignment horizontal="center" vertical="center"/>
      <protection hidden="1"/>
    </xf>
    <xf numFmtId="0" fontId="14" fillId="7" borderId="1" xfId="0" applyFont="1" applyFill="1" applyBorder="1" applyAlignment="1" applyProtection="1">
      <alignment horizontal="center" vertical="center"/>
      <protection hidden="1"/>
    </xf>
    <xf numFmtId="0" fontId="1" fillId="4" borderId="11" xfId="0" applyFont="1" applyFill="1" applyBorder="1" applyAlignment="1" applyProtection="1">
      <alignment horizontal="center"/>
      <protection hidden="1"/>
    </xf>
    <xf numFmtId="0" fontId="35" fillId="22" borderId="11" xfId="0" applyFont="1" applyFill="1" applyBorder="1" applyAlignment="1">
      <alignment horizontal="center"/>
    </xf>
    <xf numFmtId="0" fontId="35" fillId="23" borderId="11" xfId="0" applyFont="1" applyFill="1" applyBorder="1" applyAlignment="1">
      <alignment horizontal="center"/>
    </xf>
    <xf numFmtId="0" fontId="0" fillId="0" borderId="5" xfId="0" applyBorder="1" applyAlignment="1" applyProtection="1">
      <alignment horizontal="left"/>
      <protection hidden="1"/>
    </xf>
    <xf numFmtId="0" fontId="10" fillId="7" borderId="5" xfId="0" applyFont="1" applyFill="1" applyBorder="1" applyAlignment="1" applyProtection="1">
      <alignment horizontal="right"/>
      <protection hidden="1"/>
    </xf>
    <xf numFmtId="0" fontId="0" fillId="0" borderId="5" xfId="0" applyBorder="1" applyAlignment="1" applyProtection="1">
      <alignment horizontal="center"/>
      <protection hidden="1"/>
    </xf>
    <xf numFmtId="0" fontId="1" fillId="2" borderId="65" xfId="0" applyFont="1" applyFill="1" applyBorder="1" applyAlignment="1">
      <alignment horizontal="center"/>
    </xf>
    <xf numFmtId="0" fontId="43" fillId="2" borderId="66" xfId="0" applyFont="1" applyFill="1" applyBorder="1" applyAlignment="1">
      <alignment wrapText="1"/>
    </xf>
    <xf numFmtId="3" fontId="0" fillId="7" borderId="5" xfId="0" applyNumberFormat="1" applyFill="1" applyBorder="1" applyAlignment="1" applyProtection="1">
      <alignment horizontal="center" vertical="center"/>
      <protection hidden="1"/>
    </xf>
    <xf numFmtId="3" fontId="0" fillId="7" borderId="35" xfId="0" applyNumberFormat="1" applyFill="1" applyBorder="1" applyAlignment="1" applyProtection="1">
      <alignment horizontal="center" vertical="center"/>
      <protection hidden="1"/>
    </xf>
    <xf numFmtId="0" fontId="49" fillId="0" borderId="46" xfId="1" applyFont="1" applyBorder="1" applyAlignment="1" applyProtection="1">
      <alignment horizontal="left"/>
      <protection hidden="1"/>
    </xf>
    <xf numFmtId="0" fontId="14" fillId="7" borderId="0" xfId="0" applyFont="1" applyFill="1" applyAlignment="1" applyProtection="1">
      <alignment horizontal="right" wrapText="1"/>
      <protection locked="0"/>
    </xf>
    <xf numFmtId="0" fontId="42" fillId="24" borderId="0" xfId="0" applyFont="1" applyFill="1" applyAlignment="1">
      <alignment vertical="center"/>
    </xf>
    <xf numFmtId="0" fontId="11" fillId="7" borderId="0" xfId="0" applyFont="1" applyFill="1" applyAlignment="1" applyProtection="1">
      <alignment vertical="top"/>
      <protection hidden="1"/>
    </xf>
    <xf numFmtId="3" fontId="0" fillId="0" borderId="5" xfId="0" applyNumberFormat="1" applyBorder="1" applyAlignment="1" applyProtection="1">
      <alignment horizontal="right"/>
      <protection locked="0"/>
    </xf>
    <xf numFmtId="0" fontId="0" fillId="7" borderId="22" xfId="0" applyFill="1" applyBorder="1" applyAlignment="1" applyProtection="1">
      <alignment horizontal="center" vertical="center"/>
      <protection hidden="1"/>
    </xf>
    <xf numFmtId="0" fontId="0" fillId="7" borderId="22" xfId="0" applyFill="1" applyBorder="1" applyAlignment="1" applyProtection="1">
      <alignment horizontal="left" vertical="center"/>
      <protection hidden="1"/>
    </xf>
    <xf numFmtId="165" fontId="0" fillId="7" borderId="22" xfId="0" applyNumberFormat="1" applyFill="1" applyBorder="1" applyAlignment="1" applyProtection="1">
      <alignment horizontal="center" vertical="center"/>
      <protection hidden="1"/>
    </xf>
    <xf numFmtId="0" fontId="0" fillId="7" borderId="0" xfId="0" applyFill="1" applyAlignment="1" applyProtection="1">
      <alignment horizontal="center" vertical="center"/>
      <protection hidden="1"/>
    </xf>
    <xf numFmtId="0" fontId="35" fillId="2" borderId="23" xfId="0" applyFont="1" applyFill="1" applyBorder="1" applyAlignment="1" applyProtection="1">
      <alignment horizontal="center"/>
      <protection hidden="1"/>
    </xf>
    <xf numFmtId="0" fontId="35" fillId="2" borderId="9" xfId="0" applyFont="1" applyFill="1" applyBorder="1" applyAlignment="1" applyProtection="1">
      <alignment horizontal="center"/>
      <protection hidden="1"/>
    </xf>
    <xf numFmtId="10" fontId="22" fillId="7" borderId="0" xfId="0" applyNumberFormat="1" applyFont="1" applyFill="1" applyAlignment="1" applyProtection="1">
      <alignment horizontal="right" vertical="center" wrapText="1"/>
      <protection hidden="1"/>
    </xf>
    <xf numFmtId="0" fontId="14" fillId="7" borderId="0" xfId="0" applyFont="1" applyFill="1" applyAlignment="1" applyProtection="1">
      <alignment horizontal="center"/>
      <protection locked="0"/>
    </xf>
    <xf numFmtId="0" fontId="60" fillId="7" borderId="19" xfId="0" applyFont="1" applyFill="1" applyBorder="1" applyAlignment="1" applyProtection="1">
      <alignment horizontal="center" wrapText="1"/>
      <protection hidden="1"/>
    </xf>
    <xf numFmtId="0" fontId="60" fillId="7" borderId="37" xfId="0" applyFont="1" applyFill="1" applyBorder="1" applyAlignment="1" applyProtection="1">
      <alignment horizontal="center" wrapText="1"/>
      <protection hidden="1"/>
    </xf>
    <xf numFmtId="0" fontId="60" fillId="7" borderId="0" xfId="0" applyFont="1" applyFill="1" applyAlignment="1" applyProtection="1">
      <alignment horizontal="right"/>
      <protection hidden="1"/>
    </xf>
    <xf numFmtId="0" fontId="14" fillId="7" borderId="0" xfId="0" applyFont="1" applyFill="1" applyAlignment="1" applyProtection="1">
      <alignment horizontal="left" vertical="center"/>
      <protection hidden="1"/>
    </xf>
    <xf numFmtId="165" fontId="2" fillId="7" borderId="0" xfId="0" applyNumberFormat="1" applyFont="1" applyFill="1" applyAlignment="1" applyProtection="1">
      <alignment horizontal="center" vertical="center"/>
      <protection hidden="1"/>
    </xf>
    <xf numFmtId="165" fontId="2" fillId="7" borderId="22" xfId="0" applyNumberFormat="1" applyFont="1" applyFill="1" applyBorder="1" applyAlignment="1" applyProtection="1">
      <alignment horizontal="center" vertical="center"/>
      <protection hidden="1"/>
    </xf>
    <xf numFmtId="0" fontId="16" fillId="0" borderId="40" xfId="1" applyFont="1" applyBorder="1" applyAlignment="1" applyProtection="1">
      <alignment horizontal="center"/>
      <protection hidden="1"/>
    </xf>
    <xf numFmtId="0" fontId="16" fillId="0" borderId="40" xfId="1" applyFont="1" applyBorder="1" applyProtection="1">
      <protection hidden="1"/>
    </xf>
    <xf numFmtId="164" fontId="16" fillId="0" borderId="40" xfId="1" applyNumberFormat="1" applyFont="1" applyBorder="1" applyProtection="1">
      <protection hidden="1"/>
    </xf>
    <xf numFmtId="0" fontId="16" fillId="0" borderId="41" xfId="1" applyFont="1" applyBorder="1" applyAlignment="1" applyProtection="1">
      <alignment horizontal="center"/>
      <protection hidden="1"/>
    </xf>
    <xf numFmtId="0" fontId="16" fillId="0" borderId="0" xfId="1" applyFont="1" applyProtection="1">
      <protection hidden="1"/>
    </xf>
    <xf numFmtId="0" fontId="16" fillId="0" borderId="44" xfId="1" applyFont="1" applyBorder="1" applyAlignment="1" applyProtection="1">
      <alignment horizontal="center"/>
      <protection hidden="1"/>
    </xf>
    <xf numFmtId="164" fontId="16" fillId="0" borderId="44" xfId="1" applyNumberFormat="1" applyFont="1" applyBorder="1" applyAlignment="1" applyProtection="1">
      <alignment horizontal="center"/>
      <protection hidden="1"/>
    </xf>
    <xf numFmtId="164" fontId="16" fillId="0" borderId="45" xfId="1" applyNumberFormat="1" applyFont="1" applyBorder="1" applyAlignment="1" applyProtection="1">
      <alignment horizontal="center"/>
      <protection hidden="1"/>
    </xf>
    <xf numFmtId="0" fontId="16" fillId="0" borderId="45" xfId="1" applyFont="1" applyBorder="1" applyAlignment="1" applyProtection="1">
      <alignment horizontal="center"/>
      <protection hidden="1"/>
    </xf>
    <xf numFmtId="164" fontId="16" fillId="0" borderId="15" xfId="1" applyNumberFormat="1" applyFont="1" applyBorder="1" applyAlignment="1" applyProtection="1">
      <alignment horizontal="center"/>
      <protection hidden="1"/>
    </xf>
    <xf numFmtId="164" fontId="16" fillId="0" borderId="18" xfId="1" applyNumberFormat="1" applyFont="1" applyBorder="1" applyAlignment="1" applyProtection="1">
      <alignment horizontal="center"/>
      <protection hidden="1"/>
    </xf>
    <xf numFmtId="0" fontId="16" fillId="0" borderId="18" xfId="1" applyFont="1" applyBorder="1" applyAlignment="1" applyProtection="1">
      <alignment horizontal="center"/>
      <protection hidden="1"/>
    </xf>
    <xf numFmtId="164" fontId="16" fillId="0" borderId="16" xfId="1" applyNumberFormat="1" applyFont="1" applyBorder="1" applyAlignment="1" applyProtection="1">
      <alignment horizontal="center"/>
      <protection hidden="1"/>
    </xf>
    <xf numFmtId="164" fontId="16" fillId="0" borderId="5" xfId="1" applyNumberFormat="1" applyFont="1" applyBorder="1" applyAlignment="1" applyProtection="1">
      <alignment horizontal="center"/>
      <protection hidden="1"/>
    </xf>
    <xf numFmtId="0" fontId="32" fillId="0" borderId="40" xfId="1" applyFont="1" applyBorder="1" applyAlignment="1" applyProtection="1">
      <alignment horizontal="center"/>
      <protection hidden="1"/>
    </xf>
    <xf numFmtId="0" fontId="32" fillId="0" borderId="14" xfId="1" applyFont="1" applyBorder="1" applyProtection="1">
      <protection hidden="1"/>
    </xf>
    <xf numFmtId="0" fontId="32" fillId="0" borderId="0" xfId="1" applyFont="1" applyProtection="1">
      <protection hidden="1"/>
    </xf>
    <xf numFmtId="0" fontId="32" fillId="0" borderId="40" xfId="1" applyFont="1" applyBorder="1" applyProtection="1">
      <protection hidden="1"/>
    </xf>
    <xf numFmtId="0" fontId="18" fillId="0" borderId="40" xfId="1" applyFont="1" applyBorder="1" applyAlignment="1" applyProtection="1">
      <alignment horizontal="center"/>
      <protection hidden="1"/>
    </xf>
    <xf numFmtId="0" fontId="18" fillId="0" borderId="40" xfId="1" applyFont="1" applyBorder="1" applyProtection="1">
      <protection hidden="1"/>
    </xf>
    <xf numFmtId="0" fontId="76" fillId="0" borderId="42" xfId="1" applyFont="1" applyBorder="1" applyAlignment="1" applyProtection="1">
      <alignment horizontal="center"/>
      <protection hidden="1"/>
    </xf>
    <xf numFmtId="0" fontId="76" fillId="0" borderId="42" xfId="1" applyFont="1" applyBorder="1" applyProtection="1">
      <protection hidden="1"/>
    </xf>
    <xf numFmtId="0" fontId="76" fillId="0" borderId="18" xfId="1" applyFont="1" applyBorder="1" applyProtection="1">
      <protection hidden="1"/>
    </xf>
    <xf numFmtId="0" fontId="76" fillId="0" borderId="14" xfId="1" applyFont="1" applyBorder="1" applyProtection="1">
      <protection hidden="1"/>
    </xf>
    <xf numFmtId="0" fontId="76" fillId="0" borderId="0" xfId="1" applyFont="1" applyProtection="1">
      <protection hidden="1"/>
    </xf>
    <xf numFmtId="0" fontId="76" fillId="0" borderId="15" xfId="1" applyFont="1" applyBorder="1" applyProtection="1">
      <protection hidden="1"/>
    </xf>
    <xf numFmtId="0" fontId="23" fillId="0" borderId="42" xfId="1" applyFont="1" applyBorder="1" applyAlignment="1" applyProtection="1">
      <alignment horizontal="center"/>
      <protection hidden="1"/>
    </xf>
    <xf numFmtId="0" fontId="23" fillId="0" borderId="40" xfId="1" applyFont="1" applyBorder="1" applyProtection="1">
      <protection hidden="1"/>
    </xf>
    <xf numFmtId="0" fontId="76" fillId="0" borderId="40" xfId="1" applyFont="1" applyBorder="1" applyAlignment="1" applyProtection="1">
      <alignment horizontal="center"/>
      <protection hidden="1"/>
    </xf>
    <xf numFmtId="0" fontId="76" fillId="0" borderId="43" xfId="1" applyFont="1" applyBorder="1" applyAlignment="1" applyProtection="1">
      <alignment horizontal="center"/>
      <protection hidden="1"/>
    </xf>
    <xf numFmtId="0" fontId="76" fillId="0" borderId="43" xfId="1" applyFont="1" applyBorder="1" applyProtection="1">
      <protection hidden="1"/>
    </xf>
    <xf numFmtId="0" fontId="76" fillId="0" borderId="0" xfId="1" applyFont="1" applyAlignment="1" applyProtection="1">
      <alignment horizontal="center"/>
      <protection hidden="1"/>
    </xf>
    <xf numFmtId="0" fontId="76" fillId="0" borderId="20" xfId="1" applyFont="1" applyBorder="1" applyAlignment="1" applyProtection="1">
      <alignment horizontal="center"/>
      <protection hidden="1"/>
    </xf>
    <xf numFmtId="0" fontId="76" fillId="0" borderId="11" xfId="1" applyFont="1" applyBorder="1" applyAlignment="1" applyProtection="1">
      <alignment horizontal="center"/>
      <protection hidden="1"/>
    </xf>
    <xf numFmtId="0" fontId="76" fillId="0" borderId="22" xfId="1" applyFont="1" applyBorder="1" applyAlignment="1" applyProtection="1">
      <alignment horizontal="center"/>
      <protection hidden="1"/>
    </xf>
    <xf numFmtId="0" fontId="76" fillId="0" borderId="14" xfId="1" applyFont="1" applyBorder="1" applyAlignment="1" applyProtection="1">
      <alignment horizontal="center"/>
      <protection hidden="1"/>
    </xf>
    <xf numFmtId="0" fontId="32" fillId="0" borderId="43" xfId="1" applyFont="1" applyBorder="1" applyProtection="1">
      <protection hidden="1"/>
    </xf>
    <xf numFmtId="0" fontId="32" fillId="0" borderId="19" xfId="1" applyFont="1" applyBorder="1" applyAlignment="1" applyProtection="1">
      <alignment horizontal="center"/>
      <protection hidden="1"/>
    </xf>
    <xf numFmtId="0" fontId="32" fillId="0" borderId="19" xfId="1" applyFont="1" applyBorder="1" applyProtection="1">
      <protection hidden="1"/>
    </xf>
    <xf numFmtId="0" fontId="32" fillId="0" borderId="20" xfId="1" applyFont="1" applyBorder="1" applyProtection="1">
      <protection hidden="1"/>
    </xf>
    <xf numFmtId="0" fontId="32" fillId="0" borderId="11" xfId="1" applyFont="1" applyBorder="1" applyProtection="1">
      <protection hidden="1"/>
    </xf>
    <xf numFmtId="16" fontId="32" fillId="0" borderId="40" xfId="1" quotePrefix="1" applyNumberFormat="1" applyFont="1" applyBorder="1" applyAlignment="1" applyProtection="1">
      <alignment horizontal="center"/>
      <protection hidden="1"/>
    </xf>
    <xf numFmtId="0" fontId="32" fillId="0" borderId="43" xfId="1" quotePrefix="1" applyFont="1" applyBorder="1" applyAlignment="1" applyProtection="1">
      <alignment horizontal="center"/>
      <protection hidden="1"/>
    </xf>
    <xf numFmtId="0" fontId="32" fillId="0" borderId="40" xfId="1" quotePrefix="1" applyFont="1" applyBorder="1" applyAlignment="1" applyProtection="1">
      <alignment horizontal="center"/>
      <protection hidden="1"/>
    </xf>
    <xf numFmtId="0" fontId="18" fillId="0" borderId="19" xfId="1" applyFont="1" applyBorder="1" applyProtection="1">
      <protection hidden="1"/>
    </xf>
    <xf numFmtId="0" fontId="18" fillId="0" borderId="14" xfId="1" applyFont="1" applyBorder="1" applyProtection="1">
      <protection hidden="1"/>
    </xf>
    <xf numFmtId="0" fontId="16" fillId="0" borderId="14" xfId="1" applyFont="1" applyBorder="1" applyProtection="1">
      <protection hidden="1"/>
    </xf>
    <xf numFmtId="164" fontId="16" fillId="0" borderId="14" xfId="1" applyNumberFormat="1" applyFont="1" applyBorder="1" applyProtection="1">
      <protection hidden="1"/>
    </xf>
    <xf numFmtId="0" fontId="23" fillId="0" borderId="19" xfId="1" applyFont="1" applyBorder="1" applyAlignment="1" applyProtection="1">
      <alignment horizontal="center"/>
      <protection hidden="1"/>
    </xf>
    <xf numFmtId="0" fontId="23" fillId="0" borderId="19" xfId="1" applyFont="1" applyBorder="1" applyProtection="1">
      <protection hidden="1"/>
    </xf>
    <xf numFmtId="0" fontId="23" fillId="0" borderId="14" xfId="1" applyFont="1" applyBorder="1" applyProtection="1">
      <protection hidden="1"/>
    </xf>
    <xf numFmtId="0" fontId="23" fillId="0" borderId="0" xfId="1" applyFont="1" applyProtection="1">
      <protection hidden="1"/>
    </xf>
    <xf numFmtId="0" fontId="8" fillId="0" borderId="6" xfId="1" applyFont="1" applyBorder="1" applyAlignment="1" applyProtection="1">
      <alignment horizontal="center"/>
      <protection hidden="1"/>
    </xf>
    <xf numFmtId="0" fontId="13" fillId="7" borderId="0" xfId="0" applyFont="1" applyFill="1" applyProtection="1">
      <protection hidden="1"/>
    </xf>
    <xf numFmtId="0" fontId="79" fillId="7" borderId="0" xfId="0" applyFont="1" applyFill="1" applyAlignment="1" applyProtection="1">
      <alignment wrapText="1"/>
      <protection hidden="1"/>
    </xf>
    <xf numFmtId="0" fontId="79" fillId="7" borderId="0" xfId="0" applyFont="1" applyFill="1" applyAlignment="1" applyProtection="1">
      <alignment horizontal="left" vertical="top" wrapText="1"/>
      <protection hidden="1"/>
    </xf>
    <xf numFmtId="0" fontId="79" fillId="7" borderId="0" xfId="0" applyFont="1" applyFill="1" applyAlignment="1" applyProtection="1">
      <alignment vertical="top" wrapText="1"/>
      <protection hidden="1"/>
    </xf>
    <xf numFmtId="0" fontId="46" fillId="7" borderId="0" xfId="0" applyFont="1" applyFill="1" applyAlignment="1">
      <alignment wrapText="1"/>
    </xf>
    <xf numFmtId="0" fontId="81" fillId="7" borderId="0" xfId="0" applyFont="1" applyFill="1" applyAlignment="1">
      <alignment wrapText="1"/>
    </xf>
    <xf numFmtId="0" fontId="46" fillId="7" borderId="0" xfId="0" applyFont="1" applyFill="1" applyAlignment="1">
      <alignment horizontal="left" wrapText="1"/>
    </xf>
    <xf numFmtId="0" fontId="82" fillId="7" borderId="0" xfId="0" applyFont="1" applyFill="1" applyAlignment="1" applyProtection="1">
      <alignment horizontal="left" wrapText="1"/>
      <protection hidden="1"/>
    </xf>
    <xf numFmtId="0" fontId="82" fillId="7" borderId="0" xfId="0" applyFont="1" applyFill="1" applyAlignment="1" applyProtection="1">
      <alignment horizontal="left" vertical="top" wrapText="1"/>
      <protection hidden="1"/>
    </xf>
    <xf numFmtId="0" fontId="83" fillId="7" borderId="0" xfId="0" applyFont="1" applyFill="1" applyAlignment="1" applyProtection="1">
      <alignment vertical="top" wrapText="1"/>
      <protection hidden="1"/>
    </xf>
    <xf numFmtId="0" fontId="82" fillId="7" borderId="0" xfId="0" applyFont="1" applyFill="1" applyAlignment="1" applyProtection="1">
      <alignment vertical="top" wrapText="1"/>
      <protection hidden="1"/>
    </xf>
    <xf numFmtId="0" fontId="38" fillId="7" borderId="0" xfId="0" applyFont="1" applyFill="1" applyAlignment="1" applyProtection="1">
      <alignment horizontal="left" vertical="top" wrapText="1"/>
      <protection hidden="1"/>
    </xf>
    <xf numFmtId="0" fontId="38" fillId="7" borderId="0" xfId="0" applyFont="1" applyFill="1" applyAlignment="1" applyProtection="1">
      <alignment vertical="top" wrapText="1"/>
      <protection hidden="1"/>
    </xf>
    <xf numFmtId="0" fontId="24" fillId="7" borderId="0" xfId="0" applyFont="1" applyFill="1" applyAlignment="1" applyProtection="1">
      <alignment horizontal="left" vertical="top" wrapText="1"/>
      <protection hidden="1"/>
    </xf>
    <xf numFmtId="0" fontId="84" fillId="7" borderId="0" xfId="0" applyFont="1" applyFill="1" applyProtection="1">
      <protection hidden="1"/>
    </xf>
    <xf numFmtId="1" fontId="49" fillId="0" borderId="12" xfId="1" applyNumberFormat="1" applyFont="1" applyBorder="1" applyAlignment="1" applyProtection="1">
      <alignment horizontal="center"/>
      <protection hidden="1"/>
    </xf>
    <xf numFmtId="3" fontId="49" fillId="0" borderId="12" xfId="1" applyNumberFormat="1" applyFont="1" applyBorder="1" applyAlignment="1" applyProtection="1">
      <alignment horizontal="center"/>
      <protection hidden="1"/>
    </xf>
    <xf numFmtId="0" fontId="7" fillId="0" borderId="15" xfId="1" quotePrefix="1" applyFont="1" applyBorder="1" applyAlignment="1" applyProtection="1">
      <alignment horizontal="center"/>
      <protection hidden="1"/>
    </xf>
    <xf numFmtId="164" fontId="5" fillId="0" borderId="19" xfId="1" applyNumberFormat="1" applyFont="1" applyBorder="1" applyProtection="1">
      <protection hidden="1"/>
    </xf>
    <xf numFmtId="0" fontId="76" fillId="0" borderId="19" xfId="1" applyFont="1" applyBorder="1" applyProtection="1">
      <protection hidden="1"/>
    </xf>
    <xf numFmtId="164" fontId="16" fillId="0" borderId="19" xfId="1" applyNumberFormat="1" applyFont="1" applyBorder="1" applyProtection="1">
      <protection hidden="1"/>
    </xf>
    <xf numFmtId="0" fontId="76" fillId="0" borderId="19" xfId="1" applyFont="1" applyBorder="1" applyAlignment="1" applyProtection="1">
      <alignment horizontal="center"/>
      <protection hidden="1"/>
    </xf>
    <xf numFmtId="0" fontId="29" fillId="23" borderId="0" xfId="1" applyFont="1" applyFill="1"/>
    <xf numFmtId="0" fontId="5" fillId="23" borderId="0" xfId="1" applyFont="1" applyFill="1"/>
    <xf numFmtId="0" fontId="5" fillId="23" borderId="0" xfId="1" applyFont="1" applyFill="1" applyProtection="1">
      <protection hidden="1"/>
    </xf>
    <xf numFmtId="0" fontId="32" fillId="23" borderId="0" xfId="1" applyFont="1" applyFill="1" applyProtection="1">
      <protection hidden="1"/>
    </xf>
    <xf numFmtId="0" fontId="76" fillId="23" borderId="0" xfId="1" applyFont="1" applyFill="1" applyProtection="1">
      <protection hidden="1"/>
    </xf>
    <xf numFmtId="0" fontId="16" fillId="23" borderId="0" xfId="1" applyFont="1" applyFill="1" applyProtection="1">
      <protection hidden="1"/>
    </xf>
    <xf numFmtId="0" fontId="45" fillId="23" borderId="0" xfId="1" applyFont="1" applyFill="1" applyProtection="1">
      <protection hidden="1"/>
    </xf>
    <xf numFmtId="0" fontId="10" fillId="22" borderId="11" xfId="0" applyFont="1" applyFill="1" applyBorder="1" applyAlignment="1">
      <alignment horizontal="center"/>
    </xf>
    <xf numFmtId="0" fontId="10" fillId="23" borderId="11" xfId="0" applyFont="1" applyFill="1" applyBorder="1" applyAlignment="1">
      <alignment horizontal="center"/>
    </xf>
    <xf numFmtId="3" fontId="2" fillId="24" borderId="0" xfId="0" applyNumberFormat="1" applyFont="1" applyFill="1" applyAlignment="1" applyProtection="1">
      <alignment horizontal="center" vertical="center"/>
      <protection hidden="1"/>
    </xf>
    <xf numFmtId="0" fontId="46" fillId="7" borderId="0" xfId="0" applyFont="1" applyFill="1" applyAlignment="1" applyProtection="1">
      <alignment horizontal="right" vertical="center"/>
      <protection locked="0"/>
    </xf>
    <xf numFmtId="0" fontId="40" fillId="7" borderId="0" xfId="0" applyFont="1" applyFill="1" applyAlignment="1" applyProtection="1">
      <alignment vertical="center"/>
      <protection locked="0"/>
    </xf>
    <xf numFmtId="0" fontId="46" fillId="7" borderId="0" xfId="0" applyFont="1" applyFill="1" applyAlignment="1">
      <alignment vertical="center"/>
    </xf>
    <xf numFmtId="0" fontId="29" fillId="0" borderId="0" xfId="1" applyFont="1" applyAlignment="1">
      <alignment horizontal="right"/>
    </xf>
    <xf numFmtId="0" fontId="34" fillId="2" borderId="48" xfId="0" applyFont="1" applyFill="1" applyBorder="1" applyAlignment="1">
      <alignment horizontal="center"/>
    </xf>
    <xf numFmtId="0" fontId="34" fillId="2" borderId="47" xfId="0" applyFont="1" applyFill="1" applyBorder="1" applyAlignment="1">
      <alignment horizontal="center"/>
    </xf>
    <xf numFmtId="0" fontId="12" fillId="7" borderId="0" xfId="0" applyFont="1" applyFill="1" applyAlignment="1">
      <alignment horizontal="center" vertical="center" wrapText="1"/>
    </xf>
    <xf numFmtId="165" fontId="13" fillId="24" borderId="16" xfId="0" applyNumberFormat="1" applyFont="1" applyFill="1" applyBorder="1" applyAlignment="1" applyProtection="1">
      <alignment horizontal="center" vertical="center"/>
      <protection hidden="1"/>
    </xf>
    <xf numFmtId="0" fontId="10" fillId="22" borderId="5" xfId="0" applyFont="1" applyFill="1" applyBorder="1" applyAlignment="1">
      <alignment horizontal="center"/>
    </xf>
    <xf numFmtId="0" fontId="10" fillId="23" borderId="5" xfId="0" applyFont="1" applyFill="1" applyBorder="1" applyAlignment="1">
      <alignment horizontal="center"/>
    </xf>
    <xf numFmtId="3" fontId="0" fillId="0" borderId="5" xfId="0" applyNumberFormat="1" applyBorder="1" applyAlignment="1" applyProtection="1">
      <alignment horizontal="right"/>
      <protection hidden="1"/>
    </xf>
    <xf numFmtId="1" fontId="0" fillId="0" borderId="5" xfId="0" applyNumberFormat="1" applyBorder="1" applyAlignment="1" applyProtection="1">
      <alignment horizontal="center"/>
      <protection hidden="1"/>
    </xf>
    <xf numFmtId="3" fontId="0" fillId="0" borderId="5" xfId="0" applyNumberFormat="1" applyBorder="1" applyAlignment="1" applyProtection="1">
      <alignment horizontal="center"/>
      <protection hidden="1"/>
    </xf>
    <xf numFmtId="0" fontId="1" fillId="2" borderId="7" xfId="0" applyFont="1" applyFill="1" applyBorder="1" applyAlignment="1" applyProtection="1">
      <alignment vertical="center"/>
      <protection hidden="1"/>
    </xf>
    <xf numFmtId="0" fontId="85" fillId="2" borderId="8" xfId="0" applyFont="1" applyFill="1" applyBorder="1" applyAlignment="1" applyProtection="1">
      <alignment horizontal="center" vertical="center"/>
      <protection hidden="1"/>
    </xf>
    <xf numFmtId="165" fontId="43" fillId="2" borderId="10" xfId="2" applyNumberFormat="1" applyFont="1" applyFill="1" applyBorder="1" applyAlignment="1" applyProtection="1">
      <alignment horizontal="center"/>
      <protection hidden="1"/>
    </xf>
    <xf numFmtId="164" fontId="25" fillId="14" borderId="40" xfId="1" applyNumberFormat="1" applyFont="1" applyFill="1" applyBorder="1" applyAlignment="1" applyProtection="1">
      <alignment horizontal="center"/>
      <protection hidden="1"/>
    </xf>
    <xf numFmtId="0" fontId="25" fillId="14" borderId="40" xfId="1" applyFont="1" applyFill="1" applyBorder="1" applyAlignment="1" applyProtection="1">
      <alignment horizontal="center"/>
      <protection hidden="1"/>
    </xf>
    <xf numFmtId="0" fontId="25" fillId="14" borderId="42" xfId="1" applyFont="1" applyFill="1" applyBorder="1" applyAlignment="1" applyProtection="1">
      <alignment horizontal="center"/>
      <protection hidden="1"/>
    </xf>
    <xf numFmtId="164" fontId="25" fillId="14" borderId="14" xfId="1" applyNumberFormat="1" applyFont="1" applyFill="1" applyBorder="1" applyAlignment="1" applyProtection="1">
      <alignment horizontal="center"/>
      <protection hidden="1"/>
    </xf>
    <xf numFmtId="0" fontId="25" fillId="14" borderId="18" xfId="1" applyFont="1" applyFill="1" applyBorder="1" applyAlignment="1" applyProtection="1">
      <alignment horizontal="center"/>
      <protection hidden="1"/>
    </xf>
    <xf numFmtId="164" fontId="25" fillId="14" borderId="18" xfId="1" applyNumberFormat="1" applyFont="1" applyFill="1" applyBorder="1" applyAlignment="1" applyProtection="1">
      <alignment horizontal="center"/>
      <protection hidden="1"/>
    </xf>
    <xf numFmtId="164" fontId="25" fillId="14" borderId="15" xfId="1" applyNumberFormat="1" applyFont="1" applyFill="1" applyBorder="1" applyAlignment="1" applyProtection="1">
      <alignment horizontal="center"/>
      <protection hidden="1"/>
    </xf>
    <xf numFmtId="3" fontId="22" fillId="7" borderId="5" xfId="0" applyNumberFormat="1" applyFont="1" applyFill="1" applyBorder="1" applyAlignment="1" applyProtection="1">
      <alignment horizontal="right"/>
      <protection hidden="1"/>
    </xf>
    <xf numFmtId="3" fontId="47" fillId="7" borderId="5" xfId="0" applyNumberFormat="1" applyFont="1" applyFill="1" applyBorder="1" applyAlignment="1" applyProtection="1">
      <alignment horizontal="right"/>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25" borderId="70" xfId="0" applyFont="1" applyFill="1" applyBorder="1" applyAlignment="1" applyProtection="1">
      <alignment horizontal="center"/>
      <protection hidden="1"/>
    </xf>
    <xf numFmtId="0" fontId="2" fillId="24" borderId="16" xfId="0" applyFont="1" applyFill="1" applyBorder="1" applyAlignment="1" applyProtection="1">
      <alignment vertical="center" wrapText="1"/>
      <protection hidden="1"/>
    </xf>
    <xf numFmtId="0" fontId="2" fillId="24" borderId="0" xfId="0" applyFont="1" applyFill="1" applyAlignment="1" applyProtection="1">
      <alignment vertical="center"/>
      <protection hidden="1"/>
    </xf>
    <xf numFmtId="0" fontId="11" fillId="24" borderId="0" xfId="0" applyFont="1" applyFill="1" applyAlignment="1" applyProtection="1">
      <alignment vertical="center" wrapText="1"/>
      <protection hidden="1"/>
    </xf>
    <xf numFmtId="3" fontId="5" fillId="0" borderId="40" xfId="1" applyNumberFormat="1" applyFont="1" applyBorder="1" applyAlignment="1" applyProtection="1">
      <alignment horizontal="center"/>
      <protection hidden="1"/>
    </xf>
    <xf numFmtId="3" fontId="5" fillId="0" borderId="42" xfId="1" applyNumberFormat="1" applyFont="1" applyBorder="1" applyProtection="1">
      <protection hidden="1"/>
    </xf>
    <xf numFmtId="3" fontId="16" fillId="0" borderId="41" xfId="1" applyNumberFormat="1" applyFont="1" applyBorder="1" applyAlignment="1" applyProtection="1">
      <alignment horizontal="center"/>
      <protection hidden="1"/>
    </xf>
    <xf numFmtId="3" fontId="16" fillId="0" borderId="40" xfId="1" applyNumberFormat="1" applyFont="1" applyBorder="1" applyProtection="1">
      <protection hidden="1"/>
    </xf>
    <xf numFmtId="3" fontId="5" fillId="0" borderId="19" xfId="1" applyNumberFormat="1" applyFont="1" applyBorder="1" applyAlignment="1" applyProtection="1">
      <alignment horizontal="center"/>
      <protection hidden="1"/>
    </xf>
    <xf numFmtId="3" fontId="5" fillId="0" borderId="14" xfId="1" applyNumberFormat="1" applyFont="1" applyBorder="1" applyAlignment="1" applyProtection="1">
      <alignment horizontal="center"/>
      <protection hidden="1"/>
    </xf>
    <xf numFmtId="3" fontId="16" fillId="0" borderId="6" xfId="1" applyNumberFormat="1" applyFont="1" applyBorder="1" applyAlignment="1" applyProtection="1">
      <alignment horizontal="center"/>
      <protection hidden="1"/>
    </xf>
    <xf numFmtId="3" fontId="16" fillId="0" borderId="5" xfId="1" applyNumberFormat="1" applyFont="1" applyBorder="1" applyAlignment="1" applyProtection="1">
      <alignment horizontal="center"/>
      <protection hidden="1"/>
    </xf>
    <xf numFmtId="3" fontId="16" fillId="0" borderId="19" xfId="1" applyNumberFormat="1" applyFont="1" applyBorder="1" applyAlignment="1" applyProtection="1">
      <alignment horizontal="center"/>
      <protection hidden="1"/>
    </xf>
    <xf numFmtId="3" fontId="16" fillId="0" borderId="19" xfId="1" applyNumberFormat="1" applyFont="1" applyBorder="1" applyProtection="1">
      <protection hidden="1"/>
    </xf>
    <xf numFmtId="3" fontId="16" fillId="0" borderId="14" xfId="1" applyNumberFormat="1" applyFont="1" applyBorder="1" applyProtection="1">
      <protection hidden="1"/>
    </xf>
    <xf numFmtId="3" fontId="16" fillId="0" borderId="0" xfId="1" applyNumberFormat="1" applyFont="1" applyProtection="1">
      <protection hidden="1"/>
    </xf>
    <xf numFmtId="3" fontId="5" fillId="0" borderId="19" xfId="1" applyNumberFormat="1" applyFont="1" applyBorder="1" applyProtection="1">
      <protection hidden="1"/>
    </xf>
    <xf numFmtId="3" fontId="5" fillId="0" borderId="14" xfId="1" applyNumberFormat="1" applyFont="1" applyBorder="1" applyProtection="1">
      <protection hidden="1"/>
    </xf>
    <xf numFmtId="3" fontId="5" fillId="0" borderId="0" xfId="1" applyNumberFormat="1" applyFont="1" applyProtection="1">
      <protection hidden="1"/>
    </xf>
    <xf numFmtId="3" fontId="76" fillId="0" borderId="18" xfId="1" applyNumberFormat="1" applyFont="1" applyBorder="1" applyAlignment="1" applyProtection="1">
      <alignment horizontal="center"/>
      <protection hidden="1"/>
    </xf>
    <xf numFmtId="3" fontId="76" fillId="0" borderId="18" xfId="1" applyNumberFormat="1" applyFont="1" applyBorder="1" applyProtection="1">
      <protection hidden="1"/>
    </xf>
    <xf numFmtId="3" fontId="76" fillId="0" borderId="17" xfId="1" applyNumberFormat="1" applyFont="1" applyBorder="1" applyProtection="1">
      <protection hidden="1"/>
    </xf>
    <xf numFmtId="3" fontId="76" fillId="0" borderId="14" xfId="1" applyNumberFormat="1" applyFont="1" applyBorder="1" applyProtection="1">
      <protection hidden="1"/>
    </xf>
    <xf numFmtId="3" fontId="32" fillId="0" borderId="19" xfId="1" quotePrefix="1" applyNumberFormat="1" applyFont="1" applyBorder="1" applyAlignment="1" applyProtection="1">
      <alignment horizontal="center"/>
      <protection hidden="1"/>
    </xf>
    <xf numFmtId="3" fontId="32" fillId="0" borderId="19" xfId="1" applyNumberFormat="1" applyFont="1" applyBorder="1" applyProtection="1">
      <protection hidden="1"/>
    </xf>
    <xf numFmtId="3" fontId="32" fillId="0" borderId="14" xfId="1" applyNumberFormat="1" applyFont="1" applyBorder="1" applyProtection="1">
      <protection hidden="1"/>
    </xf>
    <xf numFmtId="3" fontId="32" fillId="0" borderId="0" xfId="1" applyNumberFormat="1" applyFont="1" applyProtection="1">
      <protection hidden="1"/>
    </xf>
    <xf numFmtId="3" fontId="32" fillId="0" borderId="11" xfId="1" applyNumberFormat="1" applyFont="1" applyBorder="1" applyProtection="1">
      <protection hidden="1"/>
    </xf>
    <xf numFmtId="3" fontId="32" fillId="0" borderId="14" xfId="1" applyNumberFormat="1" applyFont="1" applyBorder="1" applyAlignment="1" applyProtection="1">
      <alignment horizontal="center"/>
      <protection hidden="1"/>
    </xf>
    <xf numFmtId="3" fontId="32" fillId="0" borderId="20" xfId="1" quotePrefix="1" applyNumberFormat="1" applyFont="1" applyBorder="1" applyAlignment="1" applyProtection="1">
      <alignment horizontal="center"/>
      <protection hidden="1"/>
    </xf>
    <xf numFmtId="3" fontId="32" fillId="0" borderId="20" xfId="1" applyNumberFormat="1" applyFont="1" applyBorder="1" applyProtection="1">
      <protection hidden="1"/>
    </xf>
    <xf numFmtId="3" fontId="32" fillId="0" borderId="22" xfId="1" applyNumberFormat="1" applyFont="1" applyBorder="1" applyProtection="1">
      <protection hidden="1"/>
    </xf>
    <xf numFmtId="3" fontId="76" fillId="0" borderId="16" xfId="1" applyNumberFormat="1" applyFont="1" applyBorder="1" applyProtection="1">
      <protection hidden="1"/>
    </xf>
    <xf numFmtId="3" fontId="76" fillId="0" borderId="15" xfId="1" applyNumberFormat="1" applyFont="1" applyBorder="1" applyAlignment="1" applyProtection="1">
      <alignment horizontal="center"/>
      <protection hidden="1"/>
    </xf>
    <xf numFmtId="3" fontId="76" fillId="0" borderId="15" xfId="1" applyNumberFormat="1" applyFont="1" applyBorder="1" applyProtection="1">
      <protection hidden="1"/>
    </xf>
    <xf numFmtId="3" fontId="32" fillId="0" borderId="19" xfId="1" applyNumberFormat="1" applyFont="1" applyBorder="1" applyAlignment="1" applyProtection="1">
      <alignment horizontal="center"/>
      <protection hidden="1"/>
    </xf>
    <xf numFmtId="3" fontId="18" fillId="0" borderId="19" xfId="1" applyNumberFormat="1" applyFont="1" applyBorder="1" applyAlignment="1" applyProtection="1">
      <alignment horizontal="center"/>
      <protection hidden="1"/>
    </xf>
    <xf numFmtId="3" fontId="18" fillId="0" borderId="19" xfId="1" applyNumberFormat="1" applyFont="1" applyBorder="1" applyProtection="1">
      <protection hidden="1"/>
    </xf>
    <xf numFmtId="3" fontId="18" fillId="0" borderId="14" xfId="1" applyNumberFormat="1" applyFont="1" applyBorder="1" applyProtection="1">
      <protection hidden="1"/>
    </xf>
    <xf numFmtId="3" fontId="18" fillId="0" borderId="0" xfId="1" applyNumberFormat="1" applyFont="1" applyProtection="1">
      <protection hidden="1"/>
    </xf>
    <xf numFmtId="3" fontId="23" fillId="0" borderId="19" xfId="1" applyNumberFormat="1" applyFont="1" applyBorder="1" applyAlignment="1" applyProtection="1">
      <alignment horizontal="center"/>
      <protection hidden="1"/>
    </xf>
    <xf numFmtId="3" fontId="23" fillId="0" borderId="19" xfId="1" applyNumberFormat="1" applyFont="1" applyBorder="1" applyProtection="1">
      <protection hidden="1"/>
    </xf>
    <xf numFmtId="3" fontId="23" fillId="0" borderId="14" xfId="1" applyNumberFormat="1" applyFont="1" applyBorder="1" applyProtection="1">
      <protection hidden="1"/>
    </xf>
    <xf numFmtId="3" fontId="76" fillId="0" borderId="20" xfId="1" applyNumberFormat="1" applyFont="1" applyBorder="1" applyAlignment="1" applyProtection="1">
      <alignment horizontal="center"/>
      <protection hidden="1"/>
    </xf>
    <xf numFmtId="3" fontId="76" fillId="0" borderId="11" xfId="1" applyNumberFormat="1" applyFont="1" applyBorder="1" applyAlignment="1" applyProtection="1">
      <alignment horizontal="center"/>
      <protection hidden="1"/>
    </xf>
    <xf numFmtId="3" fontId="5" fillId="0" borderId="40" xfId="1" applyNumberFormat="1" applyFont="1" applyBorder="1" applyProtection="1">
      <protection hidden="1"/>
    </xf>
    <xf numFmtId="3" fontId="76" fillId="0" borderId="42" xfId="1" applyNumberFormat="1" applyFont="1" applyBorder="1" applyAlignment="1" applyProtection="1">
      <alignment horizontal="center"/>
      <protection hidden="1"/>
    </xf>
    <xf numFmtId="3" fontId="76" fillId="0" borderId="42" xfId="1" applyNumberFormat="1" applyFont="1" applyBorder="1" applyProtection="1">
      <protection hidden="1"/>
    </xf>
    <xf numFmtId="3" fontId="32" fillId="0" borderId="40" xfId="1" quotePrefix="1" applyNumberFormat="1" applyFont="1" applyBorder="1" applyAlignment="1" applyProtection="1">
      <alignment horizontal="center"/>
      <protection hidden="1"/>
    </xf>
    <xf numFmtId="3" fontId="32" fillId="0" borderId="40" xfId="1" applyNumberFormat="1" applyFont="1" applyBorder="1" applyProtection="1">
      <protection hidden="1"/>
    </xf>
    <xf numFmtId="3" fontId="32" fillId="0" borderId="40" xfId="1" applyNumberFormat="1" applyFont="1" applyBorder="1" applyAlignment="1" applyProtection="1">
      <alignment horizontal="center"/>
      <protection hidden="1"/>
    </xf>
    <xf numFmtId="3" fontId="32" fillId="0" borderId="43" xfId="1" quotePrefix="1" applyNumberFormat="1" applyFont="1" applyBorder="1" applyAlignment="1" applyProtection="1">
      <alignment horizontal="center"/>
      <protection hidden="1"/>
    </xf>
    <xf numFmtId="3" fontId="32" fillId="0" borderId="43" xfId="1" applyNumberFormat="1" applyFont="1" applyBorder="1" applyProtection="1">
      <protection hidden="1"/>
    </xf>
    <xf numFmtId="3" fontId="18" fillId="0" borderId="40" xfId="1" applyNumberFormat="1" applyFont="1" applyBorder="1" applyAlignment="1" applyProtection="1">
      <alignment horizontal="center"/>
      <protection hidden="1"/>
    </xf>
    <xf numFmtId="3" fontId="18" fillId="0" borderId="40" xfId="1" applyNumberFormat="1" applyFont="1" applyBorder="1" applyProtection="1">
      <protection hidden="1"/>
    </xf>
    <xf numFmtId="3" fontId="16" fillId="0" borderId="40" xfId="1" applyNumberFormat="1" applyFont="1" applyBorder="1" applyAlignment="1" applyProtection="1">
      <alignment horizontal="center"/>
      <protection hidden="1"/>
    </xf>
    <xf numFmtId="3" fontId="23" fillId="0" borderId="40" xfId="1" applyNumberFormat="1" applyFont="1" applyBorder="1" applyAlignment="1" applyProtection="1">
      <alignment horizontal="center"/>
      <protection hidden="1"/>
    </xf>
    <xf numFmtId="3" fontId="23" fillId="0" borderId="40" xfId="1" applyNumberFormat="1" applyFont="1" applyBorder="1" applyProtection="1">
      <protection hidden="1"/>
    </xf>
    <xf numFmtId="3" fontId="5" fillId="0" borderId="0" xfId="1" applyNumberFormat="1" applyFont="1" applyAlignment="1" applyProtection="1">
      <alignment horizontal="center"/>
      <protection hidden="1"/>
    </xf>
    <xf numFmtId="3" fontId="5" fillId="0" borderId="18" xfId="1" applyNumberFormat="1" applyFont="1" applyBorder="1" applyProtection="1">
      <protection hidden="1"/>
    </xf>
    <xf numFmtId="3" fontId="16" fillId="0" borderId="12" xfId="1" applyNumberFormat="1" applyFont="1" applyBorder="1" applyAlignment="1" applyProtection="1">
      <alignment horizontal="center"/>
      <protection hidden="1"/>
    </xf>
    <xf numFmtId="3" fontId="16" fillId="0" borderId="5" xfId="1" applyNumberFormat="1" applyFont="1" applyBorder="1" applyProtection="1">
      <protection hidden="1"/>
    </xf>
    <xf numFmtId="0" fontId="2" fillId="0" borderId="0" xfId="0" applyFont="1"/>
    <xf numFmtId="3" fontId="22" fillId="0" borderId="5" xfId="0" applyNumberFormat="1" applyFont="1" applyBorder="1" applyAlignment="1" applyProtection="1">
      <alignment horizontal="center" wrapText="1"/>
      <protection hidden="1"/>
    </xf>
    <xf numFmtId="0" fontId="38" fillId="26" borderId="16" xfId="0" applyFont="1" applyFill="1" applyBorder="1" applyAlignment="1">
      <alignment vertical="center" wrapText="1"/>
    </xf>
    <xf numFmtId="3" fontId="46" fillId="24" borderId="16" xfId="0" applyNumberFormat="1" applyFont="1" applyFill="1" applyBorder="1" applyAlignment="1" applyProtection="1">
      <alignment horizontal="center" vertical="center"/>
      <protection hidden="1"/>
    </xf>
    <xf numFmtId="3" fontId="46" fillId="24" borderId="0" xfId="0" applyNumberFormat="1" applyFont="1" applyFill="1" applyAlignment="1" applyProtection="1">
      <alignment horizontal="center" vertical="center"/>
      <protection locked="0"/>
    </xf>
    <xf numFmtId="0" fontId="0" fillId="0" borderId="0" xfId="0" applyAlignment="1">
      <alignment horizontal="center" vertical="center"/>
    </xf>
    <xf numFmtId="0" fontId="43" fillId="6" borderId="78" xfId="0" applyFont="1" applyFill="1" applyBorder="1" applyAlignment="1">
      <alignment horizontal="center" vertical="center"/>
    </xf>
    <xf numFmtId="0" fontId="14" fillId="14" borderId="88" xfId="0" applyFont="1" applyFill="1" applyBorder="1" applyAlignment="1">
      <alignment horizontal="center" vertical="center"/>
    </xf>
    <xf numFmtId="0" fontId="43" fillId="6" borderId="89" xfId="0" applyFont="1" applyFill="1" applyBorder="1" applyAlignment="1">
      <alignment horizontal="center" vertical="center"/>
    </xf>
    <xf numFmtId="0" fontId="14" fillId="14" borderId="87" xfId="0" applyFont="1" applyFill="1" applyBorder="1" applyAlignment="1">
      <alignment horizontal="center" vertical="center"/>
    </xf>
    <xf numFmtId="0" fontId="43" fillId="6" borderId="90" xfId="0" applyFont="1" applyFill="1" applyBorder="1" applyAlignment="1">
      <alignment horizontal="center" vertical="center"/>
    </xf>
    <xf numFmtId="0" fontId="14" fillId="0" borderId="0" xfId="0" applyFont="1" applyAlignment="1">
      <alignment vertical="center"/>
    </xf>
    <xf numFmtId="0" fontId="43" fillId="6" borderId="99" xfId="0" applyFont="1" applyFill="1" applyBorder="1" applyAlignment="1">
      <alignment horizontal="center" vertical="center"/>
    </xf>
    <xf numFmtId="0" fontId="14" fillId="14" borderId="0" xfId="0" applyFont="1" applyFill="1" applyAlignment="1">
      <alignment horizontal="center" vertical="center"/>
    </xf>
    <xf numFmtId="0" fontId="11" fillId="7" borderId="0" xfId="0" applyFont="1" applyFill="1"/>
    <xf numFmtId="3" fontId="0" fillId="7" borderId="0" xfId="0" applyNumberFormat="1" applyFill="1" applyProtection="1">
      <protection hidden="1"/>
    </xf>
    <xf numFmtId="3" fontId="2" fillId="7" borderId="16" xfId="0" applyNumberFormat="1" applyFont="1" applyFill="1" applyBorder="1" applyAlignment="1" applyProtection="1">
      <alignment horizontal="center" vertical="center"/>
      <protection hidden="1"/>
    </xf>
    <xf numFmtId="0" fontId="83" fillId="7" borderId="0" xfId="0" applyFont="1" applyFill="1" applyAlignment="1" applyProtection="1">
      <alignment horizontal="left" vertical="top" wrapText="1"/>
      <protection hidden="1"/>
    </xf>
    <xf numFmtId="0" fontId="24" fillId="7" borderId="0" xfId="0" applyFont="1" applyFill="1" applyProtection="1">
      <protection hidden="1"/>
    </xf>
    <xf numFmtId="0" fontId="59" fillId="7" borderId="0" xfId="0" applyFont="1" applyFill="1" applyAlignment="1" applyProtection="1">
      <alignment horizontal="center" vertical="center" wrapText="1"/>
      <protection hidden="1"/>
    </xf>
    <xf numFmtId="0" fontId="13" fillId="7" borderId="0" xfId="0" applyFont="1" applyFill="1" applyAlignment="1" applyProtection="1">
      <alignment horizontal="right"/>
      <protection hidden="1"/>
    </xf>
    <xf numFmtId="0" fontId="18" fillId="7" borderId="0" xfId="0" applyFont="1" applyFill="1" applyAlignment="1" applyProtection="1">
      <alignment horizontal="right"/>
      <protection hidden="1"/>
    </xf>
    <xf numFmtId="3" fontId="22" fillId="7" borderId="5" xfId="0" applyNumberFormat="1" applyFont="1" applyFill="1" applyBorder="1" applyAlignment="1" applyProtection="1">
      <alignment horizontal="right" vertical="center"/>
      <protection hidden="1"/>
    </xf>
    <xf numFmtId="0" fontId="95" fillId="7" borderId="0" xfId="0" applyFont="1" applyFill="1" applyAlignment="1" applyProtection="1">
      <alignment horizontal="right"/>
      <protection hidden="1"/>
    </xf>
    <xf numFmtId="0" fontId="18" fillId="7" borderId="0" xfId="0" applyFont="1" applyFill="1" applyAlignment="1" applyProtection="1">
      <alignment vertical="top"/>
      <protection hidden="1"/>
    </xf>
    <xf numFmtId="0" fontId="16" fillId="7" borderId="0" xfId="0" applyFont="1" applyFill="1" applyAlignment="1" applyProtection="1">
      <alignment vertical="top"/>
      <protection hidden="1"/>
    </xf>
    <xf numFmtId="0" fontId="18" fillId="7" borderId="0" xfId="0" applyFont="1" applyFill="1" applyAlignment="1">
      <alignment horizontal="right"/>
    </xf>
    <xf numFmtId="0" fontId="3" fillId="0" borderId="0" xfId="0" applyFont="1"/>
    <xf numFmtId="0" fontId="19" fillId="7" borderId="0" xfId="0" applyFont="1" applyFill="1" applyAlignment="1" applyProtection="1">
      <alignment vertical="top"/>
      <protection hidden="1"/>
    </xf>
    <xf numFmtId="0" fontId="3" fillId="7" borderId="0" xfId="0" applyFont="1" applyFill="1"/>
    <xf numFmtId="0" fontId="19" fillId="7" borderId="0" xfId="0" applyFont="1" applyFill="1" applyAlignment="1" applyProtection="1">
      <alignment vertical="top" wrapText="1"/>
      <protection hidden="1"/>
    </xf>
    <xf numFmtId="0" fontId="18" fillId="7" borderId="0" xfId="0" applyFont="1" applyFill="1"/>
    <xf numFmtId="0" fontId="16" fillId="7" borderId="0" xfId="0" applyFont="1" applyFill="1"/>
    <xf numFmtId="0" fontId="19" fillId="0" borderId="0" xfId="0" applyFont="1"/>
    <xf numFmtId="0" fontId="19" fillId="7" borderId="0" xfId="0" applyFont="1" applyFill="1"/>
    <xf numFmtId="0" fontId="79" fillId="7" borderId="0" xfId="0" applyFont="1" applyFill="1" applyProtection="1">
      <protection hidden="1"/>
    </xf>
    <xf numFmtId="0" fontId="46" fillId="7" borderId="0" xfId="0" applyFont="1" applyFill="1" applyProtection="1">
      <protection hidden="1"/>
    </xf>
    <xf numFmtId="0" fontId="43" fillId="2" borderId="26" xfId="0" applyFont="1" applyFill="1" applyBorder="1" applyAlignment="1">
      <alignment wrapText="1"/>
    </xf>
    <xf numFmtId="0" fontId="43" fillId="2" borderId="26" xfId="0" applyFont="1" applyFill="1" applyBorder="1" applyAlignment="1">
      <alignment horizontal="center" vertical="top" wrapText="1"/>
    </xf>
    <xf numFmtId="0" fontId="52" fillId="7" borderId="0" xfId="0" applyFont="1" applyFill="1" applyProtection="1">
      <protection hidden="1"/>
    </xf>
    <xf numFmtId="0" fontId="16" fillId="7" borderId="0" xfId="0" applyFont="1" applyFill="1" applyAlignment="1" applyProtection="1">
      <alignment horizontal="center" vertical="center"/>
      <protection hidden="1"/>
    </xf>
    <xf numFmtId="0" fontId="16" fillId="7" borderId="0" xfId="0" applyFont="1" applyFill="1" applyAlignment="1" applyProtection="1">
      <alignment vertical="center"/>
      <protection hidden="1"/>
    </xf>
    <xf numFmtId="0" fontId="21" fillId="7" borderId="0" xfId="0" applyFont="1" applyFill="1" applyProtection="1">
      <protection hidden="1"/>
    </xf>
    <xf numFmtId="0" fontId="97" fillId="7" borderId="0" xfId="0" applyFont="1" applyFill="1" applyProtection="1">
      <protection hidden="1"/>
    </xf>
    <xf numFmtId="0" fontId="18" fillId="7" borderId="0" xfId="0" applyFont="1" applyFill="1" applyAlignment="1" applyProtection="1">
      <alignment horizontal="left" vertical="center"/>
      <protection hidden="1"/>
    </xf>
    <xf numFmtId="0" fontId="16" fillId="7" borderId="0" xfId="0" applyFont="1" applyFill="1" applyAlignment="1">
      <alignment horizontal="right" vertical="center"/>
    </xf>
    <xf numFmtId="0" fontId="13" fillId="7" borderId="16" xfId="0" applyFont="1" applyFill="1" applyBorder="1" applyAlignment="1" applyProtection="1">
      <alignment horizontal="center"/>
      <protection hidden="1"/>
    </xf>
    <xf numFmtId="3" fontId="98" fillId="7" borderId="16" xfId="0" applyNumberFormat="1" applyFont="1" applyFill="1" applyBorder="1" applyAlignment="1" applyProtection="1">
      <alignment horizontal="center"/>
      <protection hidden="1"/>
    </xf>
    <xf numFmtId="0" fontId="16" fillId="7" borderId="0" xfId="0" applyFont="1" applyFill="1" applyAlignment="1">
      <alignment horizontal="right" vertical="center" wrapText="1"/>
    </xf>
    <xf numFmtId="0" fontId="99" fillId="7" borderId="0" xfId="0" applyFont="1" applyFill="1" applyAlignment="1">
      <alignment horizontal="right" vertical="center" wrapText="1"/>
    </xf>
    <xf numFmtId="165" fontId="100" fillId="7" borderId="5" xfId="0" applyNumberFormat="1" applyFont="1" applyFill="1" applyBorder="1"/>
    <xf numFmtId="0" fontId="16" fillId="7" borderId="0" xfId="0" applyFont="1" applyFill="1" applyAlignment="1">
      <alignment horizontal="right"/>
    </xf>
    <xf numFmtId="0" fontId="16" fillId="7" borderId="22" xfId="0" applyFont="1" applyFill="1" applyBorder="1" applyAlignment="1">
      <alignment horizontal="center"/>
    </xf>
    <xf numFmtId="0" fontId="16" fillId="7" borderId="0" xfId="0" applyFont="1" applyFill="1" applyAlignment="1">
      <alignment horizontal="left"/>
    </xf>
    <xf numFmtId="3" fontId="100" fillId="7" borderId="16" xfId="0" applyNumberFormat="1" applyFont="1" applyFill="1" applyBorder="1" applyAlignment="1">
      <alignment vertical="center"/>
    </xf>
    <xf numFmtId="0" fontId="16" fillId="7" borderId="0" xfId="0" applyFont="1" applyFill="1" applyAlignment="1">
      <alignment vertical="center" wrapText="1"/>
    </xf>
    <xf numFmtId="0" fontId="16" fillId="7" borderId="0" xfId="0" applyFont="1" applyFill="1" applyAlignment="1">
      <alignment horizontal="left" wrapText="1"/>
    </xf>
    <xf numFmtId="0" fontId="22" fillId="7" borderId="0" xfId="0" applyFont="1" applyFill="1"/>
    <xf numFmtId="0" fontId="22" fillId="0" borderId="0" xfId="0" applyFont="1"/>
    <xf numFmtId="3" fontId="16" fillId="0" borderId="5" xfId="0" applyNumberFormat="1" applyFont="1" applyBorder="1" applyAlignment="1" applyProtection="1">
      <alignment horizontal="center" vertical="center"/>
      <protection hidden="1"/>
    </xf>
    <xf numFmtId="0" fontId="16" fillId="7" borderId="0" xfId="0" applyFont="1" applyFill="1" applyAlignment="1">
      <alignment horizontal="left" vertical="center" wrapText="1"/>
    </xf>
    <xf numFmtId="0" fontId="16" fillId="7" borderId="0" xfId="0" applyFont="1" applyFill="1" applyAlignment="1">
      <alignment horizontal="center" vertical="center" wrapText="1"/>
    </xf>
    <xf numFmtId="0" fontId="16" fillId="7" borderId="22" xfId="0" applyFont="1" applyFill="1" applyBorder="1" applyAlignment="1" applyProtection="1">
      <alignment horizontal="left"/>
      <protection hidden="1"/>
    </xf>
    <xf numFmtId="0" fontId="18" fillId="0" borderId="11" xfId="0" applyFont="1" applyBorder="1" applyAlignment="1">
      <alignment horizontal="center" vertical="center"/>
    </xf>
    <xf numFmtId="0" fontId="23" fillId="15" borderId="5" xfId="0" quotePrefix="1" applyFont="1" applyFill="1" applyBorder="1" applyAlignment="1">
      <alignment horizontal="center"/>
    </xf>
    <xf numFmtId="165" fontId="98" fillId="7" borderId="5" xfId="0" applyNumberFormat="1" applyFont="1" applyFill="1" applyBorder="1" applyAlignment="1" applyProtection="1">
      <alignment horizontal="center" vertical="center"/>
      <protection hidden="1"/>
    </xf>
    <xf numFmtId="3" fontId="21" fillId="0" borderId="18" xfId="0" applyNumberFormat="1" applyFont="1" applyBorder="1" applyAlignment="1" applyProtection="1">
      <alignment horizontal="center" vertical="center"/>
      <protection hidden="1"/>
    </xf>
    <xf numFmtId="3" fontId="16" fillId="0" borderId="105" xfId="0" applyNumberFormat="1" applyFont="1" applyBorder="1" applyAlignment="1" applyProtection="1">
      <alignment horizontal="center" vertical="center"/>
      <protection hidden="1"/>
    </xf>
    <xf numFmtId="3" fontId="0" fillId="0" borderId="5" xfId="0" applyNumberFormat="1" applyBorder="1"/>
    <xf numFmtId="0" fontId="0" fillId="7" borderId="0" xfId="0" applyFill="1" applyAlignment="1" applyProtection="1">
      <alignment horizontal="left" vertical="center"/>
      <protection hidden="1"/>
    </xf>
    <xf numFmtId="165" fontId="0" fillId="7" borderId="0" xfId="0" applyNumberFormat="1" applyFill="1" applyAlignment="1" applyProtection="1">
      <alignment horizontal="center" vertical="center"/>
      <protection hidden="1"/>
    </xf>
    <xf numFmtId="3" fontId="3" fillId="0" borderId="5" xfId="0" applyNumberFormat="1" applyFont="1" applyBorder="1" applyAlignment="1" applyProtection="1">
      <alignment horizontal="center"/>
      <protection hidden="1"/>
    </xf>
    <xf numFmtId="3" fontId="3" fillId="0" borderId="6" xfId="0" applyNumberFormat="1" applyFont="1" applyBorder="1" applyAlignment="1" applyProtection="1">
      <alignment horizontal="center"/>
      <protection hidden="1"/>
    </xf>
    <xf numFmtId="3" fontId="3" fillId="25" borderId="70" xfId="0" applyNumberFormat="1" applyFont="1" applyFill="1" applyBorder="1" applyAlignment="1" applyProtection="1">
      <alignment horizontal="center"/>
      <protection hidden="1"/>
    </xf>
    <xf numFmtId="3" fontId="103" fillId="2" borderId="24" xfId="0" applyNumberFormat="1" applyFont="1" applyFill="1" applyBorder="1" applyAlignment="1" applyProtection="1">
      <alignment horizontal="center"/>
      <protection hidden="1"/>
    </xf>
    <xf numFmtId="3" fontId="103" fillId="2" borderId="8" xfId="0" applyNumberFormat="1" applyFont="1" applyFill="1" applyBorder="1" applyAlignment="1" applyProtection="1">
      <alignment horizontal="center" vertical="center"/>
      <protection hidden="1"/>
    </xf>
    <xf numFmtId="3" fontId="103" fillId="2" borderId="58" xfId="0" applyNumberFormat="1" applyFont="1" applyFill="1" applyBorder="1" applyAlignment="1" applyProtection="1">
      <alignment horizontal="center" vertical="center"/>
      <protection hidden="1"/>
    </xf>
    <xf numFmtId="3" fontId="103" fillId="17" borderId="70" xfId="0" applyNumberFormat="1" applyFont="1" applyFill="1" applyBorder="1" applyAlignment="1" applyProtection="1">
      <alignment horizontal="center" vertical="center"/>
      <protection hidden="1"/>
    </xf>
    <xf numFmtId="3" fontId="35" fillId="2" borderId="68" xfId="0" applyNumberFormat="1" applyFont="1" applyFill="1" applyBorder="1" applyAlignment="1" applyProtection="1">
      <alignment horizontal="center" vertical="center"/>
      <protection hidden="1"/>
    </xf>
    <xf numFmtId="0" fontId="3" fillId="0" borderId="4" xfId="0" applyFont="1" applyBorder="1" applyProtection="1">
      <protection hidden="1"/>
    </xf>
    <xf numFmtId="0" fontId="103" fillId="6" borderId="4" xfId="0" applyFont="1" applyFill="1" applyBorder="1" applyProtection="1">
      <protection hidden="1"/>
    </xf>
    <xf numFmtId="3" fontId="36" fillId="6" borderId="5" xfId="0" applyNumberFormat="1" applyFont="1" applyFill="1" applyBorder="1" applyAlignment="1" applyProtection="1">
      <alignment horizontal="center"/>
      <protection hidden="1"/>
    </xf>
    <xf numFmtId="3" fontId="36" fillId="6" borderId="6" xfId="0" applyNumberFormat="1" applyFont="1" applyFill="1" applyBorder="1" applyAlignment="1" applyProtection="1">
      <alignment horizontal="center"/>
      <protection hidden="1"/>
    </xf>
    <xf numFmtId="3" fontId="3" fillId="15" borderId="70" xfId="0" applyNumberFormat="1" applyFont="1" applyFill="1" applyBorder="1" applyAlignment="1" applyProtection="1">
      <alignment horizontal="center"/>
      <protection hidden="1"/>
    </xf>
    <xf numFmtId="0" fontId="14" fillId="7" borderId="0" xfId="0" applyFont="1" applyFill="1" applyAlignment="1" applyProtection="1">
      <alignment horizontal="right"/>
      <protection hidden="1"/>
    </xf>
    <xf numFmtId="0" fontId="104" fillId="0" borderId="73" xfId="0" applyFont="1" applyBorder="1"/>
    <xf numFmtId="0" fontId="73" fillId="7" borderId="73" xfId="0" applyFont="1" applyFill="1" applyBorder="1"/>
    <xf numFmtId="3" fontId="0" fillId="0" borderId="5" xfId="0" applyNumberFormat="1" applyBorder="1" applyAlignment="1" applyProtection="1">
      <alignment horizontal="right"/>
      <protection locked="0" hidden="1"/>
    </xf>
    <xf numFmtId="0" fontId="10" fillId="7" borderId="5" xfId="0" applyFont="1" applyFill="1" applyBorder="1" applyAlignment="1" applyProtection="1">
      <alignment horizontal="right"/>
      <protection locked="0" hidden="1"/>
    </xf>
    <xf numFmtId="3" fontId="22" fillId="0" borderId="5" xfId="0" applyNumberFormat="1" applyFont="1" applyBorder="1" applyAlignment="1" applyProtection="1">
      <alignment horizontal="center" vertical="center" wrapText="1"/>
      <protection locked="0" hidden="1"/>
    </xf>
    <xf numFmtId="1" fontId="0" fillId="0" borderId="5" xfId="0" applyNumberFormat="1" applyBorder="1" applyAlignment="1" applyProtection="1">
      <alignment horizontal="center"/>
      <protection locked="0" hidden="1"/>
    </xf>
    <xf numFmtId="0" fontId="0" fillId="0" borderId="5" xfId="0" applyBorder="1" applyAlignment="1" applyProtection="1">
      <alignment horizontal="center"/>
      <protection locked="0" hidden="1"/>
    </xf>
    <xf numFmtId="3" fontId="0" fillId="0" borderId="5" xfId="0" applyNumberFormat="1" applyBorder="1" applyAlignment="1" applyProtection="1">
      <alignment horizontal="center"/>
      <protection locked="0" hidden="1"/>
    </xf>
    <xf numFmtId="0" fontId="0" fillId="0" borderId="5" xfId="0" applyBorder="1" applyAlignment="1" applyProtection="1">
      <alignment horizontal="left"/>
      <protection locked="0" hidden="1"/>
    </xf>
    <xf numFmtId="3" fontId="22" fillId="0" borderId="5" xfId="0" applyNumberFormat="1" applyFont="1" applyBorder="1" applyAlignment="1" applyProtection="1">
      <alignment horizontal="center" wrapText="1"/>
      <protection locked="0" hidden="1"/>
    </xf>
    <xf numFmtId="0" fontId="27" fillId="0" borderId="5" xfId="0" applyFont="1" applyBorder="1" applyAlignment="1" applyProtection="1">
      <alignment horizontal="center"/>
      <protection locked="0"/>
    </xf>
    <xf numFmtId="0" fontId="84" fillId="7" borderId="0" xfId="0" applyFont="1" applyFill="1" applyAlignment="1" applyProtection="1">
      <alignment horizontal="left" vertical="top" wrapText="1"/>
      <protection hidden="1"/>
    </xf>
    <xf numFmtId="0" fontId="46" fillId="0" borderId="0" xfId="0" applyFont="1" applyAlignment="1">
      <alignment horizontal="left" wrapText="1"/>
    </xf>
    <xf numFmtId="0" fontId="82" fillId="7" borderId="0" xfId="0" applyFont="1" applyFill="1" applyAlignment="1" applyProtection="1">
      <alignment horizontal="left" wrapText="1"/>
      <protection hidden="1"/>
    </xf>
    <xf numFmtId="0" fontId="82" fillId="7" borderId="0" xfId="0" applyFont="1" applyFill="1" applyAlignment="1" applyProtection="1">
      <alignment horizontal="left" vertical="top" wrapText="1"/>
      <protection hidden="1"/>
    </xf>
    <xf numFmtId="0" fontId="83" fillId="7" borderId="0" xfId="0" applyFont="1" applyFill="1" applyAlignment="1" applyProtection="1">
      <alignment horizontal="left" vertical="top" wrapText="1"/>
      <protection hidden="1"/>
    </xf>
    <xf numFmtId="0" fontId="38" fillId="7" borderId="0" xfId="0" applyFont="1" applyFill="1" applyAlignment="1" applyProtection="1">
      <alignment horizontal="left" vertical="top" wrapText="1"/>
      <protection hidden="1"/>
    </xf>
    <xf numFmtId="0" fontId="24" fillId="7" borderId="0" xfId="0" applyFont="1" applyFill="1" applyAlignment="1" applyProtection="1">
      <alignment horizontal="left" vertical="top" wrapText="1"/>
      <protection hidden="1"/>
    </xf>
    <xf numFmtId="0" fontId="0" fillId="0" borderId="0" xfId="0" applyAlignment="1">
      <alignment horizontal="left" vertical="top" wrapText="1"/>
    </xf>
    <xf numFmtId="0" fontId="80" fillId="7" borderId="0" xfId="0" applyFont="1" applyFill="1" applyAlignment="1" applyProtection="1">
      <alignment horizontal="left"/>
      <protection hidden="1"/>
    </xf>
    <xf numFmtId="0" fontId="77" fillId="7" borderId="0" xfId="0" applyFont="1" applyFill="1" applyAlignment="1">
      <alignment horizontal="center" vertical="center"/>
    </xf>
    <xf numFmtId="0" fontId="0" fillId="7" borderId="0" xfId="0" applyFill="1" applyAlignment="1">
      <alignment horizontal="center" vertical="center"/>
    </xf>
    <xf numFmtId="0" fontId="78" fillId="7" borderId="0" xfId="0" applyFont="1" applyFill="1" applyAlignment="1">
      <alignment horizontal="center"/>
    </xf>
    <xf numFmtId="0" fontId="79" fillId="7" borderId="0" xfId="0" applyFont="1" applyFill="1" applyAlignment="1">
      <alignment horizontal="center"/>
    </xf>
    <xf numFmtId="166" fontId="24" fillId="7" borderId="0" xfId="0" applyNumberFormat="1" applyFont="1" applyFill="1" applyAlignment="1">
      <alignment horizontal="center"/>
    </xf>
    <xf numFmtId="0" fontId="13" fillId="7" borderId="0" xfId="0" applyFont="1" applyFill="1" applyAlignment="1">
      <alignment horizontal="center" wrapText="1"/>
    </xf>
    <xf numFmtId="0" fontId="13" fillId="7" borderId="0" xfId="0" applyFont="1" applyFill="1" applyAlignment="1" applyProtection="1">
      <alignment horizontal="left"/>
      <protection hidden="1"/>
    </xf>
    <xf numFmtId="0" fontId="79" fillId="7" borderId="0" xfId="0" applyFont="1" applyFill="1" applyAlignment="1" applyProtection="1">
      <alignment horizontal="left" vertical="center" wrapText="1"/>
      <protection hidden="1"/>
    </xf>
    <xf numFmtId="0" fontId="79" fillId="7" borderId="0" xfId="0" applyFont="1" applyFill="1" applyAlignment="1" applyProtection="1">
      <alignment horizontal="left" vertical="top" wrapText="1"/>
      <protection hidden="1"/>
    </xf>
    <xf numFmtId="0" fontId="43" fillId="2" borderId="19" xfId="0" applyFont="1" applyFill="1" applyBorder="1" applyAlignment="1" applyProtection="1">
      <alignment horizontal="center" vertical="center" wrapText="1"/>
      <protection hidden="1"/>
    </xf>
    <xf numFmtId="0" fontId="43" fillId="2" borderId="14" xfId="0" applyFont="1" applyFill="1" applyBorder="1" applyAlignment="1" applyProtection="1">
      <alignment horizontal="center" vertical="center" wrapText="1"/>
      <protection hidden="1"/>
    </xf>
    <xf numFmtId="0" fontId="43" fillId="2" borderId="18" xfId="0" applyFont="1" applyFill="1" applyBorder="1" applyAlignment="1" applyProtection="1">
      <alignment horizontal="center" vertical="center" wrapText="1"/>
      <protection hidden="1"/>
    </xf>
    <xf numFmtId="0" fontId="43" fillId="2" borderId="15" xfId="0" applyFont="1" applyFill="1" applyBorder="1" applyAlignment="1" applyProtection="1">
      <alignment horizontal="center" vertical="center" wrapText="1"/>
      <protection hidden="1"/>
    </xf>
    <xf numFmtId="0" fontId="43" fillId="2" borderId="0" xfId="0" applyFont="1" applyFill="1" applyAlignment="1">
      <alignment horizontal="center" vertical="center" wrapText="1"/>
    </xf>
    <xf numFmtId="0" fontId="36" fillId="21" borderId="5" xfId="0" applyFont="1" applyFill="1" applyBorder="1" applyAlignment="1">
      <alignment horizontal="center" wrapText="1"/>
    </xf>
    <xf numFmtId="16" fontId="2" fillId="19" borderId="5" xfId="0" applyNumberFormat="1" applyFont="1" applyFill="1" applyBorder="1" applyAlignment="1">
      <alignment horizontal="center"/>
    </xf>
    <xf numFmtId="0" fontId="2" fillId="19" borderId="5" xfId="0" applyFont="1" applyFill="1" applyBorder="1" applyAlignment="1">
      <alignment horizontal="center"/>
    </xf>
    <xf numFmtId="0" fontId="36" fillId="2" borderId="26" xfId="0" applyFont="1" applyFill="1" applyBorder="1" applyAlignment="1">
      <alignment horizontal="center" vertical="center" wrapText="1"/>
    </xf>
    <xf numFmtId="0" fontId="2" fillId="5" borderId="6"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91" fillId="16" borderId="0" xfId="0" applyFont="1" applyFill="1" applyAlignment="1" applyProtection="1">
      <alignment horizontal="left" vertical="center" wrapText="1"/>
      <protection hidden="1"/>
    </xf>
    <xf numFmtId="0" fontId="11" fillId="26" borderId="16" xfId="0" applyFont="1" applyFill="1" applyBorder="1" applyAlignment="1">
      <alignment horizontal="right" vertical="center" wrapText="1"/>
    </xf>
    <xf numFmtId="16" fontId="1" fillId="4" borderId="5" xfId="0" applyNumberFormat="1" applyFont="1" applyFill="1" applyBorder="1" applyAlignment="1">
      <alignment horizontal="center"/>
    </xf>
    <xf numFmtId="0" fontId="1" fillId="4" borderId="5" xfId="0" applyFont="1" applyFill="1" applyBorder="1" applyAlignment="1">
      <alignment horizontal="center"/>
    </xf>
    <xf numFmtId="16" fontId="1" fillId="4" borderId="6" xfId="0" applyNumberFormat="1" applyFont="1" applyFill="1" applyBorder="1" applyAlignment="1">
      <alignment horizontal="center"/>
    </xf>
    <xf numFmtId="16" fontId="1" fillId="4" borderId="12" xfId="0" applyNumberFormat="1" applyFont="1" applyFill="1" applyBorder="1" applyAlignment="1">
      <alignment horizontal="center"/>
    </xf>
    <xf numFmtId="16" fontId="1" fillId="4" borderId="13" xfId="0" applyNumberFormat="1" applyFont="1" applyFill="1" applyBorder="1" applyAlignment="1">
      <alignment horizontal="center"/>
    </xf>
    <xf numFmtId="0" fontId="1" fillId="2" borderId="27" xfId="0" applyFont="1" applyFill="1" applyBorder="1" applyAlignment="1">
      <alignment horizontal="left" vertical="center"/>
    </xf>
    <xf numFmtId="0" fontId="58" fillId="2" borderId="27" xfId="0" applyFont="1" applyFill="1" applyBorder="1" applyAlignment="1" applyProtection="1">
      <alignment horizontal="center" vertical="center"/>
      <protection locked="0"/>
    </xf>
    <xf numFmtId="0" fontId="1" fillId="3" borderId="5" xfId="0" applyFont="1" applyFill="1" applyBorder="1" applyAlignment="1">
      <alignment horizontal="center"/>
    </xf>
    <xf numFmtId="0" fontId="43" fillId="2" borderId="53" xfId="0" applyFont="1" applyFill="1" applyBorder="1" applyAlignment="1">
      <alignment horizontal="center" vertical="center" wrapText="1"/>
    </xf>
    <xf numFmtId="0" fontId="43" fillId="2" borderId="54" xfId="0" applyFont="1" applyFill="1" applyBorder="1" applyAlignment="1">
      <alignment horizontal="center" vertical="center" wrapText="1"/>
    </xf>
    <xf numFmtId="0" fontId="43" fillId="2" borderId="55" xfId="0" applyFont="1" applyFill="1" applyBorder="1" applyAlignment="1">
      <alignment horizontal="center" vertical="center" wrapText="1"/>
    </xf>
    <xf numFmtId="0" fontId="43" fillId="2" borderId="56" xfId="0" applyFont="1" applyFill="1" applyBorder="1" applyAlignment="1">
      <alignment horizontal="center" vertical="center" wrapText="1"/>
    </xf>
    <xf numFmtId="0" fontId="1" fillId="3" borderId="5" xfId="0" applyFont="1" applyFill="1" applyBorder="1" applyAlignment="1" applyProtection="1">
      <alignment horizontal="center" vertical="center"/>
      <protection hidden="1"/>
    </xf>
    <xf numFmtId="0" fontId="36" fillId="18" borderId="11" xfId="0" applyFont="1" applyFill="1" applyBorder="1" applyAlignment="1">
      <alignment horizontal="center" vertical="center" wrapText="1"/>
    </xf>
    <xf numFmtId="0" fontId="36" fillId="18" borderId="14" xfId="0" applyFont="1" applyFill="1" applyBorder="1" applyAlignment="1">
      <alignment horizontal="center" vertical="center" wrapText="1"/>
    </xf>
    <xf numFmtId="0" fontId="90" fillId="13" borderId="0" xfId="0" applyFont="1" applyFill="1" applyAlignment="1">
      <alignment horizontal="center" vertical="center"/>
    </xf>
    <xf numFmtId="0" fontId="38" fillId="24" borderId="0" xfId="0" applyFont="1" applyFill="1" applyAlignment="1">
      <alignment horizontal="right" vertical="center"/>
    </xf>
    <xf numFmtId="0" fontId="82" fillId="0" borderId="0" xfId="0" applyFont="1" applyAlignment="1">
      <alignment vertical="center"/>
    </xf>
    <xf numFmtId="0" fontId="59" fillId="7" borderId="0" xfId="0" applyFont="1" applyFill="1" applyAlignment="1" applyProtection="1">
      <alignment horizontal="center" vertical="center" wrapText="1"/>
      <protection hidden="1"/>
    </xf>
    <xf numFmtId="0" fontId="59" fillId="7" borderId="0" xfId="0" applyFont="1" applyFill="1" applyAlignment="1">
      <alignment horizontal="center" vertical="center" wrapText="1"/>
    </xf>
    <xf numFmtId="0" fontId="59" fillId="7" borderId="0" xfId="0" applyFont="1" applyFill="1"/>
    <xf numFmtId="0" fontId="38" fillId="24" borderId="0" xfId="0" applyFont="1" applyFill="1" applyAlignment="1" applyProtection="1">
      <alignment horizontal="right" vertical="center"/>
      <protection hidden="1"/>
    </xf>
    <xf numFmtId="0" fontId="46" fillId="7" borderId="0" xfId="0" applyFont="1" applyFill="1" applyAlignment="1">
      <alignment horizontal="right" vertical="center"/>
    </xf>
    <xf numFmtId="0" fontId="58" fillId="36" borderId="0" xfId="0" applyFont="1" applyFill="1" applyAlignment="1" applyProtection="1">
      <alignment horizontal="center" vertical="center" wrapText="1"/>
      <protection locked="0"/>
    </xf>
    <xf numFmtId="0" fontId="40" fillId="7" borderId="16" xfId="0" applyFont="1" applyFill="1" applyBorder="1" applyAlignment="1" applyProtection="1">
      <alignment horizontal="center" vertical="center"/>
      <protection locked="0"/>
    </xf>
    <xf numFmtId="0" fontId="86" fillId="0" borderId="0" xfId="0" applyFont="1" applyAlignment="1" applyProtection="1">
      <alignment horizontal="center" vertical="center"/>
      <protection locked="0"/>
    </xf>
    <xf numFmtId="0" fontId="84" fillId="7" borderId="0" xfId="0" applyFont="1" applyFill="1" applyAlignment="1" applyProtection="1">
      <alignment horizontal="center" vertical="center" wrapText="1"/>
      <protection hidden="1"/>
    </xf>
    <xf numFmtId="0" fontId="38" fillId="24" borderId="0" xfId="0" applyFont="1" applyFill="1" applyAlignment="1">
      <alignment horizontal="right" vertical="center" wrapText="1"/>
    </xf>
    <xf numFmtId="0" fontId="34" fillId="18" borderId="49" xfId="0" applyFont="1" applyFill="1" applyBorder="1" applyAlignment="1">
      <alignment horizontal="center" vertical="center" wrapText="1"/>
    </xf>
    <xf numFmtId="0" fontId="34" fillId="18" borderId="50" xfId="0" applyFont="1" applyFill="1" applyBorder="1" applyAlignment="1">
      <alignment horizontal="center" vertical="center" wrapText="1"/>
    </xf>
    <xf numFmtId="16" fontId="2" fillId="20" borderId="5" xfId="0" applyNumberFormat="1" applyFont="1" applyFill="1" applyBorder="1" applyAlignment="1">
      <alignment horizontal="center"/>
    </xf>
    <xf numFmtId="0" fontId="2" fillId="20" borderId="5" xfId="0" applyFont="1" applyFill="1" applyBorder="1" applyAlignment="1">
      <alignment horizontal="center"/>
    </xf>
    <xf numFmtId="0" fontId="34" fillId="2" borderId="27" xfId="0" applyFont="1" applyFill="1" applyBorder="1" applyAlignment="1">
      <alignment horizontal="center"/>
    </xf>
    <xf numFmtId="0" fontId="36" fillId="2" borderId="28" xfId="0" applyFont="1" applyFill="1" applyBorder="1" applyAlignment="1">
      <alignment horizontal="center" wrapText="1"/>
    </xf>
    <xf numFmtId="0" fontId="36" fillId="2" borderId="25" xfId="0" applyFont="1" applyFill="1" applyBorder="1" applyAlignment="1">
      <alignment horizontal="center" wrapText="1"/>
    </xf>
    <xf numFmtId="0" fontId="0" fillId="0" borderId="0" xfId="0" applyAlignment="1">
      <alignment horizontal="center"/>
    </xf>
    <xf numFmtId="0" fontId="87" fillId="7" borderId="0" xfId="0" applyFont="1" applyFill="1" applyAlignment="1" applyProtection="1">
      <alignment horizontal="center" vertical="center"/>
      <protection locked="0"/>
    </xf>
    <xf numFmtId="0" fontId="0" fillId="0" borderId="0" xfId="0" applyAlignment="1">
      <alignment horizontal="center" wrapText="1"/>
    </xf>
    <xf numFmtId="0" fontId="2" fillId="24" borderId="16" xfId="0" applyFont="1" applyFill="1" applyBorder="1" applyAlignment="1">
      <alignment horizontal="center" wrapText="1"/>
    </xf>
    <xf numFmtId="16" fontId="1" fillId="3" borderId="5" xfId="0" applyNumberFormat="1" applyFont="1" applyFill="1" applyBorder="1" applyAlignment="1">
      <alignment horizontal="center"/>
    </xf>
    <xf numFmtId="16" fontId="1" fillId="3" borderId="6" xfId="0" applyNumberFormat="1" applyFont="1" applyFill="1" applyBorder="1" applyAlignment="1">
      <alignment horizontal="center"/>
    </xf>
    <xf numFmtId="16" fontId="1" fillId="3" borderId="12" xfId="0" applyNumberFormat="1" applyFont="1" applyFill="1" applyBorder="1" applyAlignment="1">
      <alignment horizontal="center"/>
    </xf>
    <xf numFmtId="16" fontId="1" fillId="3" borderId="13" xfId="0" applyNumberFormat="1" applyFont="1" applyFill="1" applyBorder="1" applyAlignment="1">
      <alignment horizont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7" borderId="0" xfId="0" applyFont="1" applyFill="1" applyAlignment="1">
      <alignment horizontal="right" vertical="center"/>
    </xf>
    <xf numFmtId="0" fontId="2" fillId="7" borderId="0" xfId="0" applyFont="1" applyFill="1" applyAlignment="1" applyProtection="1">
      <alignment horizontal="right" wrapText="1"/>
      <protection hidden="1"/>
    </xf>
    <xf numFmtId="165" fontId="2" fillId="7" borderId="16" xfId="0" applyNumberFormat="1" applyFont="1" applyFill="1" applyBorder="1" applyAlignment="1" applyProtection="1">
      <alignment horizontal="center" vertical="center"/>
      <protection hidden="1"/>
    </xf>
    <xf numFmtId="10" fontId="14" fillId="7" borderId="0" xfId="0" applyNumberFormat="1" applyFont="1" applyFill="1" applyAlignment="1" applyProtection="1">
      <alignment horizontal="center" vertical="center" wrapText="1"/>
      <protection hidden="1"/>
    </xf>
    <xf numFmtId="0" fontId="22" fillId="7" borderId="71" xfId="0" applyFont="1" applyFill="1" applyBorder="1" applyAlignment="1" applyProtection="1">
      <alignment horizontal="center"/>
      <protection hidden="1"/>
    </xf>
    <xf numFmtId="0" fontId="14" fillId="7" borderId="16" xfId="0" applyFont="1" applyFill="1" applyBorder="1" applyAlignment="1" applyProtection="1">
      <alignment horizontal="center"/>
      <protection locked="0"/>
    </xf>
    <xf numFmtId="0" fontId="15" fillId="7" borderId="20" xfId="0" applyFont="1" applyFill="1" applyBorder="1" applyAlignment="1" applyProtection="1">
      <alignment horizontal="center" wrapText="1"/>
      <protection hidden="1"/>
    </xf>
    <xf numFmtId="0" fontId="15" fillId="7" borderId="21" xfId="0" applyFont="1" applyFill="1" applyBorder="1" applyAlignment="1" applyProtection="1">
      <alignment horizontal="center" wrapText="1"/>
      <protection hidden="1"/>
    </xf>
    <xf numFmtId="0" fontId="15" fillId="7" borderId="19" xfId="0" applyFont="1" applyFill="1" applyBorder="1" applyAlignment="1" applyProtection="1">
      <alignment horizontal="center" wrapText="1"/>
      <protection hidden="1"/>
    </xf>
    <xf numFmtId="0" fontId="15" fillId="7" borderId="37" xfId="0" applyFont="1" applyFill="1" applyBorder="1" applyAlignment="1" applyProtection="1">
      <alignment horizontal="center" wrapText="1"/>
      <protection hidden="1"/>
    </xf>
    <xf numFmtId="0" fontId="15" fillId="7" borderId="0" xfId="0" applyFont="1" applyFill="1" applyAlignment="1" applyProtection="1">
      <alignment horizontal="right"/>
      <protection hidden="1"/>
    </xf>
    <xf numFmtId="10" fontId="14" fillId="7" borderId="0" xfId="0" applyNumberFormat="1" applyFont="1" applyFill="1" applyAlignment="1" applyProtection="1">
      <alignment horizontal="right" vertical="center" wrapText="1"/>
      <protection hidden="1"/>
    </xf>
    <xf numFmtId="0" fontId="2" fillId="7" borderId="0" xfId="0" applyFont="1" applyFill="1" applyAlignment="1" applyProtection="1">
      <alignment horizontal="center" vertical="center"/>
      <protection hidden="1"/>
    </xf>
    <xf numFmtId="0" fontId="2" fillId="7" borderId="16" xfId="0" applyFont="1" applyFill="1" applyBorder="1" applyAlignment="1" applyProtection="1">
      <alignment horizontal="center" vertical="center"/>
      <protection hidden="1"/>
    </xf>
    <xf numFmtId="0" fontId="46" fillId="7" borderId="0" xfId="0" applyFont="1" applyFill="1" applyAlignment="1" applyProtection="1">
      <alignment horizontal="right" vertical="center"/>
      <protection hidden="1"/>
    </xf>
    <xf numFmtId="10" fontId="14" fillId="7" borderId="0" xfId="0" applyNumberFormat="1" applyFont="1" applyFill="1" applyAlignment="1" applyProtection="1">
      <alignment horizontal="right" vertical="center"/>
      <protection hidden="1"/>
    </xf>
    <xf numFmtId="0" fontId="46" fillId="7" borderId="16" xfId="0" applyFont="1" applyFill="1" applyBorder="1" applyAlignment="1" applyProtection="1">
      <alignment horizontal="center" vertical="center"/>
      <protection hidden="1"/>
    </xf>
    <xf numFmtId="3" fontId="2" fillId="7" borderId="1" xfId="0" applyNumberFormat="1" applyFont="1" applyFill="1" applyBorder="1" applyAlignment="1" applyProtection="1">
      <alignment horizontal="left"/>
      <protection locked="0"/>
    </xf>
    <xf numFmtId="0" fontId="14" fillId="7" borderId="1" xfId="0" applyFont="1" applyFill="1" applyBorder="1" applyAlignment="1" applyProtection="1">
      <alignment horizontal="right"/>
      <protection hidden="1"/>
    </xf>
    <xf numFmtId="3" fontId="14" fillId="7" borderId="1" xfId="0" applyNumberFormat="1" applyFont="1" applyFill="1" applyBorder="1" applyAlignment="1" applyProtection="1">
      <alignment horizontal="center"/>
      <protection hidden="1"/>
    </xf>
    <xf numFmtId="0" fontId="22" fillId="7" borderId="1" xfId="0" applyFont="1" applyFill="1" applyBorder="1" applyAlignment="1" applyProtection="1">
      <alignment horizontal="center" vertical="center"/>
      <protection hidden="1"/>
    </xf>
    <xf numFmtId="0" fontId="22" fillId="7" borderId="0" xfId="0" applyFont="1" applyFill="1" applyAlignment="1" applyProtection="1">
      <alignment horizontal="right" vertical="center"/>
      <protection hidden="1"/>
    </xf>
    <xf numFmtId="0" fontId="14" fillId="0" borderId="3" xfId="0" applyFont="1" applyBorder="1" applyAlignment="1" applyProtection="1">
      <alignment horizontal="center"/>
      <protection hidden="1"/>
    </xf>
    <xf numFmtId="0" fontId="89" fillId="0" borderId="73" xfId="0" applyFont="1" applyBorder="1" applyAlignment="1">
      <alignment horizontal="right"/>
    </xf>
    <xf numFmtId="0" fontId="2" fillId="0" borderId="0" xfId="0" applyFont="1" applyAlignment="1">
      <alignment horizontal="left"/>
    </xf>
    <xf numFmtId="0" fontId="14" fillId="0" borderId="57" xfId="0" applyFont="1" applyBorder="1" applyAlignment="1" applyProtection="1">
      <alignment horizontal="center"/>
      <protection hidden="1"/>
    </xf>
    <xf numFmtId="0" fontId="14" fillId="25" borderId="69" xfId="0" applyFont="1" applyFill="1" applyBorder="1" applyAlignment="1" applyProtection="1">
      <alignment horizontal="center"/>
      <protection hidden="1"/>
    </xf>
    <xf numFmtId="0" fontId="47" fillId="2" borderId="67" xfId="0" applyFont="1" applyFill="1" applyBorder="1" applyAlignment="1" applyProtection="1">
      <alignment horizontal="center"/>
      <protection hidden="1"/>
    </xf>
    <xf numFmtId="0" fontId="47" fillId="2" borderId="23" xfId="0" applyFont="1" applyFill="1" applyBorder="1" applyAlignment="1" applyProtection="1">
      <alignment horizontal="center"/>
      <protection hidden="1"/>
    </xf>
    <xf numFmtId="0" fontId="105" fillId="37" borderId="73" xfId="0" applyFont="1" applyFill="1" applyBorder="1" applyAlignment="1">
      <alignment horizontal="center"/>
    </xf>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16" fillId="7" borderId="6" xfId="0" applyFont="1" applyFill="1" applyBorder="1" applyAlignment="1" applyProtection="1">
      <alignment horizontal="center" vertical="center"/>
      <protection hidden="1"/>
    </xf>
    <xf numFmtId="0" fontId="16" fillId="7" borderId="13" xfId="0" applyFont="1" applyFill="1" applyBorder="1" applyAlignment="1" applyProtection="1">
      <alignment horizontal="center" vertical="center"/>
      <protection hidden="1"/>
    </xf>
    <xf numFmtId="0" fontId="23" fillId="7" borderId="20" xfId="0" applyFont="1" applyFill="1" applyBorder="1" applyAlignment="1" applyProtection="1">
      <alignment horizontal="center" vertical="center" wrapText="1"/>
      <protection hidden="1"/>
    </xf>
    <xf numFmtId="0" fontId="23" fillId="7" borderId="21" xfId="0" applyFont="1" applyFill="1" applyBorder="1" applyAlignment="1" applyProtection="1">
      <alignment horizontal="center" vertical="center" wrapText="1"/>
      <protection hidden="1"/>
    </xf>
    <xf numFmtId="0" fontId="23" fillId="7" borderId="15" xfId="0" applyFont="1" applyFill="1" applyBorder="1" applyAlignment="1" applyProtection="1">
      <alignment horizontal="center" vertical="center" wrapText="1"/>
      <protection hidden="1"/>
    </xf>
    <xf numFmtId="0" fontId="23" fillId="7" borderId="17" xfId="0" applyFont="1" applyFill="1" applyBorder="1" applyAlignment="1" applyProtection="1">
      <alignment horizontal="center" vertical="center" wrapText="1"/>
      <protection hidden="1"/>
    </xf>
    <xf numFmtId="0" fontId="18" fillId="7" borderId="11" xfId="0" applyFont="1" applyFill="1" applyBorder="1" applyAlignment="1" applyProtection="1">
      <alignment horizontal="center" vertical="center" wrapText="1"/>
      <protection hidden="1"/>
    </xf>
    <xf numFmtId="0" fontId="18" fillId="7" borderId="14" xfId="0" applyFont="1" applyFill="1" applyBorder="1" applyAlignment="1" applyProtection="1">
      <alignment horizontal="center" vertical="center" wrapText="1"/>
      <protection hidden="1"/>
    </xf>
    <xf numFmtId="0" fontId="18" fillId="7" borderId="18" xfId="0" applyFont="1" applyFill="1" applyBorder="1" applyAlignment="1" applyProtection="1">
      <alignment horizontal="center" vertical="center" wrapText="1"/>
      <protection hidden="1"/>
    </xf>
    <xf numFmtId="0" fontId="16" fillId="7" borderId="20" xfId="0" applyFont="1" applyFill="1" applyBorder="1" applyAlignment="1" applyProtection="1">
      <alignment horizontal="center"/>
      <protection hidden="1"/>
    </xf>
    <xf numFmtId="0" fontId="16" fillId="7" borderId="21" xfId="0" applyFont="1" applyFill="1" applyBorder="1" applyAlignment="1" applyProtection="1">
      <alignment horizontal="center"/>
      <protection hidden="1"/>
    </xf>
    <xf numFmtId="0" fontId="52" fillId="7" borderId="6" xfId="0" applyFont="1" applyFill="1" applyBorder="1" applyAlignment="1" applyProtection="1">
      <alignment horizontal="center" vertical="center"/>
      <protection hidden="1"/>
    </xf>
    <xf numFmtId="0" fontId="52" fillId="7" borderId="13" xfId="0" applyFont="1" applyFill="1" applyBorder="1" applyAlignment="1" applyProtection="1">
      <alignment horizontal="center" vertical="center"/>
      <protection hidden="1"/>
    </xf>
    <xf numFmtId="0" fontId="16" fillId="7" borderId="15" xfId="0" applyFont="1" applyFill="1" applyBorder="1" applyAlignment="1" applyProtection="1">
      <alignment horizontal="center" vertical="center"/>
      <protection hidden="1"/>
    </xf>
    <xf numFmtId="0" fontId="16" fillId="7" borderId="17" xfId="0" applyFont="1" applyFill="1" applyBorder="1" applyAlignment="1" applyProtection="1">
      <alignment horizontal="center" vertical="center"/>
      <protection hidden="1"/>
    </xf>
    <xf numFmtId="0" fontId="3" fillId="7" borderId="5" xfId="0" quotePrefix="1" applyFont="1" applyFill="1" applyBorder="1" applyAlignment="1" applyProtection="1">
      <alignment horizontal="center" vertical="center"/>
      <protection hidden="1"/>
    </xf>
    <xf numFmtId="0" fontId="3" fillId="7" borderId="5" xfId="0" applyFont="1" applyFill="1" applyBorder="1" applyAlignment="1" applyProtection="1">
      <alignment horizontal="center" vertical="center"/>
      <protection hidden="1"/>
    </xf>
    <xf numFmtId="1" fontId="22" fillId="7" borderId="5" xfId="0" applyNumberFormat="1" applyFont="1" applyFill="1" applyBorder="1" applyAlignment="1" applyProtection="1">
      <alignment horizontal="right" vertical="center"/>
      <protection hidden="1"/>
    </xf>
    <xf numFmtId="1" fontId="22" fillId="7" borderId="13" xfId="0" applyNumberFormat="1" applyFont="1" applyFill="1" applyBorder="1" applyAlignment="1" applyProtection="1">
      <alignment horizontal="right" vertical="center"/>
      <protection hidden="1"/>
    </xf>
    <xf numFmtId="0" fontId="0" fillId="7" borderId="0" xfId="0" applyFill="1" applyAlignment="1" applyProtection="1">
      <alignment horizontal="center"/>
      <protection hidden="1"/>
    </xf>
    <xf numFmtId="0" fontId="0" fillId="7" borderId="22" xfId="0" applyFill="1" applyBorder="1" applyAlignment="1" applyProtection="1">
      <alignment horizontal="center"/>
      <protection hidden="1"/>
    </xf>
    <xf numFmtId="3" fontId="22" fillId="7" borderId="6" xfId="0" applyNumberFormat="1" applyFont="1" applyFill="1" applyBorder="1" applyAlignment="1" applyProtection="1">
      <alignment horizontal="right"/>
      <protection hidden="1"/>
    </xf>
    <xf numFmtId="3" fontId="22" fillId="7" borderId="13" xfId="0" applyNumberFormat="1" applyFont="1" applyFill="1" applyBorder="1" applyAlignment="1" applyProtection="1">
      <alignment horizontal="right"/>
      <protection hidden="1"/>
    </xf>
    <xf numFmtId="0" fontId="2" fillId="7" borderId="6" xfId="0" applyFont="1" applyFill="1" applyBorder="1" applyAlignment="1" applyProtection="1">
      <alignment horizontal="left"/>
      <protection hidden="1"/>
    </xf>
    <xf numFmtId="0" fontId="2" fillId="7" borderId="13" xfId="0" applyFont="1" applyFill="1" applyBorder="1" applyAlignment="1" applyProtection="1">
      <alignment horizontal="left"/>
      <protection hidden="1"/>
    </xf>
    <xf numFmtId="0" fontId="21" fillId="7" borderId="16" xfId="0" applyFont="1" applyFill="1" applyBorder="1" applyAlignment="1" applyProtection="1">
      <alignment horizontal="left"/>
      <protection hidden="1"/>
    </xf>
    <xf numFmtId="0" fontId="3" fillId="7" borderId="6" xfId="0" quotePrefix="1" applyFont="1" applyFill="1" applyBorder="1" applyAlignment="1" applyProtection="1">
      <alignment horizontal="center" vertical="center"/>
      <protection hidden="1"/>
    </xf>
    <xf numFmtId="0" fontId="3" fillId="7" borderId="13" xfId="0" applyFont="1" applyFill="1" applyBorder="1" applyAlignment="1" applyProtection="1">
      <alignment horizontal="center" vertical="center"/>
      <protection hidden="1"/>
    </xf>
    <xf numFmtId="0" fontId="21" fillId="7" borderId="6" xfId="0" applyFont="1" applyFill="1" applyBorder="1" applyAlignment="1" applyProtection="1">
      <alignment horizontal="center"/>
      <protection hidden="1"/>
    </xf>
    <xf numFmtId="0" fontId="21" fillId="7" borderId="13" xfId="0" applyFont="1" applyFill="1" applyBorder="1" applyAlignment="1" applyProtection="1">
      <alignment horizontal="center"/>
      <protection hidden="1"/>
    </xf>
    <xf numFmtId="0" fontId="16" fillId="7" borderId="0" xfId="0" applyFont="1" applyFill="1" applyAlignment="1" applyProtection="1">
      <alignment horizontal="right"/>
      <protection hidden="1"/>
    </xf>
    <xf numFmtId="0" fontId="16" fillId="7" borderId="0" xfId="0" applyFont="1" applyFill="1" applyAlignment="1" applyProtection="1">
      <alignment horizontal="left"/>
      <protection hidden="1"/>
    </xf>
    <xf numFmtId="0" fontId="21" fillId="7" borderId="16" xfId="0" applyFont="1" applyFill="1" applyBorder="1" applyAlignment="1" applyProtection="1">
      <alignment horizontal="center"/>
      <protection hidden="1"/>
    </xf>
    <xf numFmtId="0" fontId="24" fillId="7" borderId="16" xfId="0" applyFont="1" applyFill="1" applyBorder="1" applyAlignment="1" applyProtection="1">
      <alignment horizontal="center"/>
      <protection hidden="1"/>
    </xf>
    <xf numFmtId="0" fontId="16" fillId="7" borderId="16" xfId="0" applyFont="1" applyFill="1" applyBorder="1" applyAlignment="1" applyProtection="1">
      <alignment horizontal="left"/>
      <protection hidden="1"/>
    </xf>
    <xf numFmtId="0" fontId="52" fillId="7" borderId="0" xfId="0" applyFont="1" applyFill="1" applyAlignment="1" applyProtection="1">
      <alignment horizontal="left"/>
      <protection hidden="1"/>
    </xf>
    <xf numFmtId="0" fontId="0" fillId="7" borderId="5" xfId="0" applyFill="1" applyBorder="1" applyAlignment="1" applyProtection="1">
      <alignment horizontal="center"/>
      <protection hidden="1"/>
    </xf>
    <xf numFmtId="0" fontId="21" fillId="7" borderId="12" xfId="0" applyFont="1" applyFill="1" applyBorder="1" applyAlignment="1" applyProtection="1">
      <alignment horizontal="center"/>
      <protection hidden="1"/>
    </xf>
    <xf numFmtId="0" fontId="16" fillId="7" borderId="0" xfId="0" applyFont="1" applyFill="1" applyAlignment="1" applyProtection="1">
      <alignment horizontal="center"/>
      <protection hidden="1"/>
    </xf>
    <xf numFmtId="0" fontId="21" fillId="7" borderId="0" xfId="0" applyFont="1" applyFill="1" applyAlignment="1" applyProtection="1">
      <alignment horizontal="left"/>
      <protection hidden="1"/>
    </xf>
    <xf numFmtId="0" fontId="63" fillId="7" borderId="0" xfId="0" applyFont="1" applyFill="1" applyAlignment="1" applyProtection="1">
      <alignment horizontal="left"/>
      <protection hidden="1"/>
    </xf>
    <xf numFmtId="0" fontId="17" fillId="7" borderId="0" xfId="0" applyFont="1" applyFill="1" applyAlignment="1" applyProtection="1">
      <alignment horizontal="left"/>
      <protection hidden="1"/>
    </xf>
    <xf numFmtId="0" fontId="65" fillId="7" borderId="16" xfId="0" applyFont="1" applyFill="1" applyBorder="1" applyAlignment="1" applyProtection="1">
      <alignment horizontal="center"/>
      <protection hidden="1"/>
    </xf>
    <xf numFmtId="0" fontId="95" fillId="7" borderId="16" xfId="0" applyFont="1" applyFill="1" applyBorder="1" applyAlignment="1" applyProtection="1">
      <alignment horizontal="center"/>
      <protection hidden="1"/>
    </xf>
    <xf numFmtId="0" fontId="22" fillId="7" borderId="16" xfId="0" applyFont="1" applyFill="1" applyBorder="1" applyAlignment="1" applyProtection="1">
      <alignment horizontal="center"/>
      <protection hidden="1"/>
    </xf>
    <xf numFmtId="0" fontId="18" fillId="7" borderId="0" xfId="0" applyFont="1" applyFill="1" applyAlignment="1" applyProtection="1">
      <alignment horizontal="right"/>
      <protection hidden="1"/>
    </xf>
    <xf numFmtId="0" fontId="0" fillId="7" borderId="16" xfId="0" applyFill="1" applyBorder="1" applyAlignment="1">
      <alignment horizontal="center"/>
    </xf>
    <xf numFmtId="0" fontId="20" fillId="7" borderId="16" xfId="0" applyFont="1" applyFill="1" applyBorder="1" applyAlignment="1" applyProtection="1">
      <alignment horizontal="left"/>
      <protection hidden="1"/>
    </xf>
    <xf numFmtId="0" fontId="3" fillId="7" borderId="6" xfId="0" quotePrefix="1" applyFont="1" applyFill="1" applyBorder="1" applyAlignment="1">
      <alignment horizontal="center" vertical="center"/>
    </xf>
    <xf numFmtId="0" fontId="3" fillId="7" borderId="13" xfId="0" applyFont="1" applyFill="1" applyBorder="1" applyAlignment="1">
      <alignment horizontal="center" vertical="center"/>
    </xf>
    <xf numFmtId="0" fontId="3" fillId="7" borderId="5" xfId="0" quotePrefix="1" applyFont="1" applyFill="1" applyBorder="1" applyAlignment="1">
      <alignment horizontal="center" vertical="center"/>
    </xf>
    <xf numFmtId="0" fontId="3" fillId="7" borderId="5" xfId="0" applyFont="1" applyFill="1" applyBorder="1" applyAlignment="1">
      <alignment horizontal="center" vertical="center"/>
    </xf>
    <xf numFmtId="0" fontId="20" fillId="7" borderId="16" xfId="0" applyFont="1" applyFill="1" applyBorder="1" applyAlignment="1" applyProtection="1">
      <alignment horizontal="center"/>
      <protection hidden="1"/>
    </xf>
    <xf numFmtId="1" fontId="22" fillId="7" borderId="6" xfId="0" applyNumberFormat="1" applyFont="1" applyFill="1" applyBorder="1" applyAlignment="1" applyProtection="1">
      <alignment horizontal="right"/>
      <protection hidden="1"/>
    </xf>
    <xf numFmtId="0" fontId="22" fillId="7" borderId="13" xfId="0" applyFont="1" applyFill="1" applyBorder="1" applyAlignment="1" applyProtection="1">
      <alignment horizontal="right"/>
      <protection hidden="1"/>
    </xf>
    <xf numFmtId="0" fontId="22" fillId="7" borderId="16" xfId="0" applyFont="1" applyFill="1" applyBorder="1" applyAlignment="1" applyProtection="1">
      <alignment horizontal="center"/>
      <protection locked="0"/>
    </xf>
    <xf numFmtId="0" fontId="64" fillId="7" borderId="0" xfId="0" applyFont="1" applyFill="1" applyAlignment="1" applyProtection="1">
      <alignment horizontal="left"/>
      <protection hidden="1"/>
    </xf>
    <xf numFmtId="0" fontId="35" fillId="2" borderId="0" xfId="0" applyFont="1" applyFill="1" applyAlignment="1" applyProtection="1">
      <alignment horizontal="left" vertical="center" wrapText="1"/>
      <protection hidden="1"/>
    </xf>
    <xf numFmtId="0" fontId="19" fillId="7" borderId="22" xfId="0" applyFont="1" applyFill="1" applyBorder="1" applyAlignment="1">
      <alignment horizontal="center" vertical="top"/>
    </xf>
    <xf numFmtId="0" fontId="18" fillId="7" borderId="0" xfId="0" applyFont="1" applyFill="1" applyAlignment="1">
      <alignment horizontal="right" vertical="top"/>
    </xf>
    <xf numFmtId="0" fontId="18" fillId="7" borderId="0" xfId="0" applyFont="1" applyFill="1" applyAlignment="1" applyProtection="1">
      <alignment horizontal="left" vertical="top"/>
      <protection hidden="1"/>
    </xf>
    <xf numFmtId="0" fontId="18" fillId="7" borderId="0" xfId="0" applyFont="1" applyFill="1" applyAlignment="1" applyProtection="1">
      <alignment horizontal="right" vertical="top"/>
      <protection hidden="1"/>
    </xf>
    <xf numFmtId="0" fontId="20" fillId="7" borderId="16" xfId="0" applyFont="1" applyFill="1" applyBorder="1" applyAlignment="1">
      <alignment horizontal="left"/>
    </xf>
    <xf numFmtId="0" fontId="12" fillId="7" borderId="22" xfId="0" applyFont="1" applyFill="1" applyBorder="1" applyAlignment="1">
      <alignment horizontal="center" vertical="top"/>
    </xf>
    <xf numFmtId="0" fontId="16" fillId="7" borderId="0" xfId="0" applyFont="1" applyFill="1" applyAlignment="1">
      <alignment horizontal="right" vertical="top"/>
    </xf>
    <xf numFmtId="0" fontId="16" fillId="7" borderId="0" xfId="0" applyFont="1" applyFill="1" applyAlignment="1" applyProtection="1">
      <alignment horizontal="left" vertical="top"/>
      <protection hidden="1"/>
    </xf>
    <xf numFmtId="0" fontId="16" fillId="7" borderId="0" xfId="0" applyFont="1" applyFill="1" applyAlignment="1" applyProtection="1">
      <alignment horizontal="right" vertical="top"/>
      <protection hidden="1"/>
    </xf>
    <xf numFmtId="0" fontId="55" fillId="0" borderId="0" xfId="1" applyFont="1" applyAlignment="1">
      <alignment horizontal="right"/>
    </xf>
    <xf numFmtId="0" fontId="16" fillId="0" borderId="0" xfId="1" applyFont="1" applyAlignment="1">
      <alignment horizontal="right"/>
    </xf>
    <xf numFmtId="0" fontId="25" fillId="0" borderId="6" xfId="1" applyFont="1" applyBorder="1" applyAlignment="1" applyProtection="1">
      <alignment horizontal="center"/>
      <protection hidden="1"/>
    </xf>
    <xf numFmtId="0" fontId="25" fillId="0" borderId="12" xfId="1" applyFont="1" applyBorder="1" applyAlignment="1" applyProtection="1">
      <alignment horizontal="center"/>
      <protection hidden="1"/>
    </xf>
    <xf numFmtId="0" fontId="25" fillId="0" borderId="13" xfId="1" applyFont="1" applyBorder="1" applyAlignment="1" applyProtection="1">
      <alignment horizontal="center"/>
      <protection hidden="1"/>
    </xf>
    <xf numFmtId="0" fontId="5" fillId="0" borderId="0" xfId="1" applyFont="1" applyAlignment="1">
      <alignment horizontal="right"/>
    </xf>
    <xf numFmtId="0" fontId="25" fillId="0" borderId="39" xfId="1" applyFont="1" applyBorder="1" applyAlignment="1" applyProtection="1">
      <alignment horizontal="center"/>
      <protection hidden="1"/>
    </xf>
    <xf numFmtId="0" fontId="102" fillId="0" borderId="0" xfId="1" applyFont="1" applyAlignment="1">
      <alignment horizontal="right"/>
    </xf>
    <xf numFmtId="0" fontId="49" fillId="0" borderId="46" xfId="1" applyFont="1" applyBorder="1" applyAlignment="1" applyProtection="1">
      <alignment horizontal="left"/>
      <protection hidden="1"/>
    </xf>
    <xf numFmtId="0" fontId="29" fillId="0" borderId="0" xfId="1" applyFont="1" applyAlignment="1">
      <alignment horizontal="center"/>
    </xf>
    <xf numFmtId="0" fontId="51" fillId="0" borderId="16" xfId="1" applyFont="1" applyBorder="1" applyAlignment="1" applyProtection="1">
      <alignment horizontal="center"/>
      <protection hidden="1"/>
    </xf>
    <xf numFmtId="0" fontId="29" fillId="0" borderId="0" xfId="1" applyFont="1" applyAlignment="1">
      <alignment horizontal="right"/>
    </xf>
    <xf numFmtId="0" fontId="44" fillId="0" borderId="0" xfId="1" applyFont="1" applyAlignment="1" applyProtection="1">
      <alignment horizontal="left" wrapText="1"/>
      <protection hidden="1"/>
    </xf>
    <xf numFmtId="0" fontId="66" fillId="0" borderId="0" xfId="1" applyFont="1" applyAlignment="1" applyProtection="1">
      <alignment horizontal="left"/>
      <protection hidden="1"/>
    </xf>
    <xf numFmtId="0" fontId="32" fillId="0" borderId="0" xfId="1" applyFont="1" applyAlignment="1">
      <alignment horizontal="right"/>
    </xf>
    <xf numFmtId="0" fontId="74" fillId="0" borderId="0" xfId="1" applyFont="1" applyAlignment="1">
      <alignment horizontal="right"/>
    </xf>
    <xf numFmtId="0" fontId="35" fillId="2" borderId="0" xfId="1" applyFont="1" applyFill="1" applyAlignment="1">
      <alignment horizontal="left" vertical="center" wrapText="1"/>
    </xf>
    <xf numFmtId="0" fontId="25" fillId="0" borderId="0" xfId="1" applyFont="1" applyAlignment="1">
      <alignment horizontal="left"/>
    </xf>
    <xf numFmtId="0" fontId="30" fillId="0" borderId="0" xfId="1" applyFont="1" applyAlignment="1">
      <alignment horizontal="left"/>
    </xf>
    <xf numFmtId="0" fontId="53" fillId="0" borderId="0" xfId="1" applyFont="1" applyAlignment="1">
      <alignment horizontal="right"/>
    </xf>
    <xf numFmtId="0" fontId="5" fillId="0" borderId="0" xfId="1" applyFont="1"/>
    <xf numFmtId="0" fontId="29" fillId="0" borderId="0" xfId="1" applyFont="1" applyAlignment="1">
      <alignment horizontal="center" vertical="center"/>
    </xf>
    <xf numFmtId="0" fontId="27" fillId="0" borderId="0" xfId="0" applyFont="1" applyAlignment="1">
      <alignment horizontal="center" vertical="center"/>
    </xf>
    <xf numFmtId="3" fontId="49" fillId="0" borderId="0" xfId="1" applyNumberFormat="1" applyFont="1" applyAlignment="1">
      <alignment horizontal="right" vertical="center"/>
    </xf>
    <xf numFmtId="0" fontId="49" fillId="0" borderId="0" xfId="1" applyFont="1" applyAlignment="1">
      <alignment horizontal="right" vertical="center"/>
    </xf>
    <xf numFmtId="0" fontId="88" fillId="0" borderId="0" xfId="1" applyFont="1" applyAlignment="1">
      <alignment horizontal="right" vertical="center"/>
    </xf>
    <xf numFmtId="0" fontId="49" fillId="0" borderId="0" xfId="1" applyFont="1" applyAlignment="1">
      <alignment horizontal="left" vertical="center"/>
    </xf>
    <xf numFmtId="0" fontId="27" fillId="0" borderId="0" xfId="0" applyFont="1"/>
    <xf numFmtId="0" fontId="7" fillId="0" borderId="41" xfId="1" applyFont="1" applyBorder="1" applyAlignment="1" applyProtection="1">
      <alignment horizontal="center"/>
      <protection hidden="1"/>
    </xf>
    <xf numFmtId="0" fontId="5" fillId="0" borderId="16" xfId="1" applyFont="1" applyBorder="1" applyAlignment="1">
      <alignment horizontal="right"/>
    </xf>
    <xf numFmtId="0" fontId="31" fillId="0" borderId="0" xfId="1" applyFont="1" applyAlignment="1">
      <alignment horizontal="right"/>
    </xf>
    <xf numFmtId="0" fontId="44" fillId="0" borderId="72" xfId="1" applyFont="1" applyBorder="1" applyAlignment="1" applyProtection="1">
      <alignment horizontal="left" wrapText="1"/>
      <protection hidden="1"/>
    </xf>
    <xf numFmtId="0" fontId="8" fillId="0" borderId="6" xfId="1" applyFont="1" applyBorder="1" applyAlignment="1" applyProtection="1">
      <alignment horizontal="center"/>
      <protection hidden="1"/>
    </xf>
    <xf numFmtId="0" fontId="8" fillId="0" borderId="12" xfId="1" applyFont="1" applyBorder="1" applyAlignment="1" applyProtection="1">
      <alignment horizontal="center"/>
      <protection hidden="1"/>
    </xf>
    <xf numFmtId="0" fontId="7" fillId="0" borderId="6" xfId="1" applyFont="1" applyBorder="1" applyAlignment="1" applyProtection="1">
      <alignment horizontal="center"/>
      <protection hidden="1"/>
    </xf>
    <xf numFmtId="0" fontId="7" fillId="0" borderId="12" xfId="1" applyFont="1" applyBorder="1" applyAlignment="1" applyProtection="1">
      <alignment horizontal="center"/>
      <protection hidden="1"/>
    </xf>
    <xf numFmtId="0" fontId="7" fillId="0" borderId="13" xfId="1" applyFont="1" applyBorder="1" applyAlignment="1" applyProtection="1">
      <alignment horizontal="center"/>
      <protection hidden="1"/>
    </xf>
    <xf numFmtId="0" fontId="8" fillId="0" borderId="41" xfId="1" applyFont="1" applyBorder="1" applyAlignment="1" applyProtection="1">
      <alignment horizontal="center"/>
      <protection hidden="1"/>
    </xf>
    <xf numFmtId="0" fontId="28" fillId="0" borderId="6" xfId="1" applyFont="1" applyBorder="1" applyAlignment="1" applyProtection="1">
      <alignment horizontal="center"/>
      <protection hidden="1"/>
    </xf>
    <xf numFmtId="0" fontId="28" fillId="0" borderId="12" xfId="1" applyFont="1" applyBorder="1" applyAlignment="1" applyProtection="1">
      <alignment horizontal="center"/>
      <protection hidden="1"/>
    </xf>
    <xf numFmtId="0" fontId="7" fillId="0" borderId="15" xfId="1" applyFont="1" applyBorder="1" applyAlignment="1" applyProtection="1">
      <alignment horizontal="center"/>
      <protection hidden="1"/>
    </xf>
    <xf numFmtId="0" fontId="7" fillId="0" borderId="16" xfId="1" applyFont="1" applyBorder="1" applyAlignment="1" applyProtection="1">
      <alignment horizontal="center"/>
      <protection hidden="1"/>
    </xf>
    <xf numFmtId="0" fontId="16" fillId="7" borderId="22" xfId="0" applyFont="1" applyFill="1" applyBorder="1" applyAlignment="1">
      <alignment horizontal="center"/>
    </xf>
    <xf numFmtId="0" fontId="16" fillId="0" borderId="106" xfId="0" applyFont="1" applyBorder="1" applyAlignment="1" applyProtection="1">
      <alignment horizontal="left" vertical="center" wrapText="1"/>
      <protection hidden="1"/>
    </xf>
    <xf numFmtId="0" fontId="16" fillId="0" borderId="107" xfId="0" applyFont="1" applyBorder="1" applyAlignment="1" applyProtection="1">
      <alignment horizontal="left" vertical="center" wrapText="1"/>
      <protection hidden="1"/>
    </xf>
    <xf numFmtId="0" fontId="16" fillId="0" borderId="108" xfId="0" applyFont="1" applyBorder="1" applyAlignment="1" applyProtection="1">
      <alignment horizontal="left" vertical="center" wrapText="1"/>
      <protection hidden="1"/>
    </xf>
    <xf numFmtId="3" fontId="5" fillId="0" borderId="106" xfId="0" applyNumberFormat="1" applyFont="1" applyBorder="1" applyAlignment="1" applyProtection="1">
      <alignment horizontal="center" vertical="center" wrapText="1"/>
      <protection hidden="1"/>
    </xf>
    <xf numFmtId="3" fontId="5" fillId="0" borderId="108" xfId="0" applyNumberFormat="1" applyFont="1" applyBorder="1" applyAlignment="1" applyProtection="1">
      <alignment horizontal="center" vertical="center" wrapText="1"/>
      <protection hidden="1"/>
    </xf>
    <xf numFmtId="3" fontId="16" fillId="0" borderId="106" xfId="0" applyNumberFormat="1" applyFont="1" applyBorder="1" applyAlignment="1" applyProtection="1">
      <alignment horizontal="center" vertical="center" wrapText="1"/>
      <protection hidden="1"/>
    </xf>
    <xf numFmtId="3" fontId="16" fillId="0" borderId="108" xfId="0" applyNumberFormat="1" applyFont="1" applyBorder="1" applyAlignment="1" applyProtection="1">
      <alignment horizontal="center" vertical="center" wrapText="1"/>
      <protection hidden="1"/>
    </xf>
    <xf numFmtId="0" fontId="16" fillId="0" borderId="6" xfId="0" applyFont="1" applyBorder="1" applyAlignment="1" applyProtection="1">
      <alignment horizontal="left" vertical="center" wrapText="1"/>
      <protection hidden="1"/>
    </xf>
    <xf numFmtId="0" fontId="16" fillId="0" borderId="12" xfId="0" applyFont="1" applyBorder="1" applyAlignment="1" applyProtection="1">
      <alignment horizontal="left" vertical="center" wrapText="1"/>
      <protection hidden="1"/>
    </xf>
    <xf numFmtId="0" fontId="16" fillId="0" borderId="13" xfId="0" applyFont="1" applyBorder="1" applyAlignment="1" applyProtection="1">
      <alignment horizontal="left" vertical="center" wrapText="1"/>
      <protection hidden="1"/>
    </xf>
    <xf numFmtId="3" fontId="5" fillId="0" borderId="6" xfId="0" applyNumberFormat="1" applyFont="1" applyBorder="1" applyAlignment="1" applyProtection="1">
      <alignment horizontal="center" vertical="center" wrapText="1"/>
      <protection hidden="1"/>
    </xf>
    <xf numFmtId="3" fontId="5" fillId="0" borderId="13" xfId="0" applyNumberFormat="1" applyFont="1" applyBorder="1" applyAlignment="1" applyProtection="1">
      <alignment horizontal="center" vertical="center" wrapText="1"/>
      <protection hidden="1"/>
    </xf>
    <xf numFmtId="3" fontId="16" fillId="0" borderId="6" xfId="0" applyNumberFormat="1" applyFont="1" applyBorder="1" applyAlignment="1" applyProtection="1">
      <alignment horizontal="center" vertical="center" wrapText="1"/>
      <protection hidden="1"/>
    </xf>
    <xf numFmtId="3" fontId="16" fillId="0" borderId="13" xfId="0" applyNumberFormat="1" applyFont="1" applyBorder="1" applyAlignment="1" applyProtection="1">
      <alignment horizontal="center" vertical="center" wrapText="1"/>
      <protection hidden="1"/>
    </xf>
    <xf numFmtId="0" fontId="21" fillId="0" borderId="15" xfId="0" applyFont="1" applyBorder="1" applyAlignment="1" applyProtection="1">
      <alignment horizontal="right" vertical="center" wrapText="1"/>
      <protection hidden="1"/>
    </xf>
    <xf numFmtId="0" fontId="21" fillId="0" borderId="16" xfId="0" applyFont="1" applyBorder="1" applyAlignment="1" applyProtection="1">
      <alignment horizontal="right" vertical="center" wrapText="1"/>
      <protection hidden="1"/>
    </xf>
    <xf numFmtId="0" fontId="21" fillId="0" borderId="17" xfId="0" applyFont="1" applyBorder="1" applyAlignment="1" applyProtection="1">
      <alignment horizontal="right" vertical="center" wrapText="1"/>
      <protection hidden="1"/>
    </xf>
    <xf numFmtId="3" fontId="7" fillId="0" borderId="15" xfId="0" applyNumberFormat="1" applyFont="1" applyBorder="1" applyAlignment="1" applyProtection="1">
      <alignment horizontal="center" vertical="center" wrapText="1"/>
      <protection hidden="1"/>
    </xf>
    <xf numFmtId="3" fontId="7" fillId="0" borderId="17" xfId="0" applyNumberFormat="1" applyFont="1" applyBorder="1" applyAlignment="1" applyProtection="1">
      <alignment horizontal="center" vertical="center" wrapText="1"/>
      <protection hidden="1"/>
    </xf>
    <xf numFmtId="3" fontId="21" fillId="0" borderId="15" xfId="0" applyNumberFormat="1" applyFont="1" applyBorder="1" applyAlignment="1" applyProtection="1">
      <alignment horizontal="center" vertical="center" wrapText="1"/>
      <protection hidden="1"/>
    </xf>
    <xf numFmtId="3" fontId="21" fillId="0" borderId="17" xfId="0" applyNumberFormat="1" applyFont="1" applyBorder="1" applyAlignment="1" applyProtection="1">
      <alignment horizontal="center" vertical="center" wrapText="1"/>
      <protection hidden="1"/>
    </xf>
    <xf numFmtId="0" fontId="16" fillId="7" borderId="20" xfId="0" applyFont="1" applyFill="1" applyBorder="1" applyAlignment="1">
      <alignment horizontal="center" wrapText="1"/>
    </xf>
    <xf numFmtId="0" fontId="16" fillId="7" borderId="21" xfId="0" applyFont="1" applyFill="1" applyBorder="1" applyAlignment="1">
      <alignment horizontal="center" wrapText="1"/>
    </xf>
    <xf numFmtId="0" fontId="18" fillId="0" borderId="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7" xfId="0" applyFont="1" applyBorder="1" applyAlignment="1">
      <alignment horizontal="center" vertical="center" wrapText="1"/>
    </xf>
    <xf numFmtId="0" fontId="23" fillId="15" borderId="5" xfId="0" quotePrefix="1" applyFont="1" applyFill="1" applyBorder="1" applyAlignment="1">
      <alignment horizontal="center" vertical="center" wrapText="1"/>
    </xf>
    <xf numFmtId="0" fontId="23" fillId="15" borderId="5" xfId="0" applyFont="1" applyFill="1" applyBorder="1" applyAlignment="1">
      <alignment horizontal="center" vertical="center" wrapText="1"/>
    </xf>
    <xf numFmtId="0" fontId="16" fillId="7" borderId="0" xfId="0" applyFont="1" applyFill="1" applyAlignment="1" applyProtection="1">
      <alignment horizontal="center" vertical="top"/>
      <protection hidden="1"/>
    </xf>
    <xf numFmtId="0" fontId="16" fillId="7" borderId="0" xfId="0" applyFont="1" applyFill="1" applyAlignment="1" applyProtection="1">
      <alignment horizontal="center" vertical="center"/>
      <protection hidden="1"/>
    </xf>
    <xf numFmtId="0" fontId="16" fillId="7" borderId="0" xfId="0" applyFont="1" applyFill="1" applyAlignment="1" applyProtection="1">
      <alignment horizontal="left" vertical="center"/>
      <protection hidden="1"/>
    </xf>
    <xf numFmtId="0" fontId="16" fillId="7" borderId="0" xfId="0" applyFont="1" applyFill="1" applyAlignment="1">
      <alignment horizontal="right" vertical="center"/>
    </xf>
    <xf numFmtId="0" fontId="16" fillId="7" borderId="16" xfId="0" applyFont="1" applyFill="1" applyBorder="1" applyAlignment="1">
      <alignment horizontal="left"/>
    </xf>
    <xf numFmtId="0" fontId="99" fillId="7" borderId="0" xfId="0" applyFont="1" applyFill="1" applyAlignment="1">
      <alignment horizontal="right" vertical="center" wrapText="1"/>
    </xf>
    <xf numFmtId="0" fontId="99" fillId="7" borderId="37" xfId="0" applyFont="1" applyFill="1" applyBorder="1" applyAlignment="1">
      <alignment horizontal="right" vertical="center" wrapText="1"/>
    </xf>
    <xf numFmtId="0" fontId="16" fillId="7" borderId="0" xfId="0" applyFont="1" applyFill="1" applyAlignment="1">
      <alignment horizontal="right"/>
    </xf>
    <xf numFmtId="0" fontId="16" fillId="7" borderId="0" xfId="0" applyFont="1" applyFill="1" applyAlignment="1">
      <alignment horizontal="left"/>
    </xf>
    <xf numFmtId="0" fontId="16" fillId="7" borderId="0" xfId="0" applyFont="1" applyFill="1" applyAlignment="1">
      <alignment horizontal="right" vertical="center" wrapText="1"/>
    </xf>
    <xf numFmtId="0" fontId="101" fillId="7" borderId="16" xfId="0" applyFont="1" applyFill="1" applyBorder="1" applyAlignment="1" applyProtection="1">
      <alignment horizontal="center" vertical="center"/>
      <protection hidden="1"/>
    </xf>
    <xf numFmtId="0" fontId="16" fillId="0" borderId="5"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 fillId="8" borderId="60" xfId="0" applyFont="1" applyFill="1" applyBorder="1" applyAlignment="1" applyProtection="1">
      <alignment horizontal="center"/>
      <protection hidden="1"/>
    </xf>
    <xf numFmtId="0" fontId="1" fillId="8" borderId="59" xfId="0" applyFont="1" applyFill="1" applyBorder="1" applyAlignment="1" applyProtection="1">
      <alignment horizontal="center"/>
      <protection hidden="1"/>
    </xf>
    <xf numFmtId="0" fontId="1" fillId="8" borderId="61" xfId="0" applyFont="1" applyFill="1" applyBorder="1" applyAlignment="1" applyProtection="1">
      <alignment horizontal="center"/>
      <protection hidden="1"/>
    </xf>
    <xf numFmtId="0" fontId="1" fillId="7" borderId="0" xfId="0" applyFont="1" applyFill="1" applyAlignment="1" applyProtection="1">
      <alignment horizontal="center"/>
      <protection hidden="1"/>
    </xf>
    <xf numFmtId="0" fontId="69" fillId="7" borderId="0" xfId="0" applyFont="1" applyFill="1" applyAlignment="1" applyProtection="1">
      <alignment horizontal="center"/>
      <protection hidden="1"/>
    </xf>
    <xf numFmtId="0" fontId="68" fillId="7" borderId="0" xfId="0" applyFont="1" applyFill="1" applyAlignment="1" applyProtection="1">
      <alignment horizontal="center"/>
      <protection hidden="1"/>
    </xf>
    <xf numFmtId="0" fontId="13" fillId="7" borderId="0" xfId="0" applyFont="1" applyFill="1" applyAlignment="1" applyProtection="1">
      <alignment horizontal="right"/>
      <protection hidden="1"/>
    </xf>
    <xf numFmtId="0" fontId="0" fillId="8" borderId="32" xfId="0" applyFill="1" applyBorder="1" applyAlignment="1" applyProtection="1">
      <alignment horizontal="center"/>
      <protection hidden="1"/>
    </xf>
    <xf numFmtId="0" fontId="0" fillId="8" borderId="33" xfId="0" applyFill="1" applyBorder="1" applyAlignment="1" applyProtection="1">
      <alignment horizontal="center"/>
      <protection hidden="1"/>
    </xf>
    <xf numFmtId="0" fontId="11" fillId="7" borderId="0" xfId="0" applyFont="1" applyFill="1" applyAlignment="1" applyProtection="1">
      <alignment horizontal="left"/>
      <protection hidden="1"/>
    </xf>
    <xf numFmtId="0" fontId="3" fillId="7" borderId="0" xfId="0" applyFont="1" applyFill="1" applyAlignment="1" applyProtection="1">
      <alignment horizontal="right" wrapText="1"/>
      <protection hidden="1"/>
    </xf>
    <xf numFmtId="0" fontId="3" fillId="7" borderId="0" xfId="0" applyFont="1" applyFill="1" applyAlignment="1" applyProtection="1">
      <alignment horizontal="center" vertical="top" wrapText="1"/>
      <protection hidden="1"/>
    </xf>
    <xf numFmtId="0" fontId="67" fillId="7" borderId="0" xfId="0" applyFont="1" applyFill="1" applyAlignment="1">
      <alignment horizontal="center" vertical="center"/>
    </xf>
    <xf numFmtId="1" fontId="0" fillId="7" borderId="0" xfId="0" applyNumberFormat="1" applyFill="1" applyAlignment="1" applyProtection="1">
      <alignment horizontal="center" vertical="center"/>
      <protection hidden="1"/>
    </xf>
    <xf numFmtId="1" fontId="0" fillId="7" borderId="22" xfId="0" applyNumberFormat="1" applyFill="1" applyBorder="1" applyAlignment="1" applyProtection="1">
      <alignment horizontal="center" vertical="center"/>
      <protection hidden="1"/>
    </xf>
    <xf numFmtId="0" fontId="0" fillId="7" borderId="0" xfId="0" applyFill="1" applyAlignment="1" applyProtection="1">
      <alignment horizontal="right"/>
      <protection hidden="1"/>
    </xf>
    <xf numFmtId="0" fontId="10" fillId="7" borderId="0" xfId="0" applyFont="1" applyFill="1"/>
    <xf numFmtId="0" fontId="10" fillId="0" borderId="0" xfId="0" applyFont="1"/>
    <xf numFmtId="0" fontId="11" fillId="7" borderId="0" xfId="0" applyFont="1" applyFill="1" applyAlignment="1" applyProtection="1">
      <alignment horizontal="center"/>
      <protection hidden="1"/>
    </xf>
    <xf numFmtId="0" fontId="14" fillId="7" borderId="0" xfId="0" applyFont="1" applyFill="1" applyAlignment="1" applyProtection="1">
      <alignment horizontal="center" vertical="center"/>
      <protection hidden="1"/>
    </xf>
    <xf numFmtId="0" fontId="12" fillId="7" borderId="16" xfId="0" applyFont="1" applyFill="1" applyBorder="1" applyAlignment="1">
      <alignment horizontal="right"/>
    </xf>
    <xf numFmtId="0" fontId="75" fillId="7" borderId="16" xfId="0" applyFont="1" applyFill="1" applyBorder="1" applyAlignment="1" applyProtection="1">
      <alignment horizontal="left"/>
      <protection hidden="1"/>
    </xf>
    <xf numFmtId="0" fontId="2" fillId="10" borderId="5" xfId="0" applyFont="1" applyFill="1" applyBorder="1" applyAlignment="1" applyProtection="1">
      <alignment horizontal="center"/>
      <protection hidden="1"/>
    </xf>
    <xf numFmtId="0" fontId="15" fillId="15" borderId="5" xfId="0" applyFont="1" applyFill="1" applyBorder="1" applyAlignment="1" applyProtection="1">
      <alignment horizontal="center" vertical="center" wrapText="1"/>
      <protection hidden="1"/>
    </xf>
    <xf numFmtId="0" fontId="11" fillId="10" borderId="5" xfId="0" applyFont="1" applyFill="1" applyBorder="1" applyAlignment="1" applyProtection="1">
      <alignment horizontal="center" vertical="center"/>
      <protection hidden="1"/>
    </xf>
    <xf numFmtId="0" fontId="14" fillId="10" borderId="5" xfId="0" applyFont="1" applyFill="1" applyBorder="1" applyAlignment="1" applyProtection="1">
      <alignment horizontal="center" wrapText="1"/>
      <protection hidden="1"/>
    </xf>
    <xf numFmtId="0" fontId="96" fillId="7" borderId="16" xfId="0" applyFont="1" applyFill="1" applyBorder="1" applyAlignment="1" applyProtection="1">
      <alignment horizontal="left"/>
      <protection hidden="1"/>
    </xf>
    <xf numFmtId="0" fontId="14" fillId="10" borderId="5" xfId="0" applyFont="1" applyFill="1" applyBorder="1" applyAlignment="1" applyProtection="1">
      <alignment horizontal="center" vertical="center"/>
      <protection hidden="1"/>
    </xf>
    <xf numFmtId="3" fontId="0" fillId="7" borderId="6" xfId="0" applyNumberFormat="1" applyFill="1" applyBorder="1" applyAlignment="1" applyProtection="1">
      <alignment horizontal="center"/>
      <protection hidden="1"/>
    </xf>
    <xf numFmtId="3" fontId="0" fillId="7" borderId="13" xfId="0" applyNumberFormat="1" applyFill="1" applyBorder="1" applyAlignment="1" applyProtection="1">
      <alignment horizontal="center"/>
      <protection hidden="1"/>
    </xf>
    <xf numFmtId="0" fontId="0" fillId="7" borderId="13" xfId="0" applyFill="1" applyBorder="1" applyAlignment="1" applyProtection="1">
      <alignment horizontal="center"/>
      <protection hidden="1"/>
    </xf>
    <xf numFmtId="3" fontId="2" fillId="7" borderId="6" xfId="0" applyNumberFormat="1" applyFont="1" applyFill="1" applyBorder="1" applyAlignment="1" applyProtection="1">
      <alignment horizontal="center"/>
      <protection hidden="1"/>
    </xf>
    <xf numFmtId="0" fontId="2" fillId="7" borderId="13" xfId="0" applyFont="1" applyFill="1" applyBorder="1" applyAlignment="1" applyProtection="1">
      <alignment horizontal="center"/>
      <protection hidden="1"/>
    </xf>
    <xf numFmtId="0" fontId="3" fillId="7" borderId="0" xfId="0" applyFont="1" applyFill="1" applyAlignment="1">
      <alignment horizontal="right"/>
    </xf>
    <xf numFmtId="0" fontId="14" fillId="0" borderId="0" xfId="0" applyFont="1" applyAlignment="1">
      <alignment horizontal="center" vertical="center"/>
    </xf>
    <xf numFmtId="0" fontId="22" fillId="15" borderId="95" xfId="0" applyFont="1" applyFill="1" applyBorder="1" applyAlignment="1">
      <alignment horizontal="center" vertical="center" wrapText="1"/>
    </xf>
    <xf numFmtId="0" fontId="22" fillId="15" borderId="96" xfId="0" applyFont="1" applyFill="1" applyBorder="1" applyAlignment="1">
      <alignment horizontal="center" vertical="center" wrapText="1"/>
    </xf>
    <xf numFmtId="0" fontId="0" fillId="30" borderId="80" xfId="0" applyFill="1" applyBorder="1" applyAlignment="1">
      <alignment horizontal="center"/>
    </xf>
    <xf numFmtId="0" fontId="0" fillId="30" borderId="81" xfId="0" applyFill="1" applyBorder="1" applyAlignment="1">
      <alignment horizontal="center"/>
    </xf>
    <xf numFmtId="0" fontId="0" fillId="29" borderId="79" xfId="0" applyFill="1" applyBorder="1" applyAlignment="1">
      <alignment horizontal="center"/>
    </xf>
    <xf numFmtId="0" fontId="0" fillId="29" borderId="98" xfId="0" applyFill="1" applyBorder="1" applyAlignment="1">
      <alignment horizontal="center"/>
    </xf>
    <xf numFmtId="0" fontId="0" fillId="30" borderId="85" xfId="0" applyFill="1" applyBorder="1" applyAlignment="1">
      <alignment horizontal="center"/>
    </xf>
    <xf numFmtId="0" fontId="22" fillId="15" borderId="94" xfId="0" applyFont="1" applyFill="1" applyBorder="1" applyAlignment="1">
      <alignment horizontal="center" vertical="center" wrapText="1"/>
    </xf>
    <xf numFmtId="0" fontId="22" fillId="15" borderId="97" xfId="0" applyFont="1" applyFill="1" applyBorder="1" applyAlignment="1">
      <alignment horizontal="center" vertical="center" wrapText="1"/>
    </xf>
    <xf numFmtId="0" fontId="1" fillId="6" borderId="91" xfId="0" applyFont="1" applyFill="1" applyBorder="1" applyAlignment="1">
      <alignment horizontal="center"/>
    </xf>
    <xf numFmtId="0" fontId="1" fillId="6" borderId="92" xfId="0" applyFont="1" applyFill="1" applyBorder="1" applyAlignment="1">
      <alignment horizontal="center"/>
    </xf>
    <xf numFmtId="0" fontId="1" fillId="6" borderId="93" xfId="0" applyFont="1" applyFill="1" applyBorder="1" applyAlignment="1">
      <alignment horizontal="center"/>
    </xf>
    <xf numFmtId="0" fontId="13" fillId="31" borderId="74" xfId="0" applyFont="1" applyFill="1" applyBorder="1" applyAlignment="1">
      <alignment horizontal="center" vertical="center"/>
    </xf>
    <xf numFmtId="0" fontId="13" fillId="31" borderId="75" xfId="0" applyFont="1" applyFill="1" applyBorder="1" applyAlignment="1">
      <alignment horizontal="center" vertical="center"/>
    </xf>
    <xf numFmtId="0" fontId="13" fillId="31" borderId="77" xfId="0" applyFont="1" applyFill="1" applyBorder="1" applyAlignment="1">
      <alignment horizontal="center" vertical="center"/>
    </xf>
    <xf numFmtId="0" fontId="13" fillId="31" borderId="0" xfId="0" applyFont="1" applyFill="1" applyAlignment="1">
      <alignment horizontal="center" vertical="center"/>
    </xf>
    <xf numFmtId="0" fontId="13" fillId="31" borderId="86" xfId="0" applyFont="1" applyFill="1" applyBorder="1" applyAlignment="1">
      <alignment horizontal="center" vertical="center"/>
    </xf>
    <xf numFmtId="0" fontId="13" fillId="31" borderId="87" xfId="0" applyFont="1" applyFill="1" applyBorder="1" applyAlignment="1">
      <alignment horizontal="center" vertical="center"/>
    </xf>
    <xf numFmtId="0" fontId="0" fillId="28" borderId="82" xfId="0" applyFill="1" applyBorder="1" applyAlignment="1">
      <alignment horizontal="center"/>
    </xf>
    <xf numFmtId="0" fontId="0" fillId="28" borderId="83" xfId="0" applyFill="1" applyBorder="1" applyAlignment="1">
      <alignment horizontal="center"/>
    </xf>
    <xf numFmtId="0" fontId="0" fillId="28" borderId="84" xfId="0" applyFill="1" applyBorder="1" applyAlignment="1">
      <alignment horizontal="center"/>
    </xf>
    <xf numFmtId="0" fontId="0" fillId="27" borderId="75" xfId="0" applyFill="1" applyBorder="1" applyAlignment="1">
      <alignment horizontal="center"/>
    </xf>
    <xf numFmtId="0" fontId="0" fillId="23" borderId="75" xfId="0" applyFill="1" applyBorder="1" applyAlignment="1">
      <alignment horizontal="center"/>
    </xf>
    <xf numFmtId="0" fontId="1" fillId="21" borderId="75" xfId="0" applyFont="1" applyFill="1" applyBorder="1" applyAlignment="1">
      <alignment horizontal="center"/>
    </xf>
    <xf numFmtId="0" fontId="1" fillId="21" borderId="76" xfId="0" applyFont="1" applyFill="1" applyBorder="1" applyAlignment="1">
      <alignment horizontal="center"/>
    </xf>
    <xf numFmtId="0" fontId="2" fillId="7" borderId="6" xfId="0" applyFont="1" applyFill="1" applyBorder="1" applyAlignment="1" applyProtection="1">
      <alignment horizontal="center" vertical="center"/>
      <protection hidden="1"/>
    </xf>
    <xf numFmtId="0" fontId="2" fillId="7" borderId="113" xfId="0" applyFont="1" applyFill="1" applyBorder="1" applyAlignment="1" applyProtection="1">
      <alignment horizontal="center" vertical="center"/>
      <protection hidden="1"/>
    </xf>
    <xf numFmtId="0" fontId="2" fillId="7" borderId="12"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11" fillId="7" borderId="0" xfId="0" applyFont="1" applyFill="1" applyAlignment="1">
      <alignment horizontal="center"/>
    </xf>
    <xf numFmtId="0" fontId="13" fillId="7" borderId="0" xfId="0" applyFont="1" applyFill="1" applyAlignment="1">
      <alignment horizontal="center"/>
    </xf>
    <xf numFmtId="0" fontId="46" fillId="7" borderId="0" xfId="0" applyFont="1" applyFill="1" applyAlignment="1" applyProtection="1">
      <alignment horizontal="left"/>
      <protection hidden="1"/>
    </xf>
    <xf numFmtId="0" fontId="79" fillId="7" borderId="0" xfId="0" applyFont="1" applyFill="1" applyAlignment="1" applyProtection="1">
      <alignment horizontal="right"/>
      <protection hidden="1"/>
    </xf>
    <xf numFmtId="0" fontId="79" fillId="7" borderId="0" xfId="0" applyFont="1" applyFill="1" applyAlignment="1" applyProtection="1">
      <alignment horizontal="left"/>
      <protection hidden="1"/>
    </xf>
    <xf numFmtId="0" fontId="46" fillId="7" borderId="0" xfId="0" applyFont="1" applyFill="1" applyAlignment="1" applyProtection="1">
      <alignment horizontal="right"/>
      <protection hidden="1"/>
    </xf>
    <xf numFmtId="0" fontId="2" fillId="7" borderId="114" xfId="0" applyFont="1" applyFill="1" applyBorder="1" applyAlignment="1" applyProtection="1">
      <alignment horizontal="center" vertical="center"/>
      <protection hidden="1"/>
    </xf>
    <xf numFmtId="0" fontId="2" fillId="7" borderId="115" xfId="0" applyFont="1" applyFill="1" applyBorder="1" applyAlignment="1" applyProtection="1">
      <alignment horizontal="center" vertical="center"/>
      <protection hidden="1"/>
    </xf>
    <xf numFmtId="0" fontId="11" fillId="7" borderId="20"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21" xfId="0" applyFont="1" applyFill="1" applyBorder="1" applyAlignment="1">
      <alignment horizontal="center" vertical="center"/>
    </xf>
    <xf numFmtId="0" fontId="11" fillId="7" borderId="19" xfId="0" applyFont="1" applyFill="1" applyBorder="1" applyAlignment="1">
      <alignment horizontal="center" vertical="center"/>
    </xf>
    <xf numFmtId="0" fontId="11" fillId="7" borderId="0" xfId="0" applyFont="1" applyFill="1" applyAlignment="1">
      <alignment horizontal="center" vertical="center"/>
    </xf>
    <xf numFmtId="0" fontId="11" fillId="7" borderId="37"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1" fillId="34" borderId="20" xfId="0" applyFont="1" applyFill="1" applyBorder="1" applyAlignment="1" applyProtection="1">
      <alignment horizontal="center" vertical="center"/>
      <protection hidden="1"/>
    </xf>
    <xf numFmtId="0" fontId="1" fillId="34" borderId="22" xfId="0" applyFont="1" applyFill="1" applyBorder="1" applyAlignment="1" applyProtection="1">
      <alignment horizontal="center" vertical="center"/>
      <protection hidden="1"/>
    </xf>
    <xf numFmtId="0" fontId="1" fillId="34" borderId="21" xfId="0" applyFont="1" applyFill="1" applyBorder="1" applyAlignment="1" applyProtection="1">
      <alignment horizontal="center" vertical="center"/>
      <protection hidden="1"/>
    </xf>
    <xf numFmtId="0" fontId="14" fillId="14" borderId="19" xfId="0" applyFont="1" applyFill="1" applyBorder="1" applyAlignment="1" applyProtection="1">
      <alignment horizontal="center" vertical="center"/>
      <protection hidden="1"/>
    </xf>
    <xf numFmtId="0" fontId="14" fillId="14" borderId="0" xfId="0" applyFont="1" applyFill="1" applyAlignment="1" applyProtection="1">
      <alignment horizontal="center" vertical="center"/>
      <protection hidden="1"/>
    </xf>
    <xf numFmtId="0" fontId="14" fillId="14" borderId="111" xfId="0" applyFont="1" applyFill="1" applyBorder="1" applyAlignment="1" applyProtection="1">
      <alignment horizontal="center" vertical="center"/>
      <protection hidden="1"/>
    </xf>
    <xf numFmtId="0" fontId="43" fillId="6" borderId="12" xfId="0" applyFont="1" applyFill="1" applyBorder="1" applyAlignment="1" applyProtection="1">
      <alignment horizontal="center" vertical="center"/>
      <protection hidden="1"/>
    </xf>
    <xf numFmtId="0" fontId="43" fillId="6" borderId="13" xfId="0" applyFont="1" applyFill="1" applyBorder="1" applyAlignment="1" applyProtection="1">
      <alignment horizontal="center" vertical="center"/>
      <protection hidden="1"/>
    </xf>
    <xf numFmtId="0" fontId="2" fillId="7" borderId="103" xfId="0" applyFont="1" applyFill="1" applyBorder="1" applyAlignment="1" applyProtection="1">
      <alignment horizontal="center" vertical="center"/>
      <protection hidden="1"/>
    </xf>
    <xf numFmtId="0" fontId="2" fillId="7" borderId="112" xfId="0" applyFont="1" applyFill="1" applyBorder="1" applyAlignment="1" applyProtection="1">
      <alignment horizontal="center" vertical="center"/>
      <protection hidden="1"/>
    </xf>
    <xf numFmtId="0" fontId="2" fillId="7" borderId="104" xfId="0" applyFont="1" applyFill="1" applyBorder="1" applyAlignment="1" applyProtection="1">
      <alignment horizontal="center" vertical="center"/>
      <protection hidden="1"/>
    </xf>
    <xf numFmtId="3" fontId="0" fillId="7" borderId="12" xfId="0" applyNumberFormat="1" applyFill="1" applyBorder="1" applyAlignment="1" applyProtection="1">
      <alignment horizontal="center"/>
      <protection hidden="1"/>
    </xf>
    <xf numFmtId="0" fontId="0" fillId="7" borderId="6" xfId="0" applyFill="1" applyBorder="1" applyAlignment="1" applyProtection="1">
      <alignment horizontal="center"/>
      <protection hidden="1"/>
    </xf>
    <xf numFmtId="0" fontId="0" fillId="7" borderId="12" xfId="0" applyFill="1" applyBorder="1" applyAlignment="1" applyProtection="1">
      <alignment horizontal="center"/>
      <protection hidden="1"/>
    </xf>
    <xf numFmtId="0" fontId="0" fillId="7" borderId="115" xfId="0" applyFill="1" applyBorder="1" applyAlignment="1" applyProtection="1">
      <alignment horizontal="center"/>
      <protection hidden="1"/>
    </xf>
    <xf numFmtId="3" fontId="24" fillId="7" borderId="12" xfId="0" applyNumberFormat="1" applyFont="1" applyFill="1" applyBorder="1" applyAlignment="1" applyProtection="1">
      <alignment horizontal="center"/>
      <protection hidden="1"/>
    </xf>
    <xf numFmtId="0" fontId="24" fillId="7" borderId="13" xfId="0" applyFont="1" applyFill="1" applyBorder="1" applyAlignment="1" applyProtection="1">
      <alignment horizontal="center"/>
      <protection hidden="1"/>
    </xf>
    <xf numFmtId="3" fontId="0" fillId="7" borderId="113" xfId="0" applyNumberFormat="1" applyFill="1" applyBorder="1" applyAlignment="1" applyProtection="1">
      <alignment horizontal="center"/>
      <protection hidden="1"/>
    </xf>
    <xf numFmtId="3" fontId="0" fillId="7" borderId="114" xfId="0" applyNumberFormat="1" applyFill="1" applyBorder="1" applyAlignment="1" applyProtection="1">
      <alignment horizontal="center"/>
      <protection hidden="1"/>
    </xf>
    <xf numFmtId="3" fontId="0" fillId="7" borderId="115" xfId="0" applyNumberFormat="1" applyFill="1" applyBorder="1" applyAlignment="1" applyProtection="1">
      <alignment horizontal="center"/>
      <protection hidden="1"/>
    </xf>
    <xf numFmtId="0" fontId="1" fillId="32" borderId="100" xfId="0" applyFont="1" applyFill="1" applyBorder="1" applyAlignment="1" applyProtection="1">
      <alignment horizontal="right" vertical="center"/>
      <protection hidden="1"/>
    </xf>
    <xf numFmtId="0" fontId="1" fillId="32" borderId="101" xfId="0" applyFont="1" applyFill="1" applyBorder="1" applyAlignment="1" applyProtection="1">
      <alignment horizontal="right" vertical="center"/>
      <protection hidden="1"/>
    </xf>
    <xf numFmtId="0" fontId="1" fillId="32" borderId="102" xfId="0" applyFont="1" applyFill="1" applyBorder="1" applyAlignment="1" applyProtection="1">
      <alignment horizontal="right" vertical="center"/>
      <protection hidden="1"/>
    </xf>
    <xf numFmtId="165" fontId="58" fillId="32" borderId="116" xfId="0" applyNumberFormat="1" applyFont="1" applyFill="1" applyBorder="1" applyAlignment="1" applyProtection="1">
      <alignment horizontal="center" vertical="center"/>
      <protection hidden="1"/>
    </xf>
    <xf numFmtId="165" fontId="58" fillId="32" borderId="101" xfId="0" applyNumberFormat="1" applyFont="1" applyFill="1" applyBorder="1" applyAlignment="1" applyProtection="1">
      <alignment horizontal="center" vertical="center"/>
      <protection hidden="1"/>
    </xf>
    <xf numFmtId="165" fontId="58" fillId="32" borderId="102" xfId="0" applyNumberFormat="1" applyFont="1" applyFill="1" applyBorder="1" applyAlignment="1" applyProtection="1">
      <alignment horizontal="center" vertical="center"/>
      <protection hidden="1"/>
    </xf>
    <xf numFmtId="165" fontId="58" fillId="32" borderId="117" xfId="0" applyNumberFormat="1" applyFont="1" applyFill="1" applyBorder="1" applyAlignment="1" applyProtection="1">
      <alignment horizontal="center" vertical="center"/>
      <protection hidden="1"/>
    </xf>
    <xf numFmtId="3" fontId="2" fillId="7" borderId="113" xfId="0" applyNumberFormat="1" applyFont="1" applyFill="1" applyBorder="1" applyAlignment="1" applyProtection="1">
      <alignment horizontal="center"/>
      <protection hidden="1"/>
    </xf>
    <xf numFmtId="0" fontId="2" fillId="7" borderId="5" xfId="0" applyFont="1" applyFill="1" applyBorder="1" applyAlignment="1" applyProtection="1">
      <alignment horizontal="center" vertical="center"/>
      <protection hidden="1"/>
    </xf>
    <xf numFmtId="0" fontId="2" fillId="7" borderId="118" xfId="0" applyFont="1" applyFill="1" applyBorder="1" applyAlignment="1" applyProtection="1">
      <alignment horizontal="center" vertical="center"/>
      <protection hidden="1"/>
    </xf>
    <xf numFmtId="0" fontId="0" fillId="7" borderId="6" xfId="0" applyFill="1" applyBorder="1" applyAlignment="1">
      <alignment horizontal="center"/>
    </xf>
    <xf numFmtId="0" fontId="0" fillId="7" borderId="12" xfId="0" applyFill="1" applyBorder="1" applyAlignment="1">
      <alignment horizontal="center"/>
    </xf>
    <xf numFmtId="0" fontId="0" fillId="7" borderId="13" xfId="0" applyFill="1" applyBorder="1" applyAlignment="1">
      <alignment horizontal="center"/>
    </xf>
    <xf numFmtId="3" fontId="0" fillId="7" borderId="120" xfId="0" applyNumberFormat="1" applyFill="1" applyBorder="1" applyAlignment="1" applyProtection="1">
      <alignment horizontal="center"/>
      <protection hidden="1"/>
    </xf>
    <xf numFmtId="0" fontId="0" fillId="7" borderId="113" xfId="0" applyFill="1" applyBorder="1" applyAlignment="1" applyProtection="1">
      <alignment horizontal="center"/>
      <protection hidden="1"/>
    </xf>
    <xf numFmtId="0" fontId="1" fillId="32" borderId="121" xfId="0" applyFont="1" applyFill="1" applyBorder="1" applyAlignment="1" applyProtection="1">
      <alignment horizontal="right" vertical="center"/>
      <protection hidden="1"/>
    </xf>
    <xf numFmtId="0" fontId="1" fillId="32" borderId="122" xfId="0" applyFont="1" applyFill="1" applyBorder="1" applyAlignment="1" applyProtection="1">
      <alignment horizontal="right" vertical="center"/>
      <protection hidden="1"/>
    </xf>
    <xf numFmtId="165" fontId="58" fillId="32" borderId="123" xfId="0" applyNumberFormat="1" applyFont="1" applyFill="1" applyBorder="1" applyAlignment="1" applyProtection="1">
      <alignment horizontal="center"/>
      <protection hidden="1"/>
    </xf>
    <xf numFmtId="165" fontId="58" fillId="32" borderId="101" xfId="0" applyNumberFormat="1" applyFont="1" applyFill="1" applyBorder="1" applyAlignment="1" applyProtection="1">
      <alignment horizontal="center"/>
      <protection hidden="1"/>
    </xf>
    <xf numFmtId="165" fontId="58" fillId="32" borderId="124" xfId="0" applyNumberFormat="1" applyFont="1" applyFill="1" applyBorder="1" applyAlignment="1" applyProtection="1">
      <alignment horizontal="center"/>
      <protection hidden="1"/>
    </xf>
    <xf numFmtId="165" fontId="58" fillId="32" borderId="117" xfId="0" applyNumberFormat="1" applyFont="1" applyFill="1" applyBorder="1" applyAlignment="1" applyProtection="1">
      <alignment horizontal="center"/>
      <protection hidden="1"/>
    </xf>
    <xf numFmtId="0" fontId="2" fillId="7" borderId="113" xfId="0" applyFont="1" applyFill="1" applyBorder="1" applyAlignment="1" applyProtection="1">
      <alignment horizontal="center"/>
      <protection hidden="1"/>
    </xf>
    <xf numFmtId="0" fontId="13" fillId="7" borderId="0" xfId="0" applyFont="1" applyFill="1" applyAlignment="1">
      <alignment horizontal="right"/>
    </xf>
    <xf numFmtId="0" fontId="13" fillId="7" borderId="0" xfId="0" applyFont="1" applyFill="1" applyAlignment="1">
      <alignment horizontal="left"/>
    </xf>
    <xf numFmtId="0" fontId="2" fillId="7" borderId="119" xfId="0" applyFont="1" applyFill="1" applyBorder="1" applyAlignment="1" applyProtection="1">
      <alignment horizontal="center" vertical="center"/>
      <protection hidden="1"/>
    </xf>
    <xf numFmtId="0" fontId="11" fillId="7" borderId="20" xfId="0" applyFont="1" applyFill="1" applyBorder="1" applyAlignment="1" applyProtection="1">
      <alignment horizontal="center" vertical="center"/>
      <protection hidden="1"/>
    </xf>
    <xf numFmtId="0" fontId="11" fillId="7" borderId="22" xfId="0" applyFont="1" applyFill="1" applyBorder="1" applyAlignment="1" applyProtection="1">
      <alignment horizontal="center" vertical="center"/>
      <protection hidden="1"/>
    </xf>
    <xf numFmtId="0" fontId="11" fillId="7" borderId="21" xfId="0" applyFont="1" applyFill="1" applyBorder="1" applyAlignment="1" applyProtection="1">
      <alignment horizontal="center" vertical="center"/>
      <protection hidden="1"/>
    </xf>
    <xf numFmtId="0" fontId="11" fillId="7" borderId="19" xfId="0" applyFont="1" applyFill="1" applyBorder="1" applyAlignment="1" applyProtection="1">
      <alignment horizontal="center" vertical="center"/>
      <protection hidden="1"/>
    </xf>
    <xf numFmtId="0" fontId="11" fillId="7" borderId="0" xfId="0" applyFont="1" applyFill="1" applyAlignment="1" applyProtection="1">
      <alignment horizontal="center" vertical="center"/>
      <protection hidden="1"/>
    </xf>
    <xf numFmtId="0" fontId="11" fillId="7" borderId="37" xfId="0" applyFont="1" applyFill="1" applyBorder="1" applyAlignment="1" applyProtection="1">
      <alignment horizontal="center" vertical="center"/>
      <protection hidden="1"/>
    </xf>
    <xf numFmtId="0" fontId="11" fillId="7" borderId="15" xfId="0" applyFont="1" applyFill="1" applyBorder="1" applyAlignment="1" applyProtection="1">
      <alignment horizontal="center" vertical="center"/>
      <protection hidden="1"/>
    </xf>
    <xf numFmtId="0" fontId="11" fillId="7" borderId="16" xfId="0" applyFont="1" applyFill="1" applyBorder="1" applyAlignment="1" applyProtection="1">
      <alignment horizontal="center" vertical="center"/>
      <protection hidden="1"/>
    </xf>
    <xf numFmtId="0" fontId="11" fillId="7" borderId="17" xfId="0" applyFont="1" applyFill="1" applyBorder="1" applyAlignment="1" applyProtection="1">
      <alignment horizontal="center" vertical="center"/>
      <protection hidden="1"/>
    </xf>
    <xf numFmtId="0" fontId="1" fillId="35" borderId="22" xfId="0" applyFont="1" applyFill="1" applyBorder="1" applyAlignment="1" applyProtection="1">
      <alignment horizontal="center" vertical="center"/>
      <protection hidden="1"/>
    </xf>
    <xf numFmtId="0" fontId="1" fillId="35" borderId="21" xfId="0" applyFont="1" applyFill="1" applyBorder="1" applyAlignment="1" applyProtection="1">
      <alignment horizontal="center" vertical="center"/>
      <protection hidden="1"/>
    </xf>
    <xf numFmtId="0" fontId="15" fillId="14" borderId="6" xfId="0" applyFont="1" applyFill="1" applyBorder="1" applyAlignment="1" applyProtection="1">
      <alignment horizontal="center" vertical="center"/>
      <protection hidden="1"/>
    </xf>
    <xf numFmtId="0" fontId="15" fillId="14" borderId="12" xfId="0" applyFont="1" applyFill="1" applyBorder="1" applyAlignment="1" applyProtection="1">
      <alignment horizontal="center" vertical="center"/>
      <protection hidden="1"/>
    </xf>
    <xf numFmtId="0" fontId="15" fillId="14" borderId="13" xfId="0" applyFont="1" applyFill="1" applyBorder="1" applyAlignment="1" applyProtection="1">
      <alignment horizontal="center" vertical="center"/>
      <protection hidden="1"/>
    </xf>
    <xf numFmtId="0" fontId="35" fillId="6" borderId="22" xfId="0" applyFont="1" applyFill="1" applyBorder="1" applyAlignment="1" applyProtection="1">
      <alignment horizontal="center" vertical="center"/>
      <protection hidden="1"/>
    </xf>
    <xf numFmtId="0" fontId="35" fillId="6" borderId="21" xfId="0" applyFont="1" applyFill="1" applyBorder="1" applyAlignment="1" applyProtection="1">
      <alignment horizontal="center" vertical="center"/>
      <protection hidden="1"/>
    </xf>
    <xf numFmtId="0" fontId="1" fillId="32" borderId="125" xfId="0" applyFont="1" applyFill="1" applyBorder="1" applyAlignment="1" applyProtection="1">
      <alignment horizontal="center" vertical="center"/>
      <protection hidden="1"/>
    </xf>
    <xf numFmtId="0" fontId="1" fillId="32" borderId="126" xfId="0" applyFont="1" applyFill="1" applyBorder="1" applyAlignment="1" applyProtection="1">
      <alignment horizontal="center" vertical="center"/>
      <protection hidden="1"/>
    </xf>
    <xf numFmtId="165" fontId="58" fillId="32" borderId="126" xfId="0" applyNumberFormat="1" applyFont="1" applyFill="1" applyBorder="1" applyAlignment="1" applyProtection="1">
      <alignment horizontal="center" vertical="center"/>
      <protection hidden="1"/>
    </xf>
    <xf numFmtId="165" fontId="58" fillId="32" borderId="127" xfId="0" applyNumberFormat="1" applyFont="1" applyFill="1" applyBorder="1" applyAlignment="1" applyProtection="1">
      <alignment horizontal="center" vertical="center"/>
      <protection hidden="1"/>
    </xf>
    <xf numFmtId="3" fontId="2" fillId="7" borderId="13" xfId="0" applyNumberFormat="1" applyFont="1" applyFill="1" applyBorder="1" applyAlignment="1" applyProtection="1">
      <alignment horizontal="center"/>
      <protection hidden="1"/>
    </xf>
    <xf numFmtId="0" fontId="14" fillId="7" borderId="114" xfId="0" applyFont="1" applyFill="1" applyBorder="1" applyAlignment="1" applyProtection="1">
      <alignment horizontal="center" vertical="center"/>
      <protection hidden="1"/>
    </xf>
    <xf numFmtId="0" fontId="14" fillId="7" borderId="115" xfId="0" applyFont="1" applyFill="1" applyBorder="1" applyAlignment="1" applyProtection="1">
      <alignment horizontal="center" vertical="center"/>
      <protection hidden="1"/>
    </xf>
    <xf numFmtId="0" fontId="14" fillId="7" borderId="6" xfId="0" applyFont="1" applyFill="1" applyBorder="1" applyAlignment="1" applyProtection="1">
      <alignment horizontal="center" vertical="center"/>
      <protection hidden="1"/>
    </xf>
    <xf numFmtId="0" fontId="14" fillId="7" borderId="13" xfId="0" applyFont="1" applyFill="1" applyBorder="1" applyAlignment="1" applyProtection="1">
      <alignment horizontal="center" vertical="center"/>
      <protection hidden="1"/>
    </xf>
    <xf numFmtId="0" fontId="43" fillId="33" borderId="22" xfId="0" applyFont="1" applyFill="1" applyBorder="1" applyAlignment="1" applyProtection="1">
      <alignment horizontal="center" vertical="center"/>
      <protection hidden="1"/>
    </xf>
    <xf numFmtId="0" fontId="43" fillId="33" borderId="21" xfId="0" applyFont="1" applyFill="1" applyBorder="1" applyAlignment="1" applyProtection="1">
      <alignment horizontal="center" vertical="center"/>
      <protection hidden="1"/>
    </xf>
    <xf numFmtId="0" fontId="35" fillId="6" borderId="12" xfId="0" applyFont="1" applyFill="1" applyBorder="1" applyAlignment="1" applyProtection="1">
      <alignment horizontal="center" vertical="center"/>
      <protection hidden="1"/>
    </xf>
    <xf numFmtId="0" fontId="35" fillId="6" borderId="13" xfId="0" applyFont="1" applyFill="1" applyBorder="1" applyAlignment="1" applyProtection="1">
      <alignment horizontal="center" vertical="center"/>
      <protection hidden="1"/>
    </xf>
    <xf numFmtId="0" fontId="11" fillId="7" borderId="6" xfId="0" applyFont="1" applyFill="1" applyBorder="1" applyAlignment="1" applyProtection="1">
      <alignment horizontal="center" vertical="center"/>
      <protection hidden="1"/>
    </xf>
    <xf numFmtId="0" fontId="11" fillId="7" borderId="115" xfId="0" applyFont="1" applyFill="1" applyBorder="1" applyAlignment="1" applyProtection="1">
      <alignment horizontal="center" vertical="center"/>
      <protection hidden="1"/>
    </xf>
    <xf numFmtId="0" fontId="14" fillId="7" borderId="113" xfId="0" applyFont="1" applyFill="1" applyBorder="1" applyAlignment="1" applyProtection="1">
      <alignment horizontal="center" vertical="center"/>
      <protection hidden="1"/>
    </xf>
    <xf numFmtId="0" fontId="14" fillId="7" borderId="12" xfId="0" applyFont="1" applyFill="1" applyBorder="1" applyAlignment="1" applyProtection="1">
      <alignment horizontal="center" vertical="center"/>
      <protection hidden="1"/>
    </xf>
    <xf numFmtId="0" fontId="43" fillId="2" borderId="48" xfId="0" applyFont="1" applyFill="1" applyBorder="1" applyAlignment="1">
      <alignment horizontal="center" wrapText="1"/>
    </xf>
    <xf numFmtId="0" fontId="43" fillId="2" borderId="110" xfId="0" applyFont="1" applyFill="1" applyBorder="1" applyAlignment="1">
      <alignment horizontal="center" wrapText="1"/>
    </xf>
    <xf numFmtId="0" fontId="71" fillId="9" borderId="0" xfId="0" applyFont="1" applyFill="1" applyAlignment="1" applyProtection="1">
      <alignment horizontal="left" vertical="center" wrapText="1"/>
      <protection hidden="1"/>
    </xf>
    <xf numFmtId="16" fontId="1" fillId="4" borderId="6" xfId="0" applyNumberFormat="1" applyFont="1" applyFill="1" applyBorder="1" applyAlignment="1" applyProtection="1">
      <alignment horizontal="center"/>
      <protection hidden="1"/>
    </xf>
    <xf numFmtId="16" fontId="1" fillId="4" borderId="12" xfId="0" applyNumberFormat="1" applyFont="1" applyFill="1" applyBorder="1" applyAlignment="1" applyProtection="1">
      <alignment horizontal="center"/>
      <protection hidden="1"/>
    </xf>
    <xf numFmtId="16" fontId="1" fillId="4" borderId="13" xfId="0" applyNumberFormat="1" applyFont="1" applyFill="1" applyBorder="1" applyAlignment="1" applyProtection="1">
      <alignment horizontal="center"/>
      <protection hidden="1"/>
    </xf>
    <xf numFmtId="16" fontId="1" fillId="4" borderId="5" xfId="0" applyNumberFormat="1"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16" fontId="1" fillId="3" borderId="5" xfId="0" applyNumberFormat="1" applyFont="1" applyFill="1" applyBorder="1" applyAlignment="1" applyProtection="1">
      <alignment horizontal="center"/>
      <protection hidden="1"/>
    </xf>
    <xf numFmtId="0" fontId="1" fillId="3" borderId="5" xfId="0"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1" fillId="2" borderId="26" xfId="0" applyFont="1" applyFill="1" applyBorder="1" applyAlignment="1" applyProtection="1">
      <alignment horizontal="center" vertical="center" wrapText="1"/>
      <protection hidden="1"/>
    </xf>
    <xf numFmtId="0" fontId="1" fillId="2" borderId="51" xfId="0" applyFont="1" applyFill="1" applyBorder="1" applyAlignment="1" applyProtection="1">
      <alignment horizontal="center" vertical="center" wrapText="1"/>
      <protection hidden="1"/>
    </xf>
    <xf numFmtId="0" fontId="43" fillId="2" borderId="53" xfId="0" applyFont="1" applyFill="1" applyBorder="1" applyAlignment="1">
      <alignment horizontal="center" wrapText="1"/>
    </xf>
    <xf numFmtId="0" fontId="43" fillId="2" borderId="109" xfId="0" applyFont="1" applyFill="1" applyBorder="1" applyAlignment="1">
      <alignment horizontal="center" wrapText="1"/>
    </xf>
    <xf numFmtId="0" fontId="38" fillId="9" borderId="0" xfId="0" applyFont="1" applyFill="1" applyAlignment="1" applyProtection="1">
      <alignment horizontal="center" vertical="top" wrapText="1"/>
      <protection hidden="1"/>
    </xf>
    <xf numFmtId="0" fontId="26" fillId="9" borderId="0" xfId="0" applyFont="1" applyFill="1" applyAlignment="1" applyProtection="1">
      <alignment horizontal="left" vertical="top" wrapText="1"/>
      <protection hidden="1"/>
    </xf>
    <xf numFmtId="0" fontId="36" fillId="18" borderId="11" xfId="0" applyFont="1" applyFill="1" applyBorder="1" applyAlignment="1">
      <alignment horizontal="center" wrapText="1"/>
    </xf>
    <xf numFmtId="0" fontId="36" fillId="18" borderId="14" xfId="0" applyFont="1" applyFill="1" applyBorder="1" applyAlignment="1">
      <alignment horizontal="center" wrapText="1"/>
    </xf>
    <xf numFmtId="0" fontId="35" fillId="21" borderId="5" xfId="0" applyFont="1" applyFill="1" applyBorder="1" applyAlignment="1">
      <alignment horizontal="center" wrapText="1"/>
    </xf>
    <xf numFmtId="0" fontId="43" fillId="2" borderId="52" xfId="0" applyFont="1" applyFill="1" applyBorder="1" applyAlignment="1">
      <alignment horizontal="center" wrapText="1"/>
    </xf>
    <xf numFmtId="0" fontId="43" fillId="2" borderId="64" xfId="0" applyFont="1" applyFill="1" applyBorder="1" applyAlignment="1">
      <alignment horizontal="center" wrapText="1"/>
    </xf>
  </cellXfs>
  <cellStyles count="4">
    <cellStyle name="Currency 2" xfId="3" xr:uid="{6C075635-BB89-466A-BA7B-ADCA68A6E21A}"/>
    <cellStyle name="Normal" xfId="0" builtinId="0"/>
    <cellStyle name="Normal 2" xfId="1" xr:uid="{00000000-0005-0000-0000-000002000000}"/>
    <cellStyle name="Percent" xfId="2" builtinId="5"/>
  </cellStyles>
  <dxfs count="3720">
    <dxf>
      <fill>
        <patternFill>
          <bgColor rgb="FFFF0000"/>
        </patternFill>
      </fill>
    </dxf>
    <dxf>
      <font>
        <color theme="3" tint="-0.499984740745262"/>
      </font>
      <fill>
        <patternFill>
          <bgColor theme="3" tint="-0.499984740745262"/>
        </patternFill>
      </fill>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3" tint="-0.499984740745262"/>
      </font>
      <fill>
        <patternFill>
          <bgColor theme="3" tint="-0.499984740745262"/>
        </patternFill>
      </fill>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3" tint="-0.499984740745262"/>
      </font>
      <fill>
        <patternFill>
          <bgColor theme="3" tint="-0.499984740745262"/>
        </patternFill>
      </fill>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dashed">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theme="0" tint="-0.34998626667073579"/>
        </left>
        <right style="dashed">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theme="0" tint="-0.3499862666707357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ont>
        <color theme="1"/>
      </font>
      <fill>
        <patternFill>
          <bgColor theme="0" tint="-0.14996795556505021"/>
        </patternFill>
      </fill>
      <border>
        <left style="thin">
          <color rgb="FF7F7649"/>
        </left>
        <right style="thin">
          <color rgb="FF7F7649"/>
        </right>
        <top style="thin">
          <color rgb="FF7F7649"/>
        </top>
        <bottom style="thin">
          <color rgb="FF7F7649"/>
        </bottom>
        <vertical/>
        <horizontal/>
      </border>
    </dxf>
    <dxf>
      <font>
        <color theme="0"/>
      </font>
      <border>
        <left/>
        <right/>
        <top/>
        <bottom/>
        <vertical/>
        <horizontal/>
      </border>
    </dxf>
    <dxf>
      <font>
        <color theme="0"/>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24994659260841701"/>
      </font>
      <fill>
        <patternFill>
          <bgColor theme="0" tint="-0.24994659260841701"/>
        </patternFill>
      </fill>
    </dxf>
    <dxf>
      <border>
        <bottom style="thin">
          <color auto="1"/>
        </bottom>
        <vertical/>
        <horizontal/>
      </border>
    </dxf>
    <dxf>
      <fill>
        <patternFill>
          <bgColor theme="0" tint="-0.24994659260841701"/>
        </patternFill>
      </fill>
    </dxf>
    <dxf>
      <font>
        <b/>
        <i val="0"/>
      </font>
      <fill>
        <patternFill patternType="solid">
          <bgColor rgb="FFFFFF99"/>
        </patternFill>
      </fill>
      <border>
        <left style="thin">
          <color auto="1"/>
        </left>
        <right style="thin">
          <color auto="1"/>
        </right>
        <top style="thin">
          <color auto="1"/>
        </top>
        <bottom style="thin">
          <color auto="1"/>
        </bottom>
      </border>
    </dxf>
    <dxf>
      <font>
        <color theme="1"/>
      </font>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ont>
        <color theme="0"/>
      </font>
      <border>
        <left/>
        <right/>
        <top/>
        <bottom/>
        <vertical/>
        <horizontal/>
      </border>
    </dxf>
    <dxf>
      <font>
        <b/>
        <i val="0"/>
      </font>
      <fill>
        <patternFill patternType="solid"/>
      </fill>
      <border>
        <left style="thin">
          <color auto="1"/>
        </left>
        <right style="thin">
          <color auto="1"/>
        </right>
        <top style="thin">
          <color auto="1"/>
        </top>
        <bottom style="thin">
          <color auto="1"/>
        </bottom>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border>
        <bottom style="thin">
          <color auto="1"/>
        </bottom>
        <vertical/>
        <horizontal/>
      </border>
    </dxf>
    <dxf>
      <font>
        <b/>
        <i val="0"/>
      </font>
      <fill>
        <patternFill>
          <bgColor rgb="FFFFFF99"/>
        </patternFill>
      </fill>
      <border>
        <left style="thin">
          <color auto="1"/>
        </left>
        <right style="thin">
          <color auto="1"/>
        </right>
        <top style="thin">
          <color auto="1"/>
        </top>
        <bottom style="thin">
          <color auto="1"/>
        </bottom>
      </border>
    </dxf>
    <dxf>
      <font>
        <color rgb="FFFFFFCC"/>
      </font>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tint="-0.24994659260841701"/>
      </font>
      <fill>
        <patternFill>
          <bgColor theme="0" tint="-0.24994659260841701"/>
        </patternFill>
      </fill>
    </dxf>
    <dxf>
      <border>
        <bottom style="thin">
          <color auto="1"/>
        </bottom>
        <vertical/>
        <horizontal/>
      </border>
    </dxf>
    <dxf>
      <fill>
        <patternFill>
          <bgColor theme="0" tint="-0.24994659260841701"/>
        </patternFill>
      </fill>
    </dxf>
    <dxf>
      <border>
        <bottom style="thin">
          <color auto="1"/>
        </bottom>
        <vertical/>
        <horizontal/>
      </border>
    </dxf>
    <dxf>
      <font>
        <b/>
        <i val="0"/>
      </font>
      <fill>
        <patternFill>
          <bgColor rgb="FFFFFF99"/>
        </patternFill>
      </fill>
      <border>
        <left style="thin">
          <color auto="1"/>
        </left>
        <right style="thin">
          <color auto="1"/>
        </right>
        <top style="thin">
          <color auto="1"/>
        </top>
        <bottom style="thin">
          <color auto="1"/>
        </bottom>
      </border>
    </dxf>
    <dxf>
      <font>
        <color rgb="FFFFFFCC"/>
      </font>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patternType="solid">
          <bgColor rgb="FFFFFF99"/>
        </patternFill>
      </fill>
      <border>
        <left style="thin">
          <color auto="1"/>
        </left>
        <right style="thin">
          <color auto="1"/>
        </right>
        <top style="thin">
          <color auto="1"/>
        </top>
        <bottom style="thin">
          <color auto="1"/>
        </bottom>
      </border>
    </dxf>
    <dxf>
      <font>
        <color theme="1"/>
      </font>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ont>
        <color theme="0"/>
      </font>
      <border>
        <left/>
        <right/>
        <top/>
        <bottom/>
        <vertical/>
        <horizontal/>
      </border>
    </dxf>
    <dxf>
      <font>
        <b/>
        <i val="0"/>
      </font>
      <fill>
        <patternFill patternType="solid"/>
      </fill>
      <border>
        <left style="thin">
          <color auto="1"/>
        </left>
        <right style="thin">
          <color auto="1"/>
        </right>
        <top style="thin">
          <color auto="1"/>
        </top>
        <bottom style="thin">
          <color auto="1"/>
        </bottom>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tint="-0.24994659260841701"/>
      </font>
      <fill>
        <patternFill>
          <bgColor theme="0" tint="-0.24994659260841701"/>
        </patternFill>
      </fill>
    </dxf>
    <dxf>
      <fill>
        <patternFill>
          <bgColor theme="0" tint="-0.24994659260841701"/>
        </patternFill>
      </fill>
    </dxf>
    <dxf>
      <border>
        <bottom style="thin">
          <color auto="1"/>
        </bottom>
        <vertical/>
        <horizontal/>
      </border>
    </dxf>
    <dxf>
      <font>
        <b/>
        <i val="0"/>
        <color theme="1"/>
      </font>
      <fill>
        <patternFill>
          <bgColor rgb="FFFFFF99"/>
        </patternFill>
      </fill>
      <border>
        <left style="thin">
          <color auto="1"/>
        </left>
        <right style="thin">
          <color auto="1"/>
        </right>
        <top style="thin">
          <color auto="1"/>
        </top>
        <bottom style="thin">
          <color auto="1"/>
        </bottom>
      </border>
    </dxf>
    <dxf>
      <font>
        <color rgb="FFFFFFCC"/>
      </font>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patternType="solid">
          <bgColor rgb="FFFFFF99"/>
        </patternFill>
      </fill>
      <border>
        <left style="thin">
          <color auto="1"/>
        </left>
        <right style="thin">
          <color auto="1"/>
        </right>
        <top style="thin">
          <color auto="1"/>
        </top>
        <bottom style="thin">
          <color auto="1"/>
        </bottom>
      </border>
    </dxf>
    <dxf>
      <font>
        <color theme="1"/>
      </font>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ont>
        <color theme="0"/>
      </font>
      <border>
        <left/>
        <right/>
        <top/>
        <bottom/>
        <vertical/>
        <horizontal/>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tint="-0.24994659260841701"/>
      </font>
      <fill>
        <patternFill>
          <bgColor theme="0" tint="-0.24994659260841701"/>
        </patternFill>
      </fill>
    </dxf>
    <dxf>
      <fill>
        <patternFill>
          <bgColor theme="0" tint="-0.24994659260841701"/>
        </patternFill>
      </fill>
    </dxf>
    <dxf>
      <border>
        <bottom style="thin">
          <color auto="1"/>
        </bottom>
        <vertical/>
        <horizontal/>
      </border>
    </dxf>
    <dxf>
      <font>
        <b/>
        <i val="0"/>
        <color theme="1"/>
      </font>
      <fill>
        <patternFill>
          <bgColor rgb="FFFFFF99"/>
        </patternFill>
      </fill>
      <border>
        <left style="thin">
          <color auto="1"/>
        </left>
        <right style="thin">
          <color auto="1"/>
        </right>
        <top style="thin">
          <color auto="1"/>
        </top>
        <bottom style="thin">
          <color auto="1"/>
        </bottom>
      </border>
    </dxf>
    <dxf>
      <font>
        <color rgb="FFFFFFCC"/>
      </font>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patternType="solid">
          <bgColor rgb="FFFFFF99"/>
        </patternFill>
      </fill>
      <border>
        <left style="thin">
          <color auto="1"/>
        </left>
        <right style="thin">
          <color auto="1"/>
        </right>
        <top style="thin">
          <color auto="1"/>
        </top>
        <bottom style="thin">
          <color auto="1"/>
        </bottom>
      </border>
    </dxf>
    <dxf>
      <font>
        <color theme="1"/>
      </font>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ont>
        <color theme="0"/>
      </font>
      <border>
        <left/>
        <right/>
        <top/>
        <bottom/>
        <vertical/>
        <horizontal/>
      </border>
    </dxf>
    <dxf>
      <font>
        <b/>
        <i val="0"/>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dxf>
    <dxf>
      <font>
        <b/>
        <i val="0"/>
      </font>
    </dxf>
    <dxf>
      <font>
        <b/>
        <i val="0"/>
      </font>
    </dxf>
    <dxf>
      <font>
        <b/>
        <i val="0"/>
      </font>
    </dxf>
    <dxf>
      <font>
        <b/>
        <i val="0"/>
      </font>
    </dxf>
    <dxf>
      <font>
        <b/>
        <i val="0"/>
      </font>
    </dxf>
    <dxf>
      <font>
        <b/>
        <i val="0"/>
      </font>
    </dxf>
    <dxf>
      <font>
        <b/>
        <i val="0"/>
      </font>
    </dxf>
    <dxf>
      <font>
        <b/>
        <i val="0"/>
      </font>
    </dxf>
    <dxf>
      <font>
        <b/>
        <i val="0"/>
      </font>
    </dxf>
    <dxf>
      <font>
        <color theme="0" tint="-0.24994659260841701"/>
      </font>
      <fill>
        <patternFill>
          <bgColor theme="0" tint="-0.24994659260841701"/>
        </patternFill>
      </fill>
    </dxf>
    <dxf>
      <font>
        <b/>
        <i val="0"/>
      </font>
    </dxf>
    <dxf>
      <font>
        <b/>
        <i val="0"/>
      </font>
    </dxf>
    <dxf>
      <font>
        <b/>
        <i val="0"/>
      </font>
    </dxf>
    <dxf>
      <fill>
        <patternFill>
          <bgColor rgb="FF00B050"/>
        </patternFill>
      </fill>
    </dxf>
    <dxf>
      <fill>
        <patternFill>
          <bgColor rgb="FF00B050"/>
        </patternFill>
      </fill>
    </dxf>
    <dxf>
      <font>
        <color theme="0"/>
      </font>
      <fill>
        <patternFill>
          <bgColor theme="0"/>
        </patternFill>
      </fill>
    </dxf>
    <dxf>
      <font>
        <color theme="0" tint="-0.2499465926084170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ont>
        <b val="0"/>
        <i val="0"/>
      </font>
      <fill>
        <patternFill>
          <bgColor theme="0" tint="-0.24994659260841701"/>
        </patternFill>
      </fill>
    </dxf>
    <dxf>
      <fill>
        <patternFill>
          <bgColor rgb="FF00B05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9" tint="0.79998168889431442"/>
        </patternFill>
      </fill>
      <border>
        <left/>
        <right/>
        <top/>
        <bottom/>
        <vertical/>
        <horizontal/>
      </border>
    </dxf>
    <dxf>
      <fill>
        <patternFill>
          <bgColor theme="9" tint="0.79998168889431442"/>
        </patternFill>
      </fill>
      <border>
        <left/>
        <right/>
        <top/>
        <bottom/>
        <vertical/>
        <horizontal/>
      </border>
    </dxf>
    <dxf>
      <fill>
        <patternFill>
          <bgColor theme="9" tint="0.79998168889431442"/>
        </patternFill>
      </fill>
      <border>
        <left/>
        <right/>
        <top/>
        <bottom/>
        <vertical/>
        <horizontal/>
      </border>
    </dxf>
    <dxf>
      <fill>
        <patternFill>
          <bgColor theme="9" tint="0.79998168889431442"/>
        </patternFill>
      </fill>
      <border>
        <left/>
        <right/>
        <top/>
        <bottom/>
        <vertical/>
        <horizontal/>
      </border>
    </dxf>
    <dxf>
      <fill>
        <patternFill>
          <bgColor theme="9" tint="0.79998168889431442"/>
        </patternFill>
      </fill>
      <border>
        <left/>
        <right/>
        <top/>
        <bottom/>
        <vertical/>
        <horizontal/>
      </border>
    </dxf>
    <dxf>
      <font>
        <color theme="0"/>
      </font>
      <fill>
        <patternFill>
          <bgColor theme="0"/>
        </patternFill>
      </fill>
    </dxf>
    <dxf>
      <fill>
        <patternFill>
          <bgColor theme="9" tint="0.79998168889431442"/>
        </patternFill>
      </fill>
      <border>
        <left/>
        <right/>
        <top/>
        <bottom/>
        <vertical/>
        <horizontal/>
      </border>
    </dxf>
    <dxf>
      <fill>
        <patternFill>
          <bgColor theme="9" tint="0.79998168889431442"/>
        </patternFill>
      </fill>
      <border>
        <left/>
        <right/>
        <top/>
        <bottom/>
        <vertical/>
        <horizontal/>
      </border>
    </dxf>
    <dxf>
      <fill>
        <patternFill>
          <bgColor theme="9" tint="0.79998168889431442"/>
        </patternFill>
      </fill>
      <border>
        <left/>
        <right/>
        <top/>
        <bottom/>
        <vertical/>
        <horizontal/>
      </border>
    </dxf>
    <dxf>
      <fill>
        <patternFill>
          <bgColor theme="9" tint="0.79998168889431442"/>
        </patternFill>
      </fill>
      <border>
        <left/>
        <right/>
        <top/>
        <bottom/>
        <vertical/>
        <horizontal/>
      </border>
    </dxf>
    <dxf>
      <font>
        <color theme="0"/>
      </font>
      <fill>
        <patternFill>
          <bgColor theme="0"/>
        </patternFill>
      </fill>
    </dxf>
    <dxf>
      <fill>
        <patternFill>
          <bgColor theme="0" tint="-0.14996795556505021"/>
        </patternFill>
      </fill>
    </dxf>
    <dxf>
      <font>
        <color theme="1"/>
      </font>
      <fill>
        <patternFill>
          <bgColor theme="0" tint="-0.24994659260841701"/>
        </patternFill>
      </fill>
    </dxf>
    <dxf>
      <font>
        <color theme="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1499679555650502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theme="0" tint="-0.24994659260841701"/>
      </font>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00B050"/>
      </font>
      <fill>
        <patternFill>
          <bgColor rgb="FF00B050"/>
        </patternFill>
      </fill>
    </dxf>
    <dxf>
      <fill>
        <patternFill>
          <bgColor rgb="FF00B050"/>
        </patternFill>
      </fill>
    </dxf>
    <dxf>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ill>
        <patternFill>
          <bgColor theme="0" tint="-0.24994659260841701"/>
        </patternFill>
      </fill>
    </dxf>
    <dxf>
      <font>
        <color theme="0" tint="-0.24994659260841701"/>
      </font>
      <fill>
        <patternFill>
          <bgColor theme="0" tint="-0.24994659260841701"/>
        </patternFill>
      </fill>
    </dxf>
    <dxf>
      <fill>
        <patternFill>
          <bgColor rgb="FF00B050"/>
        </patternFill>
      </fill>
    </dxf>
    <dxf>
      <fill>
        <patternFill>
          <bgColor theme="0" tint="-0.24994659260841701"/>
        </patternFill>
      </fill>
    </dxf>
    <dxf>
      <fill>
        <patternFill>
          <bgColor theme="5" tint="0.59996337778862885"/>
        </patternFill>
      </fill>
    </dxf>
    <dxf>
      <fill>
        <patternFill>
          <bgColor rgb="FFFF0000"/>
        </patternFill>
      </fill>
    </dxf>
    <dxf>
      <fill>
        <patternFill>
          <bgColor rgb="FF00B050"/>
        </patternFill>
      </fill>
    </dxf>
    <dxf>
      <fill>
        <patternFill>
          <bgColor rgb="FFFF0000"/>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C000"/>
        </patternFill>
      </fill>
    </dxf>
    <dxf>
      <font>
        <b val="0"/>
        <i val="0"/>
        <color theme="0" tint="-0.24994659260841701"/>
      </font>
      <fill>
        <patternFill>
          <bgColor theme="0" tint="-0.24994659260841701"/>
        </patternFill>
      </fill>
    </dxf>
    <dxf>
      <fill>
        <patternFill>
          <bgColor theme="0" tint="-0.24994659260841701"/>
        </patternFill>
      </fill>
    </dxf>
    <dxf>
      <font>
        <b/>
        <i val="0"/>
      </font>
      <fill>
        <patternFill>
          <bgColor rgb="FF00B05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ont>
        <b/>
        <i val="0"/>
        <color rgb="FFFF0000"/>
      </font>
      <fill>
        <patternFill>
          <bgColor rgb="FF00B05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ont>
        <b/>
        <i val="0"/>
        <color rgb="FFC00000"/>
      </font>
      <fill>
        <patternFill>
          <bgColor rgb="FF00B050"/>
        </patternFill>
      </fill>
    </dxf>
    <dxf>
      <fill>
        <patternFill>
          <bgColor theme="5" tint="0.59996337778862885"/>
        </patternFill>
      </fill>
    </dxf>
    <dxf>
      <font>
        <color theme="3" tint="0.79998168889431442"/>
      </font>
      <fill>
        <patternFill>
          <bgColor theme="3" tint="0.79998168889431442"/>
        </patternFill>
      </fill>
    </dxf>
    <dxf>
      <font>
        <color theme="3" tint="0.79998168889431442"/>
      </font>
      <fill>
        <patternFill>
          <bgColor theme="3" tint="0.79998168889431442"/>
        </patternFill>
      </fill>
    </dxf>
    <dxf>
      <fill>
        <patternFill>
          <bgColor rgb="FFFFFF00"/>
        </patternFill>
      </fill>
    </dxf>
    <dxf>
      <fill>
        <patternFill>
          <bgColor rgb="FFFF0000"/>
        </patternFill>
      </fill>
    </dxf>
    <dxf>
      <fill>
        <patternFill>
          <bgColor theme="5" tint="0.59996337778862885"/>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theme="0"/>
        </patternFill>
      </fill>
    </dxf>
    <dxf>
      <fill>
        <patternFill>
          <bgColor rgb="FFFFC000"/>
        </patternFill>
      </fill>
    </dxf>
    <dxf>
      <fill>
        <patternFill>
          <bgColor theme="0" tint="-0.24994659260841701"/>
        </patternFill>
      </fill>
    </dxf>
    <dxf>
      <fill>
        <patternFill>
          <bgColor rgb="FFFFC000"/>
        </patternFill>
      </fill>
    </dxf>
    <dxf>
      <fill>
        <patternFill>
          <bgColor theme="0" tint="-0.24994659260841701"/>
        </patternFill>
      </fill>
    </dxf>
    <dxf>
      <fill>
        <patternFill>
          <bgColor theme="0" tint="-0.24994659260841701"/>
        </patternFill>
      </fill>
    </dxf>
    <dxf>
      <fill>
        <patternFill>
          <bgColor rgb="FFFF0000"/>
        </patternFill>
      </fill>
    </dxf>
    <dxf>
      <font>
        <b/>
        <i val="0"/>
        <color rgb="FFC00000"/>
      </font>
      <fill>
        <patternFill>
          <bgColor rgb="FF00B050"/>
        </patternFill>
      </fill>
    </dxf>
    <dxf>
      <fill>
        <patternFill>
          <bgColor rgb="FF00B050"/>
        </patternFill>
      </fill>
    </dxf>
  </dxfs>
  <tableStyles count="0" defaultTableStyle="TableStyleMedium9" defaultPivotStyle="PivotStyleLight16"/>
  <colors>
    <mruColors>
      <color rgb="FFC5D9F1"/>
      <color rgb="FFFFFF99"/>
      <color rgb="FFFFFFE5"/>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9</xdr:row>
      <xdr:rowOff>0</xdr:rowOff>
    </xdr:from>
    <xdr:to>
      <xdr:col>4</xdr:col>
      <xdr:colOff>304800</xdr:colOff>
      <xdr:row>23</xdr:row>
      <xdr:rowOff>197893</xdr:rowOff>
    </xdr:to>
    <xdr:pic>
      <xdr:nvPicPr>
        <xdr:cNvPr id="2" name="Picture 1">
          <a:extLst>
            <a:ext uri="{FF2B5EF4-FFF2-40B4-BE49-F238E27FC236}">
              <a16:creationId xmlns:a16="http://schemas.microsoft.com/office/drawing/2014/main" id="{E55F19FC-163B-4AE0-9289-1BD37C359BB1}"/>
            </a:ext>
          </a:extLst>
        </xdr:cNvPr>
        <xdr:cNvPicPr>
          <a:picLocks noChangeAspect="1"/>
        </xdr:cNvPicPr>
      </xdr:nvPicPr>
      <xdr:blipFill>
        <a:blip xmlns:r="http://schemas.openxmlformats.org/officeDocument/2006/relationships" r:embed="rId1"/>
        <a:stretch>
          <a:fillRect/>
        </a:stretch>
      </xdr:blipFill>
      <xdr:spPr>
        <a:xfrm>
          <a:off x="2743200" y="2476501"/>
          <a:ext cx="0" cy="3150643"/>
        </a:xfrm>
        <a:prstGeom prst="rect">
          <a:avLst/>
        </a:prstGeom>
      </xdr:spPr>
    </xdr:pic>
    <xdr:clientData/>
  </xdr:twoCellAnchor>
  <xdr:twoCellAnchor editAs="oneCell">
    <xdr:from>
      <xdr:col>0</xdr:col>
      <xdr:colOff>219075</xdr:colOff>
      <xdr:row>0</xdr:row>
      <xdr:rowOff>47625</xdr:rowOff>
    </xdr:from>
    <xdr:to>
      <xdr:col>0</xdr:col>
      <xdr:colOff>219075</xdr:colOff>
      <xdr:row>6</xdr:row>
      <xdr:rowOff>171450</xdr:rowOff>
    </xdr:to>
    <xdr:pic>
      <xdr:nvPicPr>
        <xdr:cNvPr id="3" name="Picture 2">
          <a:extLst>
            <a:ext uri="{FF2B5EF4-FFF2-40B4-BE49-F238E27FC236}">
              <a16:creationId xmlns:a16="http://schemas.microsoft.com/office/drawing/2014/main" id="{7EFA0863-245A-469E-8736-9A18DF3197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47625"/>
          <a:ext cx="0" cy="1266825"/>
        </a:xfrm>
        <a:prstGeom prst="rect">
          <a:avLst/>
        </a:prstGeom>
      </xdr:spPr>
    </xdr:pic>
    <xdr:clientData/>
  </xdr:twoCellAnchor>
  <xdr:twoCellAnchor editAs="oneCell">
    <xdr:from>
      <xdr:col>0</xdr:col>
      <xdr:colOff>209550</xdr:colOff>
      <xdr:row>0</xdr:row>
      <xdr:rowOff>85725</xdr:rowOff>
    </xdr:from>
    <xdr:to>
      <xdr:col>2</xdr:col>
      <xdr:colOff>455515</xdr:colOff>
      <xdr:row>7</xdr:row>
      <xdr:rowOff>173857</xdr:rowOff>
    </xdr:to>
    <xdr:pic>
      <xdr:nvPicPr>
        <xdr:cNvPr id="5" name="Picture 4">
          <a:extLst>
            <a:ext uri="{FF2B5EF4-FFF2-40B4-BE49-F238E27FC236}">
              <a16:creationId xmlns:a16="http://schemas.microsoft.com/office/drawing/2014/main" id="{25B355FB-1454-462B-A4DA-FF7FCC68B6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85725"/>
          <a:ext cx="1465165" cy="14787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432802</xdr:colOff>
      <xdr:row>0</xdr:row>
      <xdr:rowOff>115528</xdr:rowOff>
    </xdr:from>
    <xdr:to>
      <xdr:col>22</xdr:col>
      <xdr:colOff>160146</xdr:colOff>
      <xdr:row>3</xdr:row>
      <xdr:rowOff>81311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49570" y="115528"/>
          <a:ext cx="1028320" cy="10460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62901</xdr:colOff>
      <xdr:row>0</xdr:row>
      <xdr:rowOff>26957</xdr:rowOff>
    </xdr:from>
    <xdr:to>
      <xdr:col>0</xdr:col>
      <xdr:colOff>682925</xdr:colOff>
      <xdr:row>3</xdr:row>
      <xdr:rowOff>105489</xdr:rowOff>
    </xdr:to>
    <xdr:pic>
      <xdr:nvPicPr>
        <xdr:cNvPr id="2" name="Picture 1">
          <a:extLst>
            <a:ext uri="{FF2B5EF4-FFF2-40B4-BE49-F238E27FC236}">
              <a16:creationId xmlns:a16="http://schemas.microsoft.com/office/drawing/2014/main" id="{A97D2C63-6F75-48C0-BD4A-B3C1B8D6D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01" y="26957"/>
          <a:ext cx="620024" cy="611932"/>
        </a:xfrm>
        <a:prstGeom prst="rect">
          <a:avLst/>
        </a:prstGeom>
      </xdr:spPr>
    </xdr:pic>
    <xdr:clientData/>
  </xdr:twoCellAnchor>
  <xdr:twoCellAnchor editAs="oneCell">
    <xdr:from>
      <xdr:col>7</xdr:col>
      <xdr:colOff>193785</xdr:colOff>
      <xdr:row>21</xdr:row>
      <xdr:rowOff>21896</xdr:rowOff>
    </xdr:from>
    <xdr:to>
      <xdr:col>7</xdr:col>
      <xdr:colOff>360500</xdr:colOff>
      <xdr:row>22</xdr:row>
      <xdr:rowOff>3240</xdr:rowOff>
    </xdr:to>
    <xdr:pic>
      <xdr:nvPicPr>
        <xdr:cNvPr id="3" name="Picture 2">
          <a:extLst>
            <a:ext uri="{FF2B5EF4-FFF2-40B4-BE49-F238E27FC236}">
              <a16:creationId xmlns:a16="http://schemas.microsoft.com/office/drawing/2014/main" id="{BA045F96-4FC2-45F2-94BB-6C25E62A92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8985" y="4270046"/>
          <a:ext cx="166715" cy="1642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259324</xdr:colOff>
      <xdr:row>8</xdr:row>
      <xdr:rowOff>12183</xdr:rowOff>
    </xdr:from>
    <xdr:to>
      <xdr:col>31</xdr:col>
      <xdr:colOff>16674</xdr:colOff>
      <xdr:row>8</xdr:row>
      <xdr:rowOff>244680</xdr:rowOff>
    </xdr:to>
    <xdr:pic>
      <xdr:nvPicPr>
        <xdr:cNvPr id="205" name="Picture 204">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1" cstate="print"/>
        <a:stretch>
          <a:fillRect/>
        </a:stretch>
      </xdr:blipFill>
      <xdr:spPr>
        <a:xfrm>
          <a:off x="14247161" y="1510498"/>
          <a:ext cx="249653" cy="232497"/>
        </a:xfrm>
        <a:prstGeom prst="rect">
          <a:avLst/>
        </a:prstGeom>
      </xdr:spPr>
    </xdr:pic>
    <xdr:clientData/>
  </xdr:twoCellAnchor>
  <xdr:twoCellAnchor editAs="oneCell">
    <xdr:from>
      <xdr:col>96</xdr:col>
      <xdr:colOff>222971</xdr:colOff>
      <xdr:row>8</xdr:row>
      <xdr:rowOff>483</xdr:rowOff>
    </xdr:from>
    <xdr:to>
      <xdr:col>96</xdr:col>
      <xdr:colOff>484370</xdr:colOff>
      <xdr:row>8</xdr:row>
      <xdr:rowOff>244307</xdr:rowOff>
    </xdr:to>
    <xdr:pic>
      <xdr:nvPicPr>
        <xdr:cNvPr id="206" name="Picture 205">
          <a:extLst>
            <a:ext uri="{FF2B5EF4-FFF2-40B4-BE49-F238E27FC236}">
              <a16:creationId xmlns:a16="http://schemas.microsoft.com/office/drawing/2014/main" id="{00000000-0008-0000-0300-0000CE000000}"/>
            </a:ext>
          </a:extLst>
        </xdr:cNvPr>
        <xdr:cNvPicPr>
          <a:picLocks noChangeAspect="1"/>
        </xdr:cNvPicPr>
      </xdr:nvPicPr>
      <xdr:blipFill>
        <a:blip xmlns:r="http://schemas.openxmlformats.org/officeDocument/2006/relationships" r:embed="rId2" cstate="print"/>
        <a:stretch>
          <a:fillRect/>
        </a:stretch>
      </xdr:blipFill>
      <xdr:spPr>
        <a:xfrm>
          <a:off x="44037971" y="1498798"/>
          <a:ext cx="261399" cy="243824"/>
        </a:xfrm>
        <a:prstGeom prst="rect">
          <a:avLst/>
        </a:prstGeom>
      </xdr:spPr>
    </xdr:pic>
    <xdr:clientData/>
  </xdr:twoCellAnchor>
  <xdr:twoCellAnchor editAs="oneCell">
    <xdr:from>
      <xdr:col>125</xdr:col>
      <xdr:colOff>229721</xdr:colOff>
      <xdr:row>8</xdr:row>
      <xdr:rowOff>8435</xdr:rowOff>
    </xdr:from>
    <xdr:to>
      <xdr:col>125</xdr:col>
      <xdr:colOff>484086</xdr:colOff>
      <xdr:row>8</xdr:row>
      <xdr:rowOff>244681</xdr:rowOff>
    </xdr:to>
    <xdr:pic>
      <xdr:nvPicPr>
        <xdr:cNvPr id="207" name="Picture 206">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3" cstate="print"/>
        <a:stretch>
          <a:fillRect/>
        </a:stretch>
      </xdr:blipFill>
      <xdr:spPr>
        <a:xfrm>
          <a:off x="57454637" y="1506750"/>
          <a:ext cx="254365" cy="236246"/>
        </a:xfrm>
        <a:prstGeom prst="rect">
          <a:avLst/>
        </a:prstGeom>
      </xdr:spPr>
    </xdr:pic>
    <xdr:clientData/>
  </xdr:twoCellAnchor>
  <xdr:twoCellAnchor editAs="oneCell">
    <xdr:from>
      <xdr:col>189</xdr:col>
      <xdr:colOff>259359</xdr:colOff>
      <xdr:row>7</xdr:row>
      <xdr:rowOff>233372</xdr:rowOff>
    </xdr:from>
    <xdr:to>
      <xdr:col>190</xdr:col>
      <xdr:colOff>14212</xdr:colOff>
      <xdr:row>8</xdr:row>
      <xdr:rowOff>230457</xdr:rowOff>
    </xdr:to>
    <xdr:pic>
      <xdr:nvPicPr>
        <xdr:cNvPr id="210" name="Picture 209">
          <a:extLst>
            <a:ext uri="{FF2B5EF4-FFF2-40B4-BE49-F238E27FC236}">
              <a16:creationId xmlns:a16="http://schemas.microsoft.com/office/drawing/2014/main" id="{00000000-0008-0000-0300-0000D2000000}"/>
            </a:ext>
          </a:extLst>
        </xdr:cNvPr>
        <xdr:cNvPicPr>
          <a:picLocks noChangeAspect="1"/>
        </xdr:cNvPicPr>
      </xdr:nvPicPr>
      <xdr:blipFill>
        <a:blip xmlns:r="http://schemas.openxmlformats.org/officeDocument/2006/relationships" r:embed="rId4" cstate="print"/>
        <a:stretch>
          <a:fillRect/>
        </a:stretch>
      </xdr:blipFill>
      <xdr:spPr>
        <a:xfrm>
          <a:off x="86391044" y="1485535"/>
          <a:ext cx="247157" cy="243237"/>
        </a:xfrm>
        <a:prstGeom prst="rect">
          <a:avLst/>
        </a:prstGeom>
      </xdr:spPr>
    </xdr:pic>
    <xdr:clientData/>
  </xdr:twoCellAnchor>
  <xdr:twoCellAnchor editAs="oneCell">
    <xdr:from>
      <xdr:col>279</xdr:col>
      <xdr:colOff>427112</xdr:colOff>
      <xdr:row>8</xdr:row>
      <xdr:rowOff>14210</xdr:rowOff>
    </xdr:from>
    <xdr:to>
      <xdr:col>280</xdr:col>
      <xdr:colOff>165602</xdr:colOff>
      <xdr:row>8</xdr:row>
      <xdr:rowOff>231502</xdr:rowOff>
    </xdr:to>
    <xdr:pic>
      <xdr:nvPicPr>
        <xdr:cNvPr id="213" name="Picture 212">
          <a:extLst>
            <a:ext uri="{FF2B5EF4-FFF2-40B4-BE49-F238E27FC236}">
              <a16:creationId xmlns:a16="http://schemas.microsoft.com/office/drawing/2014/main" id="{00000000-0008-0000-0300-0000D5000000}"/>
            </a:ext>
          </a:extLst>
        </xdr:cNvPr>
        <xdr:cNvPicPr>
          <a:picLocks noChangeAspect="1"/>
        </xdr:cNvPicPr>
      </xdr:nvPicPr>
      <xdr:blipFill>
        <a:blip xmlns:r="http://schemas.openxmlformats.org/officeDocument/2006/relationships" r:embed="rId5" cstate="print"/>
        <a:stretch>
          <a:fillRect/>
        </a:stretch>
      </xdr:blipFill>
      <xdr:spPr>
        <a:xfrm>
          <a:off x="127494893" y="1512525"/>
          <a:ext cx="230793" cy="217292"/>
        </a:xfrm>
        <a:prstGeom prst="rect">
          <a:avLst/>
        </a:prstGeom>
      </xdr:spPr>
    </xdr:pic>
    <xdr:clientData/>
  </xdr:twoCellAnchor>
  <xdr:oneCellAnchor>
    <xdr:from>
      <xdr:col>67</xdr:col>
      <xdr:colOff>330753</xdr:colOff>
      <xdr:row>8</xdr:row>
      <xdr:rowOff>11019</xdr:rowOff>
    </xdr:from>
    <xdr:ext cx="245175" cy="236207"/>
    <xdr:pic>
      <xdr:nvPicPr>
        <xdr:cNvPr id="215" name="Picture 214">
          <a:extLst>
            <a:ext uri="{FF2B5EF4-FFF2-40B4-BE49-F238E27FC236}">
              <a16:creationId xmlns:a16="http://schemas.microsoft.com/office/drawing/2014/main" id="{00000000-0008-0000-0300-0000D7000000}"/>
            </a:ext>
          </a:extLst>
        </xdr:cNvPr>
        <xdr:cNvPicPr>
          <a:picLocks noChangeAspect="1"/>
        </xdr:cNvPicPr>
      </xdr:nvPicPr>
      <xdr:blipFill>
        <a:blip xmlns:r="http://schemas.openxmlformats.org/officeDocument/2006/relationships" r:embed="rId6" cstate="print"/>
        <a:stretch>
          <a:fillRect/>
        </a:stretch>
      </xdr:blipFill>
      <xdr:spPr>
        <a:xfrm>
          <a:off x="31142523" y="1509334"/>
          <a:ext cx="245175" cy="236207"/>
        </a:xfrm>
        <a:prstGeom prst="rect">
          <a:avLst/>
        </a:prstGeom>
      </xdr:spPr>
    </xdr:pic>
    <xdr:clientData/>
  </xdr:oneCellAnchor>
  <xdr:oneCellAnchor>
    <xdr:from>
      <xdr:col>58</xdr:col>
      <xdr:colOff>12911</xdr:colOff>
      <xdr:row>8</xdr:row>
      <xdr:rowOff>24353</xdr:rowOff>
    </xdr:from>
    <xdr:ext cx="231173" cy="223631"/>
    <xdr:pic>
      <xdr:nvPicPr>
        <xdr:cNvPr id="216" name="Picture 215">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7" cstate="print"/>
        <a:stretch>
          <a:fillRect/>
        </a:stretch>
      </xdr:blipFill>
      <xdr:spPr>
        <a:xfrm>
          <a:off x="26854147" y="1522668"/>
          <a:ext cx="231173" cy="223631"/>
        </a:xfrm>
        <a:prstGeom prst="rect">
          <a:avLst/>
        </a:prstGeom>
      </xdr:spPr>
    </xdr:pic>
    <xdr:clientData/>
  </xdr:oneCellAnchor>
  <xdr:oneCellAnchor>
    <xdr:from>
      <xdr:col>3</xdr:col>
      <xdr:colOff>224029</xdr:colOff>
      <xdr:row>8</xdr:row>
      <xdr:rowOff>1481</xdr:rowOff>
    </xdr:from>
    <xdr:ext cx="238332" cy="229664"/>
    <xdr:pic>
      <xdr:nvPicPr>
        <xdr:cNvPr id="217" name="Picture 216">
          <a:extLst>
            <a:ext uri="{FF2B5EF4-FFF2-40B4-BE49-F238E27FC236}">
              <a16:creationId xmlns:a16="http://schemas.microsoft.com/office/drawing/2014/main" id="{00000000-0008-0000-0300-0000D9000000}"/>
            </a:ext>
          </a:extLst>
        </xdr:cNvPr>
        <xdr:cNvPicPr>
          <a:picLocks noChangeAspect="1"/>
        </xdr:cNvPicPr>
      </xdr:nvPicPr>
      <xdr:blipFill>
        <a:blip xmlns:r="http://schemas.openxmlformats.org/officeDocument/2006/relationships" r:embed="rId8" cstate="print"/>
        <a:stretch>
          <a:fillRect/>
        </a:stretch>
      </xdr:blipFill>
      <xdr:spPr>
        <a:xfrm>
          <a:off x="1840068" y="1499796"/>
          <a:ext cx="238332" cy="229664"/>
        </a:xfrm>
        <a:prstGeom prst="rect">
          <a:avLst/>
        </a:prstGeom>
      </xdr:spPr>
    </xdr:pic>
    <xdr:clientData/>
  </xdr:oneCellAnchor>
  <xdr:twoCellAnchor editAs="oneCell">
    <xdr:from>
      <xdr:col>17</xdr:col>
      <xdr:colOff>307259</xdr:colOff>
      <xdr:row>0</xdr:row>
      <xdr:rowOff>133145</xdr:rowOff>
    </xdr:from>
    <xdr:to>
      <xdr:col>19</xdr:col>
      <xdr:colOff>44138</xdr:colOff>
      <xdr:row>4</xdr:row>
      <xdr:rowOff>109186</xdr:rowOff>
    </xdr:to>
    <xdr:pic>
      <xdr:nvPicPr>
        <xdr:cNvPr id="132" name="Picture 131">
          <a:extLst>
            <a:ext uri="{FF2B5EF4-FFF2-40B4-BE49-F238E27FC236}">
              <a16:creationId xmlns:a16="http://schemas.microsoft.com/office/drawing/2014/main" id="{5BA806D8-627E-4E2E-910F-D779205B1A6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053872" y="133145"/>
          <a:ext cx="761072" cy="768145"/>
        </a:xfrm>
        <a:prstGeom prst="rect">
          <a:avLst/>
        </a:prstGeom>
      </xdr:spPr>
    </xdr:pic>
    <xdr:clientData/>
  </xdr:twoCellAnchor>
  <xdr:twoCellAnchor editAs="oneCell">
    <xdr:from>
      <xdr:col>39</xdr:col>
      <xdr:colOff>266290</xdr:colOff>
      <xdr:row>0</xdr:row>
      <xdr:rowOff>133145</xdr:rowOff>
    </xdr:from>
    <xdr:to>
      <xdr:col>41</xdr:col>
      <xdr:colOff>27592</xdr:colOff>
      <xdr:row>4</xdr:row>
      <xdr:rowOff>109186</xdr:rowOff>
    </xdr:to>
    <xdr:pic>
      <xdr:nvPicPr>
        <xdr:cNvPr id="133" name="Picture 132">
          <a:extLst>
            <a:ext uri="{FF2B5EF4-FFF2-40B4-BE49-F238E27FC236}">
              <a16:creationId xmlns:a16="http://schemas.microsoft.com/office/drawing/2014/main" id="{A751DA6E-C6C7-476E-82C3-FD7358911F0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521129" y="133145"/>
          <a:ext cx="761072" cy="768145"/>
        </a:xfrm>
        <a:prstGeom prst="rect">
          <a:avLst/>
        </a:prstGeom>
      </xdr:spPr>
    </xdr:pic>
    <xdr:clientData/>
  </xdr:twoCellAnchor>
  <xdr:twoCellAnchor editAs="oneCell">
    <xdr:from>
      <xdr:col>61</xdr:col>
      <xdr:colOff>297016</xdr:colOff>
      <xdr:row>0</xdr:row>
      <xdr:rowOff>102420</xdr:rowOff>
    </xdr:from>
    <xdr:to>
      <xdr:col>64</xdr:col>
      <xdr:colOff>1167</xdr:colOff>
      <xdr:row>4</xdr:row>
      <xdr:rowOff>78461</xdr:rowOff>
    </xdr:to>
    <xdr:pic>
      <xdr:nvPicPr>
        <xdr:cNvPr id="134" name="Picture 133">
          <a:extLst>
            <a:ext uri="{FF2B5EF4-FFF2-40B4-BE49-F238E27FC236}">
              <a16:creationId xmlns:a16="http://schemas.microsoft.com/office/drawing/2014/main" id="{8FE06FAD-3EE4-4A0F-8651-BC3F98A8C9E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0060081" y="102420"/>
          <a:ext cx="761072" cy="768145"/>
        </a:xfrm>
        <a:prstGeom prst="rect">
          <a:avLst/>
        </a:prstGeom>
      </xdr:spPr>
    </xdr:pic>
    <xdr:clientData/>
  </xdr:twoCellAnchor>
  <xdr:twoCellAnchor editAs="oneCell">
    <xdr:from>
      <xdr:col>83</xdr:col>
      <xdr:colOff>399436</xdr:colOff>
      <xdr:row>0</xdr:row>
      <xdr:rowOff>92178</xdr:rowOff>
    </xdr:from>
    <xdr:to>
      <xdr:col>87</xdr:col>
      <xdr:colOff>37834</xdr:colOff>
      <xdr:row>4</xdr:row>
      <xdr:rowOff>68219</xdr:rowOff>
    </xdr:to>
    <xdr:pic>
      <xdr:nvPicPr>
        <xdr:cNvPr id="135" name="Picture 134">
          <a:extLst>
            <a:ext uri="{FF2B5EF4-FFF2-40B4-BE49-F238E27FC236}">
              <a16:creationId xmlns:a16="http://schemas.microsoft.com/office/drawing/2014/main" id="{8A885115-FCE7-42AB-97DD-7A88E572DB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670726" y="92178"/>
          <a:ext cx="761072" cy="768145"/>
        </a:xfrm>
        <a:prstGeom prst="rect">
          <a:avLst/>
        </a:prstGeom>
      </xdr:spPr>
    </xdr:pic>
    <xdr:clientData/>
  </xdr:twoCellAnchor>
  <xdr:twoCellAnchor editAs="oneCell">
    <xdr:from>
      <xdr:col>105</xdr:col>
      <xdr:colOff>358467</xdr:colOff>
      <xdr:row>0</xdr:row>
      <xdr:rowOff>122903</xdr:rowOff>
    </xdr:from>
    <xdr:to>
      <xdr:col>109</xdr:col>
      <xdr:colOff>1167</xdr:colOff>
      <xdr:row>4</xdr:row>
      <xdr:rowOff>98944</xdr:rowOff>
    </xdr:to>
    <xdr:pic>
      <xdr:nvPicPr>
        <xdr:cNvPr id="136" name="Picture 135">
          <a:extLst>
            <a:ext uri="{FF2B5EF4-FFF2-40B4-BE49-F238E27FC236}">
              <a16:creationId xmlns:a16="http://schemas.microsoft.com/office/drawing/2014/main" id="{E44A4423-621C-4E62-A7AF-0C9D5F2B510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37983" y="122903"/>
          <a:ext cx="761072" cy="768145"/>
        </a:xfrm>
        <a:prstGeom prst="rect">
          <a:avLst/>
        </a:prstGeom>
      </xdr:spPr>
    </xdr:pic>
    <xdr:clientData/>
  </xdr:twoCellAnchor>
  <xdr:twoCellAnchor editAs="oneCell">
    <xdr:from>
      <xdr:col>127</xdr:col>
      <xdr:colOff>430161</xdr:colOff>
      <xdr:row>0</xdr:row>
      <xdr:rowOff>153629</xdr:rowOff>
    </xdr:from>
    <xdr:to>
      <xdr:col>131</xdr:col>
      <xdr:colOff>68557</xdr:colOff>
      <xdr:row>5</xdr:row>
      <xdr:rowOff>1243</xdr:rowOff>
    </xdr:to>
    <xdr:pic>
      <xdr:nvPicPr>
        <xdr:cNvPr id="137" name="Picture 136">
          <a:extLst>
            <a:ext uri="{FF2B5EF4-FFF2-40B4-BE49-F238E27FC236}">
              <a16:creationId xmlns:a16="http://schemas.microsoft.com/office/drawing/2014/main" id="{4E9DDC1B-33A2-4532-9075-D3E1284822D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717903" y="153629"/>
          <a:ext cx="761072" cy="768145"/>
        </a:xfrm>
        <a:prstGeom prst="rect">
          <a:avLst/>
        </a:prstGeom>
      </xdr:spPr>
    </xdr:pic>
    <xdr:clientData/>
  </xdr:twoCellAnchor>
  <xdr:twoCellAnchor editAs="oneCell">
    <xdr:from>
      <xdr:col>149</xdr:col>
      <xdr:colOff>378952</xdr:colOff>
      <xdr:row>0</xdr:row>
      <xdr:rowOff>153630</xdr:rowOff>
    </xdr:from>
    <xdr:to>
      <xdr:col>153</xdr:col>
      <xdr:colOff>17744</xdr:colOff>
      <xdr:row>5</xdr:row>
      <xdr:rowOff>1244</xdr:rowOff>
    </xdr:to>
    <xdr:pic>
      <xdr:nvPicPr>
        <xdr:cNvPr id="138" name="Picture 137">
          <a:extLst>
            <a:ext uri="{FF2B5EF4-FFF2-40B4-BE49-F238E27FC236}">
              <a16:creationId xmlns:a16="http://schemas.microsoft.com/office/drawing/2014/main" id="{A3DC6645-A518-4C40-9C04-106F248C3D9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2174920" y="153630"/>
          <a:ext cx="761072" cy="768145"/>
        </a:xfrm>
        <a:prstGeom prst="rect">
          <a:avLst/>
        </a:prstGeom>
      </xdr:spPr>
    </xdr:pic>
    <xdr:clientData/>
  </xdr:twoCellAnchor>
  <xdr:twoCellAnchor editAs="oneCell">
    <xdr:from>
      <xdr:col>171</xdr:col>
      <xdr:colOff>399436</xdr:colOff>
      <xdr:row>0</xdr:row>
      <xdr:rowOff>112661</xdr:rowOff>
    </xdr:from>
    <xdr:to>
      <xdr:col>175</xdr:col>
      <xdr:colOff>37834</xdr:colOff>
      <xdr:row>4</xdr:row>
      <xdr:rowOff>88702</xdr:rowOff>
    </xdr:to>
    <xdr:pic>
      <xdr:nvPicPr>
        <xdr:cNvPr id="139" name="Picture 138">
          <a:extLst>
            <a:ext uri="{FF2B5EF4-FFF2-40B4-BE49-F238E27FC236}">
              <a16:creationId xmlns:a16="http://schemas.microsoft.com/office/drawing/2014/main" id="{F71DD3E9-4EBD-44FE-B0B3-A9501210698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2703630" y="112661"/>
          <a:ext cx="761072" cy="768145"/>
        </a:xfrm>
        <a:prstGeom prst="rect">
          <a:avLst/>
        </a:prstGeom>
      </xdr:spPr>
    </xdr:pic>
    <xdr:clientData/>
  </xdr:twoCellAnchor>
  <xdr:twoCellAnchor editAs="oneCell">
    <xdr:from>
      <xdr:col>193</xdr:col>
      <xdr:colOff>430161</xdr:colOff>
      <xdr:row>0</xdr:row>
      <xdr:rowOff>122904</xdr:rowOff>
    </xdr:from>
    <xdr:to>
      <xdr:col>197</xdr:col>
      <xdr:colOff>68560</xdr:colOff>
      <xdr:row>4</xdr:row>
      <xdr:rowOff>98945</xdr:rowOff>
    </xdr:to>
    <xdr:pic>
      <xdr:nvPicPr>
        <xdr:cNvPr id="140" name="Picture 139">
          <a:extLst>
            <a:ext uri="{FF2B5EF4-FFF2-40B4-BE49-F238E27FC236}">
              <a16:creationId xmlns:a16="http://schemas.microsoft.com/office/drawing/2014/main" id="{FA56C1C0-CD04-4AEB-B7F0-68522E90D68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3242580" y="122904"/>
          <a:ext cx="761072" cy="768145"/>
        </a:xfrm>
        <a:prstGeom prst="rect">
          <a:avLst/>
        </a:prstGeom>
      </xdr:spPr>
    </xdr:pic>
    <xdr:clientData/>
  </xdr:twoCellAnchor>
  <xdr:twoCellAnchor editAs="oneCell">
    <xdr:from>
      <xdr:col>215</xdr:col>
      <xdr:colOff>501855</xdr:colOff>
      <xdr:row>0</xdr:row>
      <xdr:rowOff>133145</xdr:rowOff>
    </xdr:from>
    <xdr:to>
      <xdr:col>219</xdr:col>
      <xdr:colOff>130727</xdr:colOff>
      <xdr:row>4</xdr:row>
      <xdr:rowOff>109186</xdr:rowOff>
    </xdr:to>
    <xdr:pic>
      <xdr:nvPicPr>
        <xdr:cNvPr id="141" name="Picture 140">
          <a:extLst>
            <a:ext uri="{FF2B5EF4-FFF2-40B4-BE49-F238E27FC236}">
              <a16:creationId xmlns:a16="http://schemas.microsoft.com/office/drawing/2014/main" id="{805884C4-B155-4D88-9EE0-78319597BC7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3822500" y="133145"/>
          <a:ext cx="761072" cy="768145"/>
        </a:xfrm>
        <a:prstGeom prst="rect">
          <a:avLst/>
        </a:prstGeom>
      </xdr:spPr>
    </xdr:pic>
    <xdr:clientData/>
  </xdr:twoCellAnchor>
  <xdr:twoCellAnchor editAs="oneCell">
    <xdr:from>
      <xdr:col>237</xdr:col>
      <xdr:colOff>450645</xdr:colOff>
      <xdr:row>0</xdr:row>
      <xdr:rowOff>143386</xdr:rowOff>
    </xdr:from>
    <xdr:to>
      <xdr:col>241</xdr:col>
      <xdr:colOff>89044</xdr:colOff>
      <xdr:row>4</xdr:row>
      <xdr:rowOff>119427</xdr:rowOff>
    </xdr:to>
    <xdr:pic>
      <xdr:nvPicPr>
        <xdr:cNvPr id="142" name="Picture 141">
          <a:extLst>
            <a:ext uri="{FF2B5EF4-FFF2-40B4-BE49-F238E27FC236}">
              <a16:creationId xmlns:a16="http://schemas.microsoft.com/office/drawing/2014/main" id="{16730299-043D-4A3E-88DF-14296A3B95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4371693" y="143386"/>
          <a:ext cx="761072" cy="768145"/>
        </a:xfrm>
        <a:prstGeom prst="rect">
          <a:avLst/>
        </a:prstGeom>
      </xdr:spPr>
    </xdr:pic>
    <xdr:clientData/>
  </xdr:twoCellAnchor>
  <xdr:twoCellAnchor editAs="oneCell">
    <xdr:from>
      <xdr:col>259</xdr:col>
      <xdr:colOff>409678</xdr:colOff>
      <xdr:row>0</xdr:row>
      <xdr:rowOff>133145</xdr:rowOff>
    </xdr:from>
    <xdr:to>
      <xdr:col>263</xdr:col>
      <xdr:colOff>48076</xdr:colOff>
      <xdr:row>4</xdr:row>
      <xdr:rowOff>109186</xdr:rowOff>
    </xdr:to>
    <xdr:pic>
      <xdr:nvPicPr>
        <xdr:cNvPr id="143" name="Picture 142">
          <a:extLst>
            <a:ext uri="{FF2B5EF4-FFF2-40B4-BE49-F238E27FC236}">
              <a16:creationId xmlns:a16="http://schemas.microsoft.com/office/drawing/2014/main" id="{4425DDAF-BDB7-48C8-9AC7-128D4DFA441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900404" y="133145"/>
          <a:ext cx="761072" cy="768145"/>
        </a:xfrm>
        <a:prstGeom prst="rect">
          <a:avLst/>
        </a:prstGeom>
      </xdr:spPr>
    </xdr:pic>
    <xdr:clientData/>
  </xdr:twoCellAnchor>
  <xdr:twoCellAnchor editAs="oneCell">
    <xdr:from>
      <xdr:col>281</xdr:col>
      <xdr:colOff>440403</xdr:colOff>
      <xdr:row>0</xdr:row>
      <xdr:rowOff>143387</xdr:rowOff>
    </xdr:from>
    <xdr:to>
      <xdr:col>285</xdr:col>
      <xdr:colOff>152070</xdr:colOff>
      <xdr:row>4</xdr:row>
      <xdr:rowOff>119428</xdr:rowOff>
    </xdr:to>
    <xdr:pic>
      <xdr:nvPicPr>
        <xdr:cNvPr id="144" name="Picture 143">
          <a:extLst>
            <a:ext uri="{FF2B5EF4-FFF2-40B4-BE49-F238E27FC236}">
              <a16:creationId xmlns:a16="http://schemas.microsoft.com/office/drawing/2014/main" id="{B0DF49E5-6945-467E-A73C-5DA16CC03BD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5511048" y="143387"/>
          <a:ext cx="761072" cy="768145"/>
        </a:xfrm>
        <a:prstGeom prst="rect">
          <a:avLst/>
        </a:prstGeom>
      </xdr:spPr>
    </xdr:pic>
    <xdr:clientData/>
  </xdr:twoCellAnchor>
  <xdr:oneCellAnchor>
    <xdr:from>
      <xdr:col>252</xdr:col>
      <xdr:colOff>405420</xdr:colOff>
      <xdr:row>8</xdr:row>
      <xdr:rowOff>19008</xdr:rowOff>
    </xdr:from>
    <xdr:ext cx="237122" cy="217769"/>
    <xdr:pic>
      <xdr:nvPicPr>
        <xdr:cNvPr id="413" name="Picture 412">
          <a:extLst>
            <a:ext uri="{FF2B5EF4-FFF2-40B4-BE49-F238E27FC236}">
              <a16:creationId xmlns:a16="http://schemas.microsoft.com/office/drawing/2014/main" id="{B25F9995-4B85-469B-974B-E1B41D8CC886}"/>
            </a:ext>
          </a:extLst>
        </xdr:cNvPr>
        <xdr:cNvPicPr>
          <a:picLocks noChangeAspect="1"/>
        </xdr:cNvPicPr>
      </xdr:nvPicPr>
      <xdr:blipFill>
        <a:blip xmlns:r="http://schemas.openxmlformats.org/officeDocument/2006/relationships" r:embed="rId5" cstate="print"/>
        <a:stretch>
          <a:fillRect/>
        </a:stretch>
      </xdr:blipFill>
      <xdr:spPr>
        <a:xfrm>
          <a:off x="115090701" y="1517323"/>
          <a:ext cx="237122" cy="217769"/>
        </a:xfrm>
        <a:prstGeom prst="rect">
          <a:avLst/>
        </a:prstGeom>
      </xdr:spPr>
    </xdr:pic>
    <xdr:clientData/>
  </xdr:oneCellAnchor>
  <xdr:oneCellAnchor>
    <xdr:from>
      <xdr:col>226</xdr:col>
      <xdr:colOff>31746</xdr:colOff>
      <xdr:row>8</xdr:row>
      <xdr:rowOff>2488</xdr:rowOff>
    </xdr:from>
    <xdr:ext cx="237122" cy="217769"/>
    <xdr:pic>
      <xdr:nvPicPr>
        <xdr:cNvPr id="423" name="Picture 422">
          <a:extLst>
            <a:ext uri="{FF2B5EF4-FFF2-40B4-BE49-F238E27FC236}">
              <a16:creationId xmlns:a16="http://schemas.microsoft.com/office/drawing/2014/main" id="{68FA749F-AFDF-4485-9735-7ED4C51597EB}"/>
            </a:ext>
          </a:extLst>
        </xdr:cNvPr>
        <xdr:cNvPicPr>
          <a:picLocks noChangeAspect="1"/>
        </xdr:cNvPicPr>
      </xdr:nvPicPr>
      <xdr:blipFill>
        <a:blip xmlns:r="http://schemas.openxmlformats.org/officeDocument/2006/relationships" r:embed="rId5" cstate="print"/>
        <a:stretch>
          <a:fillRect/>
        </a:stretch>
      </xdr:blipFill>
      <xdr:spPr>
        <a:xfrm>
          <a:off x="102644892" y="1500803"/>
          <a:ext cx="237122" cy="217769"/>
        </a:xfrm>
        <a:prstGeom prst="rect">
          <a:avLst/>
        </a:prstGeom>
      </xdr:spPr>
    </xdr:pic>
    <xdr:clientData/>
  </xdr:oneCellAnchor>
  <xdr:oneCellAnchor>
    <xdr:from>
      <xdr:col>198</xdr:col>
      <xdr:colOff>778830</xdr:colOff>
      <xdr:row>8</xdr:row>
      <xdr:rowOff>24913</xdr:rowOff>
    </xdr:from>
    <xdr:ext cx="237122" cy="217769"/>
    <xdr:pic>
      <xdr:nvPicPr>
        <xdr:cNvPr id="433" name="Picture 432">
          <a:extLst>
            <a:ext uri="{FF2B5EF4-FFF2-40B4-BE49-F238E27FC236}">
              <a16:creationId xmlns:a16="http://schemas.microsoft.com/office/drawing/2014/main" id="{921F604A-A4FA-4F6A-ADEE-A49EDF57740B}"/>
            </a:ext>
          </a:extLst>
        </xdr:cNvPr>
        <xdr:cNvPicPr>
          <a:picLocks noChangeAspect="1"/>
        </xdr:cNvPicPr>
      </xdr:nvPicPr>
      <xdr:blipFill>
        <a:blip xmlns:r="http://schemas.openxmlformats.org/officeDocument/2006/relationships" r:embed="rId5" cstate="print"/>
        <a:stretch>
          <a:fillRect/>
        </a:stretch>
      </xdr:blipFill>
      <xdr:spPr>
        <a:xfrm>
          <a:off x="90592088" y="1523228"/>
          <a:ext cx="237122" cy="217769"/>
        </a:xfrm>
        <a:prstGeom prst="rect">
          <a:avLst/>
        </a:prstGeom>
      </xdr:spPr>
    </xdr:pic>
    <xdr:clientData/>
  </xdr:oneCellAnchor>
  <xdr:oneCellAnchor>
    <xdr:from>
      <xdr:col>161</xdr:col>
      <xdr:colOff>247148</xdr:colOff>
      <xdr:row>7</xdr:row>
      <xdr:rowOff>232195</xdr:rowOff>
    </xdr:from>
    <xdr:ext cx="255526" cy="243714"/>
    <xdr:pic>
      <xdr:nvPicPr>
        <xdr:cNvPr id="452" name="Picture 451">
          <a:extLst>
            <a:ext uri="{FF2B5EF4-FFF2-40B4-BE49-F238E27FC236}">
              <a16:creationId xmlns:a16="http://schemas.microsoft.com/office/drawing/2014/main" id="{06C947C9-36E0-49B7-9E5C-54BFCC1C9C3B}"/>
            </a:ext>
          </a:extLst>
        </xdr:cNvPr>
        <xdr:cNvPicPr>
          <a:picLocks noChangeAspect="1"/>
        </xdr:cNvPicPr>
      </xdr:nvPicPr>
      <xdr:blipFill>
        <a:blip xmlns:r="http://schemas.openxmlformats.org/officeDocument/2006/relationships" r:embed="rId4" cstate="print"/>
        <a:stretch>
          <a:fillRect/>
        </a:stretch>
      </xdr:blipFill>
      <xdr:spPr>
        <a:xfrm>
          <a:off x="73461221" y="1484358"/>
          <a:ext cx="255526" cy="243714"/>
        </a:xfrm>
        <a:prstGeom prst="rect">
          <a:avLst/>
        </a:prstGeom>
      </xdr:spPr>
    </xdr:pic>
    <xdr:clientData/>
  </xdr:oneCellAnchor>
  <xdr:oneCellAnchor>
    <xdr:from>
      <xdr:col>133</xdr:col>
      <xdr:colOff>211772</xdr:colOff>
      <xdr:row>8</xdr:row>
      <xdr:rowOff>16639</xdr:rowOff>
    </xdr:from>
    <xdr:ext cx="255526" cy="243714"/>
    <xdr:pic>
      <xdr:nvPicPr>
        <xdr:cNvPr id="462" name="Picture 461">
          <a:extLst>
            <a:ext uri="{FF2B5EF4-FFF2-40B4-BE49-F238E27FC236}">
              <a16:creationId xmlns:a16="http://schemas.microsoft.com/office/drawing/2014/main" id="{3ADB1733-D463-499F-A42E-0C0FB3082146}"/>
            </a:ext>
          </a:extLst>
        </xdr:cNvPr>
        <xdr:cNvPicPr>
          <a:picLocks noChangeAspect="1"/>
        </xdr:cNvPicPr>
      </xdr:nvPicPr>
      <xdr:blipFill>
        <a:blip xmlns:r="http://schemas.openxmlformats.org/officeDocument/2006/relationships" r:embed="rId4" cstate="print"/>
        <a:stretch>
          <a:fillRect/>
        </a:stretch>
      </xdr:blipFill>
      <xdr:spPr>
        <a:xfrm>
          <a:off x="60914918" y="1514954"/>
          <a:ext cx="255526" cy="24371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18</xdr:col>
      <xdr:colOff>156111</xdr:colOff>
      <xdr:row>0</xdr:row>
      <xdr:rowOff>28575</xdr:rowOff>
    </xdr:from>
    <xdr:to>
      <xdr:col>19</xdr:col>
      <xdr:colOff>361950</xdr:colOff>
      <xdr:row>5</xdr:row>
      <xdr:rowOff>2684</xdr:rowOff>
    </xdr:to>
    <xdr:pic>
      <xdr:nvPicPr>
        <xdr:cNvPr id="2" name="Picture 1">
          <a:extLst>
            <a:ext uri="{FF2B5EF4-FFF2-40B4-BE49-F238E27FC236}">
              <a16:creationId xmlns:a16="http://schemas.microsoft.com/office/drawing/2014/main" id="{DF0D7441-4AB4-4E18-9E84-C9F4C0759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8886" y="28575"/>
          <a:ext cx="729714" cy="745634"/>
        </a:xfrm>
        <a:prstGeom prst="rect">
          <a:avLst/>
        </a:prstGeom>
      </xdr:spPr>
    </xdr:pic>
    <xdr:clientData/>
  </xdr:twoCellAnchor>
  <xdr:twoCellAnchor editAs="oneCell">
    <xdr:from>
      <xdr:col>38</xdr:col>
      <xdr:colOff>41810</xdr:colOff>
      <xdr:row>0</xdr:row>
      <xdr:rowOff>34141</xdr:rowOff>
    </xdr:from>
    <xdr:to>
      <xdr:col>39</xdr:col>
      <xdr:colOff>247650</xdr:colOff>
      <xdr:row>5</xdr:row>
      <xdr:rowOff>8518</xdr:rowOff>
    </xdr:to>
    <xdr:pic>
      <xdr:nvPicPr>
        <xdr:cNvPr id="3" name="Picture 2">
          <a:extLst>
            <a:ext uri="{FF2B5EF4-FFF2-40B4-BE49-F238E27FC236}">
              <a16:creationId xmlns:a16="http://schemas.microsoft.com/office/drawing/2014/main" id="{882C3BEF-6EE4-4DA2-920A-25B2CF0E0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49385" y="34141"/>
          <a:ext cx="729715" cy="745902"/>
        </a:xfrm>
        <a:prstGeom prst="rect">
          <a:avLst/>
        </a:prstGeom>
      </xdr:spPr>
    </xdr:pic>
    <xdr:clientData/>
  </xdr:twoCellAnchor>
  <xdr:twoCellAnchor editAs="oneCell">
    <xdr:from>
      <xdr:col>60</xdr:col>
      <xdr:colOff>264720</xdr:colOff>
      <xdr:row>0</xdr:row>
      <xdr:rowOff>65561</xdr:rowOff>
    </xdr:from>
    <xdr:to>
      <xdr:col>62</xdr:col>
      <xdr:colOff>9525</xdr:colOff>
      <xdr:row>5</xdr:row>
      <xdr:rowOff>15923</xdr:rowOff>
    </xdr:to>
    <xdr:pic>
      <xdr:nvPicPr>
        <xdr:cNvPr id="4" name="Picture 3">
          <a:extLst>
            <a:ext uri="{FF2B5EF4-FFF2-40B4-BE49-F238E27FC236}">
              <a16:creationId xmlns:a16="http://schemas.microsoft.com/office/drawing/2014/main" id="{988DFB2A-3332-424F-8F00-53CE8092A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49870" y="65561"/>
          <a:ext cx="716355" cy="7218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541734</xdr:colOff>
      <xdr:row>0</xdr:row>
      <xdr:rowOff>37703</xdr:rowOff>
    </xdr:from>
    <xdr:to>
      <xdr:col>14</xdr:col>
      <xdr:colOff>541734</xdr:colOff>
      <xdr:row>3</xdr:row>
      <xdr:rowOff>142478</xdr:rowOff>
    </xdr:to>
    <xdr:pic>
      <xdr:nvPicPr>
        <xdr:cNvPr id="2" name="Picture 1">
          <a:extLst>
            <a:ext uri="{FF2B5EF4-FFF2-40B4-BE49-F238E27FC236}">
              <a16:creationId xmlns:a16="http://schemas.microsoft.com/office/drawing/2014/main" id="{FC7664F1-16E9-4B60-BC9F-4F336AE9A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9909" y="37703"/>
          <a:ext cx="670719" cy="676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33339</xdr:colOff>
      <xdr:row>0</xdr:row>
      <xdr:rowOff>18211</xdr:rowOff>
    </xdr:from>
    <xdr:to>
      <xdr:col>0</xdr:col>
      <xdr:colOff>852489</xdr:colOff>
      <xdr:row>3</xdr:row>
      <xdr:rowOff>164168</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9" y="18211"/>
          <a:ext cx="819150" cy="828395"/>
        </a:xfrm>
        <a:prstGeom prst="rect">
          <a:avLst/>
        </a:prstGeom>
      </xdr:spPr>
    </xdr:pic>
    <xdr:clientData/>
  </xdr:twoCellAnchor>
  <xdr:twoCellAnchor editAs="oneCell">
    <xdr:from>
      <xdr:col>0</xdr:col>
      <xdr:colOff>1685925</xdr:colOff>
      <xdr:row>6</xdr:row>
      <xdr:rowOff>133351</xdr:rowOff>
    </xdr:from>
    <xdr:to>
      <xdr:col>1</xdr:col>
      <xdr:colOff>352425</xdr:colOff>
      <xdr:row>6</xdr:row>
      <xdr:rowOff>331241</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stretch>
          <a:fillRect/>
        </a:stretch>
      </xdr:blipFill>
      <xdr:spPr>
        <a:xfrm>
          <a:off x="1685925" y="1381126"/>
          <a:ext cx="1257300" cy="1978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85725</xdr:rowOff>
    </xdr:from>
    <xdr:to>
      <xdr:col>3</xdr:col>
      <xdr:colOff>409575</xdr:colOff>
      <xdr:row>0</xdr:row>
      <xdr:rowOff>273120</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cstate="print"/>
        <a:stretch>
          <a:fillRect/>
        </a:stretch>
      </xdr:blipFill>
      <xdr:spPr>
        <a:xfrm>
          <a:off x="2028825" y="85725"/>
          <a:ext cx="1190625" cy="187395"/>
        </a:xfrm>
        <a:prstGeom prst="rect">
          <a:avLst/>
        </a:prstGeom>
      </xdr:spPr>
    </xdr:pic>
    <xdr:clientData/>
  </xdr:twoCellAnchor>
  <xdr:twoCellAnchor editAs="oneCell">
    <xdr:from>
      <xdr:col>0</xdr:col>
      <xdr:colOff>238125</xdr:colOff>
      <xdr:row>0</xdr:row>
      <xdr:rowOff>57150</xdr:rowOff>
    </xdr:from>
    <xdr:to>
      <xdr:col>1</xdr:col>
      <xdr:colOff>561975</xdr:colOff>
      <xdr:row>3</xdr:row>
      <xdr:rowOff>104775</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57150"/>
          <a:ext cx="771525" cy="771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295275</xdr:colOff>
      <xdr:row>0</xdr:row>
      <xdr:rowOff>76200</xdr:rowOff>
    </xdr:from>
    <xdr:to>
      <xdr:col>1</xdr:col>
      <xdr:colOff>619125</xdr:colOff>
      <xdr:row>3</xdr:row>
      <xdr:rowOff>180975</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76200"/>
          <a:ext cx="771525" cy="771525"/>
        </a:xfrm>
        <a:prstGeom prst="rect">
          <a:avLst/>
        </a:prstGeom>
      </xdr:spPr>
    </xdr:pic>
    <xdr:clientData/>
  </xdr:twoCellAnchor>
  <xdr:twoCellAnchor editAs="oneCell">
    <xdr:from>
      <xdr:col>0</xdr:col>
      <xdr:colOff>238125</xdr:colOff>
      <xdr:row>0</xdr:row>
      <xdr:rowOff>57150</xdr:rowOff>
    </xdr:from>
    <xdr:to>
      <xdr:col>1</xdr:col>
      <xdr:colOff>561975</xdr:colOff>
      <xdr:row>3</xdr:row>
      <xdr:rowOff>161925</xdr:rowOff>
    </xdr:to>
    <xdr:pic>
      <xdr:nvPicPr>
        <xdr:cNvPr id="5" name="Picture 4">
          <a:extLst>
            <a:ext uri="{FF2B5EF4-FFF2-40B4-BE49-F238E27FC236}">
              <a16:creationId xmlns:a16="http://schemas.microsoft.com/office/drawing/2014/main" id="{31090E45-68A4-4ABA-9858-7E100343F1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57150"/>
          <a:ext cx="771525" cy="771525"/>
        </a:xfrm>
        <a:prstGeom prst="rect">
          <a:avLst/>
        </a:prstGeom>
      </xdr:spPr>
    </xdr:pic>
    <xdr:clientData/>
  </xdr:twoCellAnchor>
  <xdr:twoCellAnchor editAs="oneCell">
    <xdr:from>
      <xdr:col>1</xdr:col>
      <xdr:colOff>1562100</xdr:colOff>
      <xdr:row>0</xdr:row>
      <xdr:rowOff>19050</xdr:rowOff>
    </xdr:from>
    <xdr:to>
      <xdr:col>3</xdr:col>
      <xdr:colOff>390525</xdr:colOff>
      <xdr:row>0</xdr:row>
      <xdr:rowOff>206445</xdr:rowOff>
    </xdr:to>
    <xdr:pic>
      <xdr:nvPicPr>
        <xdr:cNvPr id="6" name="Picture 5">
          <a:extLst>
            <a:ext uri="{FF2B5EF4-FFF2-40B4-BE49-F238E27FC236}">
              <a16:creationId xmlns:a16="http://schemas.microsoft.com/office/drawing/2014/main" id="{5CE2268C-3362-443C-8862-63FE4CE7F2BB}"/>
            </a:ext>
          </a:extLst>
        </xdr:cNvPr>
        <xdr:cNvPicPr>
          <a:picLocks noChangeAspect="1"/>
        </xdr:cNvPicPr>
      </xdr:nvPicPr>
      <xdr:blipFill>
        <a:blip xmlns:r="http://schemas.openxmlformats.org/officeDocument/2006/relationships" r:embed="rId2" cstate="print"/>
        <a:stretch>
          <a:fillRect/>
        </a:stretch>
      </xdr:blipFill>
      <xdr:spPr>
        <a:xfrm>
          <a:off x="2009775" y="19050"/>
          <a:ext cx="1190625" cy="1873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1</xdr:col>
      <xdr:colOff>523875</xdr:colOff>
      <xdr:row>3</xdr:row>
      <xdr:rowOff>142875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85725"/>
          <a:ext cx="771525" cy="771525"/>
        </a:xfrm>
        <a:prstGeom prst="rect">
          <a:avLst/>
        </a:prstGeom>
      </xdr:spPr>
    </xdr:pic>
    <xdr:clientData/>
  </xdr:twoCellAnchor>
  <xdr:twoCellAnchor editAs="oneCell">
    <xdr:from>
      <xdr:col>0</xdr:col>
      <xdr:colOff>238125</xdr:colOff>
      <xdr:row>0</xdr:row>
      <xdr:rowOff>57150</xdr:rowOff>
    </xdr:from>
    <xdr:to>
      <xdr:col>1</xdr:col>
      <xdr:colOff>561975</xdr:colOff>
      <xdr:row>3</xdr:row>
      <xdr:rowOff>114300</xdr:rowOff>
    </xdr:to>
    <xdr:pic>
      <xdr:nvPicPr>
        <xdr:cNvPr id="5" name="Picture 4">
          <a:extLst>
            <a:ext uri="{FF2B5EF4-FFF2-40B4-BE49-F238E27FC236}">
              <a16:creationId xmlns:a16="http://schemas.microsoft.com/office/drawing/2014/main" id="{7511A4CA-2608-416D-A821-4F1BB8FB10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57150"/>
          <a:ext cx="771525" cy="771525"/>
        </a:xfrm>
        <a:prstGeom prst="rect">
          <a:avLst/>
        </a:prstGeom>
      </xdr:spPr>
    </xdr:pic>
    <xdr:clientData/>
  </xdr:twoCellAnchor>
  <xdr:twoCellAnchor editAs="oneCell">
    <xdr:from>
      <xdr:col>1</xdr:col>
      <xdr:colOff>1571625</xdr:colOff>
      <xdr:row>0</xdr:row>
      <xdr:rowOff>38100</xdr:rowOff>
    </xdr:from>
    <xdr:to>
      <xdr:col>3</xdr:col>
      <xdr:colOff>400050</xdr:colOff>
      <xdr:row>0</xdr:row>
      <xdr:rowOff>225495</xdr:rowOff>
    </xdr:to>
    <xdr:pic>
      <xdr:nvPicPr>
        <xdr:cNvPr id="7" name="Picture 6">
          <a:extLst>
            <a:ext uri="{FF2B5EF4-FFF2-40B4-BE49-F238E27FC236}">
              <a16:creationId xmlns:a16="http://schemas.microsoft.com/office/drawing/2014/main" id="{39C4F6DB-E6FF-49CF-BF7E-1EFB88204F14}"/>
            </a:ext>
          </a:extLst>
        </xdr:cNvPr>
        <xdr:cNvPicPr>
          <a:picLocks noChangeAspect="1"/>
        </xdr:cNvPicPr>
      </xdr:nvPicPr>
      <xdr:blipFill>
        <a:blip xmlns:r="http://schemas.openxmlformats.org/officeDocument/2006/relationships" r:embed="rId2" cstate="print"/>
        <a:stretch>
          <a:fillRect/>
        </a:stretch>
      </xdr:blipFill>
      <xdr:spPr>
        <a:xfrm>
          <a:off x="2019300" y="38100"/>
          <a:ext cx="1190625" cy="1873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1</xdr:col>
      <xdr:colOff>523875</xdr:colOff>
      <xdr:row>3</xdr:row>
      <xdr:rowOff>142875</xdr:rowOff>
    </xdr:to>
    <xdr:pic>
      <xdr:nvPicPr>
        <xdr:cNvPr id="3" name="Picture 2">
          <a:extLst>
            <a:ext uri="{FF2B5EF4-FFF2-40B4-BE49-F238E27FC236}">
              <a16:creationId xmlns:a16="http://schemas.microsoft.com/office/drawing/2014/main" id="{2F009E19-B16E-4170-9585-848524E9E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85725"/>
          <a:ext cx="771525" cy="771525"/>
        </a:xfrm>
        <a:prstGeom prst="rect">
          <a:avLst/>
        </a:prstGeom>
      </xdr:spPr>
    </xdr:pic>
    <xdr:clientData/>
  </xdr:twoCellAnchor>
  <xdr:twoCellAnchor editAs="oneCell">
    <xdr:from>
      <xdr:col>2</xdr:col>
      <xdr:colOff>0</xdr:colOff>
      <xdr:row>0</xdr:row>
      <xdr:rowOff>19050</xdr:rowOff>
    </xdr:from>
    <xdr:to>
      <xdr:col>3</xdr:col>
      <xdr:colOff>409575</xdr:colOff>
      <xdr:row>0</xdr:row>
      <xdr:rowOff>206445</xdr:rowOff>
    </xdr:to>
    <xdr:pic>
      <xdr:nvPicPr>
        <xdr:cNvPr id="4" name="Picture 3">
          <a:extLst>
            <a:ext uri="{FF2B5EF4-FFF2-40B4-BE49-F238E27FC236}">
              <a16:creationId xmlns:a16="http://schemas.microsoft.com/office/drawing/2014/main" id="{7562AFA4-190C-430B-9CCE-65D69B0D5D8A}"/>
            </a:ext>
          </a:extLst>
        </xdr:cNvPr>
        <xdr:cNvPicPr>
          <a:picLocks noChangeAspect="1"/>
        </xdr:cNvPicPr>
      </xdr:nvPicPr>
      <xdr:blipFill>
        <a:blip xmlns:r="http://schemas.openxmlformats.org/officeDocument/2006/relationships" r:embed="rId2" cstate="print"/>
        <a:stretch>
          <a:fillRect/>
        </a:stretch>
      </xdr:blipFill>
      <xdr:spPr>
        <a:xfrm>
          <a:off x="2028825" y="19050"/>
          <a:ext cx="1190625" cy="1873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117475</xdr:colOff>
      <xdr:row>0</xdr:row>
      <xdr:rowOff>117475</xdr:rowOff>
    </xdr:from>
    <xdr:to>
      <xdr:col>1</xdr:col>
      <xdr:colOff>819150</xdr:colOff>
      <xdr:row>5</xdr:row>
      <xdr:rowOff>72384</xdr:rowOff>
    </xdr:to>
    <xdr:pic>
      <xdr:nvPicPr>
        <xdr:cNvPr id="3" name="Picture 2">
          <a:extLst>
            <a:ext uri="{FF2B5EF4-FFF2-40B4-BE49-F238E27FC236}">
              <a16:creationId xmlns:a16="http://schemas.microsoft.com/office/drawing/2014/main" id="{6672CB24-0CA5-48FA-910A-EF22A3B294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5" y="117475"/>
          <a:ext cx="1057275" cy="10598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92074</xdr:colOff>
      <xdr:row>0</xdr:row>
      <xdr:rowOff>104775</xdr:rowOff>
    </xdr:from>
    <xdr:to>
      <xdr:col>1</xdr:col>
      <xdr:colOff>793749</xdr:colOff>
      <xdr:row>5</xdr:row>
      <xdr:rowOff>59684</xdr:rowOff>
    </xdr:to>
    <xdr:pic>
      <xdr:nvPicPr>
        <xdr:cNvPr id="2" name="Picture 1">
          <a:extLst>
            <a:ext uri="{FF2B5EF4-FFF2-40B4-BE49-F238E27FC236}">
              <a16:creationId xmlns:a16="http://schemas.microsoft.com/office/drawing/2014/main" id="{3D6F7087-70D5-441E-B399-531F5BF48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74" y="104775"/>
          <a:ext cx="1057275" cy="10598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133350</xdr:colOff>
      <xdr:row>0</xdr:row>
      <xdr:rowOff>114300</xdr:rowOff>
    </xdr:from>
    <xdr:to>
      <xdr:col>1</xdr:col>
      <xdr:colOff>835025</xdr:colOff>
      <xdr:row>5</xdr:row>
      <xdr:rowOff>69209</xdr:rowOff>
    </xdr:to>
    <xdr:pic>
      <xdr:nvPicPr>
        <xdr:cNvPr id="4" name="Picture 3">
          <a:extLst>
            <a:ext uri="{FF2B5EF4-FFF2-40B4-BE49-F238E27FC236}">
              <a16:creationId xmlns:a16="http://schemas.microsoft.com/office/drawing/2014/main" id="{37FE9628-1E84-455C-B1DE-3FA665A791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14300"/>
          <a:ext cx="1057275" cy="10598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18</xdr:col>
      <xdr:colOff>85725</xdr:colOff>
      <xdr:row>4</xdr:row>
      <xdr:rowOff>19049</xdr:rowOff>
    </xdr:from>
    <xdr:to>
      <xdr:col>21</xdr:col>
      <xdr:colOff>400050</xdr:colOff>
      <xdr:row>9</xdr:row>
      <xdr:rowOff>9595</xdr:rowOff>
    </xdr:to>
    <xdr:pic>
      <xdr:nvPicPr>
        <xdr:cNvPr id="2" name="Picture 1">
          <a:extLst>
            <a:ext uri="{FF2B5EF4-FFF2-40B4-BE49-F238E27FC236}">
              <a16:creationId xmlns:a16="http://schemas.microsoft.com/office/drawing/2014/main" id="{27BEC733-D572-4BE9-9C16-3FE03D23DD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91900" y="1390649"/>
          <a:ext cx="2057400" cy="2076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F222-4047-4AA3-A622-8B90A6F55767}">
  <sheetPr>
    <tabColor theme="8" tint="-0.249977111117893"/>
  </sheetPr>
  <dimension ref="A1:M67"/>
  <sheetViews>
    <sheetView workbookViewId="0">
      <selection activeCell="B9" sqref="B9:L9"/>
    </sheetView>
  </sheetViews>
  <sheetFormatPr defaultColWidth="0" defaultRowHeight="14.4" zeroHeight="1" x14ac:dyDescent="0.3"/>
  <cols>
    <col min="1" max="13" width="9.109375" customWidth="1"/>
    <col min="14" max="16384" width="9.109375" hidden="1"/>
  </cols>
  <sheetData>
    <row r="1" spans="1:13" x14ac:dyDescent="0.3">
      <c r="A1" s="23"/>
      <c r="B1" s="23"/>
      <c r="C1" s="23"/>
      <c r="D1" s="23"/>
      <c r="E1" s="23"/>
      <c r="F1" s="23"/>
      <c r="G1" s="23"/>
      <c r="H1" s="23"/>
      <c r="I1" s="23"/>
      <c r="J1" s="23"/>
      <c r="K1" s="23"/>
      <c r="L1" s="23"/>
      <c r="M1" s="23"/>
    </row>
    <row r="2" spans="1:13" x14ac:dyDescent="0.3">
      <c r="A2" s="23"/>
      <c r="B2" s="496" t="s">
        <v>352</v>
      </c>
      <c r="C2" s="497"/>
      <c r="D2" s="497"/>
      <c r="E2" s="497"/>
      <c r="F2" s="497"/>
      <c r="G2" s="497"/>
      <c r="H2" s="497"/>
      <c r="I2" s="497"/>
      <c r="J2" s="497"/>
      <c r="K2" s="497"/>
      <c r="L2" s="497"/>
      <c r="M2" s="23"/>
    </row>
    <row r="3" spans="1:13" x14ac:dyDescent="0.3">
      <c r="A3" s="23"/>
      <c r="B3" s="497"/>
      <c r="C3" s="497"/>
      <c r="D3" s="497"/>
      <c r="E3" s="497"/>
      <c r="F3" s="497"/>
      <c r="G3" s="497"/>
      <c r="H3" s="497"/>
      <c r="I3" s="497"/>
      <c r="J3" s="497"/>
      <c r="K3" s="497"/>
      <c r="L3" s="497"/>
      <c r="M3" s="23"/>
    </row>
    <row r="4" spans="1:13" x14ac:dyDescent="0.3">
      <c r="A4" s="23"/>
      <c r="B4" s="497"/>
      <c r="C4" s="497"/>
      <c r="D4" s="497"/>
      <c r="E4" s="497"/>
      <c r="F4" s="497"/>
      <c r="G4" s="497"/>
      <c r="H4" s="497"/>
      <c r="I4" s="497"/>
      <c r="J4" s="497"/>
      <c r="K4" s="497"/>
      <c r="L4" s="497"/>
      <c r="M4" s="23"/>
    </row>
    <row r="5" spans="1:13" ht="15.6" x14ac:dyDescent="0.3">
      <c r="A5" s="23"/>
      <c r="B5" s="23"/>
      <c r="C5" s="23"/>
      <c r="D5" s="498" t="s">
        <v>404</v>
      </c>
      <c r="E5" s="498"/>
      <c r="F5" s="498"/>
      <c r="G5" s="498"/>
      <c r="H5" s="498"/>
      <c r="I5" s="498"/>
      <c r="J5" s="498"/>
      <c r="K5" s="23"/>
      <c r="L5" s="23"/>
      <c r="M5" s="23"/>
    </row>
    <row r="6" spans="1:13" x14ac:dyDescent="0.3">
      <c r="A6" s="23"/>
      <c r="B6" s="23"/>
      <c r="C6" s="23"/>
      <c r="D6" s="23"/>
      <c r="E6" s="23"/>
      <c r="F6" s="23"/>
      <c r="G6" s="23"/>
      <c r="H6" s="23"/>
      <c r="I6" s="23"/>
      <c r="J6" s="23"/>
      <c r="K6" s="23"/>
      <c r="L6" s="23"/>
      <c r="M6" s="23"/>
    </row>
    <row r="7" spans="1:13" ht="18" x14ac:dyDescent="0.35">
      <c r="A7" s="23"/>
      <c r="B7" s="23"/>
      <c r="C7" s="23"/>
      <c r="D7" s="23"/>
      <c r="E7" s="23"/>
      <c r="F7" s="499" t="s">
        <v>269</v>
      </c>
      <c r="G7" s="499"/>
      <c r="H7" s="499"/>
      <c r="I7" s="23"/>
      <c r="J7" s="23"/>
      <c r="K7" s="23"/>
      <c r="L7" s="23"/>
      <c r="M7" s="23"/>
    </row>
    <row r="8" spans="1:13" ht="15.6" x14ac:dyDescent="0.3">
      <c r="A8" s="23"/>
      <c r="B8" s="23"/>
      <c r="C8" s="23"/>
      <c r="D8" s="23"/>
      <c r="E8" s="23"/>
      <c r="F8" s="500">
        <v>43510</v>
      </c>
      <c r="G8" s="500"/>
      <c r="H8" s="500"/>
      <c r="I8" s="23"/>
      <c r="J8" s="23"/>
      <c r="K8" s="23"/>
      <c r="L8" s="23"/>
      <c r="M8" s="23"/>
    </row>
    <row r="9" spans="1:13" ht="18" x14ac:dyDescent="0.35">
      <c r="A9" s="23"/>
      <c r="B9" s="501"/>
      <c r="C9" s="501"/>
      <c r="D9" s="501"/>
      <c r="E9" s="501"/>
      <c r="F9" s="501"/>
      <c r="G9" s="501"/>
      <c r="H9" s="501"/>
      <c r="I9" s="501"/>
      <c r="J9" s="501"/>
      <c r="K9" s="501"/>
      <c r="L9" s="501"/>
      <c r="M9" s="23"/>
    </row>
    <row r="10" spans="1:13" x14ac:dyDescent="0.3">
      <c r="A10" s="23"/>
      <c r="B10" s="23"/>
      <c r="C10" s="23"/>
      <c r="D10" s="23"/>
      <c r="E10" s="23"/>
      <c r="F10" s="23"/>
      <c r="G10" s="23"/>
      <c r="H10" s="23"/>
      <c r="I10" s="23"/>
      <c r="J10" s="23"/>
      <c r="K10" s="23"/>
      <c r="L10" s="23"/>
      <c r="M10" s="23"/>
    </row>
    <row r="11" spans="1:13" ht="18" x14ac:dyDescent="0.35">
      <c r="A11" s="23"/>
      <c r="B11" s="502" t="s">
        <v>270</v>
      </c>
      <c r="C11" s="502"/>
      <c r="D11" s="502"/>
      <c r="E11" s="502"/>
      <c r="F11" s="502"/>
      <c r="G11" s="502"/>
      <c r="H11" s="502"/>
      <c r="I11" s="502"/>
      <c r="J11" s="502"/>
      <c r="K11" s="502"/>
      <c r="L11" s="502"/>
      <c r="M11" s="270"/>
    </row>
    <row r="12" spans="1:13" ht="18" x14ac:dyDescent="0.35">
      <c r="A12" s="23"/>
      <c r="B12" s="503" t="s">
        <v>271</v>
      </c>
      <c r="C12" s="503"/>
      <c r="D12" s="503"/>
      <c r="E12" s="503"/>
      <c r="F12" s="503"/>
      <c r="G12" s="503"/>
      <c r="H12" s="503"/>
      <c r="I12" s="503"/>
      <c r="J12" s="503"/>
      <c r="K12" s="503"/>
      <c r="L12" s="503"/>
      <c r="M12" s="271"/>
    </row>
    <row r="13" spans="1:13" ht="18" x14ac:dyDescent="0.35">
      <c r="A13" s="23"/>
      <c r="B13" s="503"/>
      <c r="C13" s="503"/>
      <c r="D13" s="503"/>
      <c r="E13" s="503"/>
      <c r="F13" s="503"/>
      <c r="G13" s="503"/>
      <c r="H13" s="503"/>
      <c r="I13" s="503"/>
      <c r="J13" s="503"/>
      <c r="K13" s="503"/>
      <c r="L13" s="503"/>
      <c r="M13" s="271"/>
    </row>
    <row r="14" spans="1:13" ht="18" x14ac:dyDescent="0.35">
      <c r="A14" s="23"/>
      <c r="B14" s="503"/>
      <c r="C14" s="503"/>
      <c r="D14" s="503"/>
      <c r="E14" s="503"/>
      <c r="F14" s="503"/>
      <c r="G14" s="503"/>
      <c r="H14" s="503"/>
      <c r="I14" s="503"/>
      <c r="J14" s="503"/>
      <c r="K14" s="503"/>
      <c r="L14" s="503"/>
      <c r="M14" s="271"/>
    </row>
    <row r="15" spans="1:13" x14ac:dyDescent="0.3">
      <c r="A15" s="23"/>
      <c r="B15" s="48"/>
      <c r="C15" s="48"/>
      <c r="D15" s="48"/>
      <c r="E15" s="48"/>
      <c r="F15" s="48"/>
      <c r="G15" s="48"/>
      <c r="H15" s="48"/>
      <c r="I15" s="48"/>
      <c r="J15" s="48"/>
      <c r="K15" s="48"/>
      <c r="L15" s="48"/>
      <c r="M15" s="48"/>
    </row>
    <row r="16" spans="1:13" ht="18" x14ac:dyDescent="0.35">
      <c r="A16" s="23"/>
      <c r="B16" s="504" t="s">
        <v>345</v>
      </c>
      <c r="C16" s="504"/>
      <c r="D16" s="504"/>
      <c r="E16" s="504"/>
      <c r="F16" s="504"/>
      <c r="G16" s="504"/>
      <c r="H16" s="504"/>
      <c r="I16" s="504"/>
      <c r="J16" s="504"/>
      <c r="K16" s="504"/>
      <c r="L16" s="504"/>
      <c r="M16" s="271"/>
    </row>
    <row r="17" spans="1:13" ht="18" x14ac:dyDescent="0.35">
      <c r="A17" s="23"/>
      <c r="B17" s="504"/>
      <c r="C17" s="504"/>
      <c r="D17" s="504"/>
      <c r="E17" s="504"/>
      <c r="F17" s="504"/>
      <c r="G17" s="504"/>
      <c r="H17" s="504"/>
      <c r="I17" s="504"/>
      <c r="J17" s="504"/>
      <c r="K17" s="504"/>
      <c r="L17" s="504"/>
      <c r="M17" s="271"/>
    </row>
    <row r="18" spans="1:13" x14ac:dyDescent="0.3">
      <c r="A18" s="23"/>
      <c r="B18" s="504"/>
      <c r="C18" s="504"/>
      <c r="D18" s="504"/>
      <c r="E18" s="504"/>
      <c r="F18" s="504"/>
      <c r="G18" s="504"/>
      <c r="H18" s="504"/>
      <c r="I18" s="504"/>
      <c r="J18" s="504"/>
      <c r="K18" s="504"/>
      <c r="L18" s="504"/>
      <c r="M18" s="48"/>
    </row>
    <row r="19" spans="1:13" x14ac:dyDescent="0.3">
      <c r="A19" s="23"/>
      <c r="B19" s="504"/>
      <c r="C19" s="504"/>
      <c r="D19" s="504"/>
      <c r="E19" s="504"/>
      <c r="F19" s="504"/>
      <c r="G19" s="504"/>
      <c r="H19" s="504"/>
      <c r="I19" s="504"/>
      <c r="J19" s="504"/>
      <c r="K19" s="504"/>
      <c r="L19" s="504"/>
      <c r="M19" s="48"/>
    </row>
    <row r="20" spans="1:13" x14ac:dyDescent="0.3">
      <c r="A20" s="23"/>
      <c r="B20" s="504"/>
      <c r="C20" s="504"/>
      <c r="D20" s="504"/>
      <c r="E20" s="504"/>
      <c r="F20" s="504"/>
      <c r="G20" s="504"/>
      <c r="H20" s="504"/>
      <c r="I20" s="504"/>
      <c r="J20" s="504"/>
      <c r="K20" s="504"/>
      <c r="L20" s="504"/>
      <c r="M20" s="48"/>
    </row>
    <row r="21" spans="1:13" ht="15" customHeight="1" x14ac:dyDescent="0.3">
      <c r="A21" s="23"/>
      <c r="B21" s="504" t="s">
        <v>346</v>
      </c>
      <c r="C21" s="504"/>
      <c r="D21" s="504"/>
      <c r="E21" s="504"/>
      <c r="F21" s="504"/>
      <c r="G21" s="504"/>
      <c r="H21" s="504"/>
      <c r="I21" s="504"/>
      <c r="J21" s="504"/>
      <c r="K21" s="504"/>
      <c r="L21" s="504"/>
      <c r="M21" s="48"/>
    </row>
    <row r="22" spans="1:13" ht="15" customHeight="1" x14ac:dyDescent="0.3">
      <c r="A22" s="23"/>
      <c r="B22" s="504"/>
      <c r="C22" s="504"/>
      <c r="D22" s="504"/>
      <c r="E22" s="504"/>
      <c r="F22" s="504"/>
      <c r="G22" s="504"/>
      <c r="H22" s="504"/>
      <c r="I22" s="504"/>
      <c r="J22" s="504"/>
      <c r="K22" s="504"/>
      <c r="L22" s="504"/>
      <c r="M22" s="48"/>
    </row>
    <row r="23" spans="1:13" ht="15" customHeight="1" x14ac:dyDescent="0.3">
      <c r="A23" s="23"/>
      <c r="B23" s="504"/>
      <c r="C23" s="504"/>
      <c r="D23" s="504"/>
      <c r="E23" s="504"/>
      <c r="F23" s="504"/>
      <c r="G23" s="504"/>
      <c r="H23" s="504"/>
      <c r="I23" s="504"/>
      <c r="J23" s="504"/>
      <c r="K23" s="504"/>
      <c r="L23" s="504"/>
      <c r="M23" s="48"/>
    </row>
    <row r="24" spans="1:13" ht="18.75" customHeight="1" x14ac:dyDescent="0.3">
      <c r="A24" s="23"/>
      <c r="B24" s="504"/>
      <c r="C24" s="504"/>
      <c r="D24" s="504"/>
      <c r="E24" s="504"/>
      <c r="F24" s="504"/>
      <c r="G24" s="504"/>
      <c r="H24" s="504"/>
      <c r="I24" s="504"/>
      <c r="J24" s="504"/>
      <c r="K24" s="504"/>
      <c r="L24" s="504"/>
      <c r="M24" s="48"/>
    </row>
    <row r="25" spans="1:13" ht="18.75" customHeight="1" x14ac:dyDescent="0.3">
      <c r="A25" s="23"/>
      <c r="B25" s="504" t="s">
        <v>322</v>
      </c>
      <c r="C25" s="504"/>
      <c r="D25" s="504"/>
      <c r="E25" s="504"/>
      <c r="F25" s="504"/>
      <c r="G25" s="504"/>
      <c r="H25" s="504"/>
      <c r="I25" s="504"/>
      <c r="J25" s="504"/>
      <c r="K25" s="504"/>
      <c r="L25" s="504"/>
      <c r="M25" s="48"/>
    </row>
    <row r="26" spans="1:13" ht="18.75" customHeight="1" x14ac:dyDescent="0.3">
      <c r="A26" s="23"/>
      <c r="B26" s="504"/>
      <c r="C26" s="504"/>
      <c r="D26" s="504"/>
      <c r="E26" s="504"/>
      <c r="F26" s="504"/>
      <c r="G26" s="504"/>
      <c r="H26" s="504"/>
      <c r="I26" s="504"/>
      <c r="J26" s="504"/>
      <c r="K26" s="504"/>
      <c r="L26" s="504"/>
      <c r="M26" s="48"/>
    </row>
    <row r="27" spans="1:13" ht="18.75" customHeight="1" x14ac:dyDescent="0.3">
      <c r="A27" s="23"/>
      <c r="B27" s="504"/>
      <c r="C27" s="504"/>
      <c r="D27" s="504"/>
      <c r="E27" s="504"/>
      <c r="F27" s="504"/>
      <c r="G27" s="504"/>
      <c r="H27" s="504"/>
      <c r="I27" s="504"/>
      <c r="J27" s="504"/>
      <c r="K27" s="504"/>
      <c r="L27" s="504"/>
      <c r="M27" s="48"/>
    </row>
    <row r="28" spans="1:13" ht="18" x14ac:dyDescent="0.3">
      <c r="A28" s="23"/>
      <c r="B28" s="272"/>
      <c r="C28" s="272"/>
      <c r="D28" s="272"/>
      <c r="E28" s="272"/>
      <c r="F28" s="272"/>
      <c r="G28" s="272"/>
      <c r="H28" s="272"/>
      <c r="I28" s="272"/>
      <c r="J28" s="272"/>
      <c r="K28" s="272"/>
      <c r="L28" s="272"/>
      <c r="M28" s="48"/>
    </row>
    <row r="29" spans="1:13" ht="18" x14ac:dyDescent="0.35">
      <c r="A29" s="23"/>
      <c r="B29" s="495" t="s">
        <v>272</v>
      </c>
      <c r="C29" s="495"/>
      <c r="D29" s="48"/>
      <c r="E29" s="48"/>
      <c r="F29" s="48"/>
      <c r="G29" s="48"/>
      <c r="H29" s="48"/>
      <c r="I29" s="48"/>
      <c r="J29" s="48"/>
      <c r="K29" s="48"/>
      <c r="L29" s="48"/>
      <c r="M29" s="48"/>
    </row>
    <row r="30" spans="1:13" ht="21" x14ac:dyDescent="0.4">
      <c r="A30" s="23"/>
      <c r="B30" s="488" t="s">
        <v>289</v>
      </c>
      <c r="C30" s="488"/>
      <c r="D30" s="488"/>
      <c r="E30" s="488"/>
      <c r="F30" s="488"/>
      <c r="G30" s="488"/>
      <c r="H30" s="488"/>
      <c r="I30" s="488"/>
      <c r="J30" s="488"/>
      <c r="K30" s="488"/>
      <c r="L30" s="488"/>
      <c r="M30" s="274"/>
    </row>
    <row r="31" spans="1:13" ht="21" x14ac:dyDescent="0.4">
      <c r="A31" s="23"/>
      <c r="B31" s="488"/>
      <c r="C31" s="488"/>
      <c r="D31" s="488"/>
      <c r="E31" s="488"/>
      <c r="F31" s="488"/>
      <c r="G31" s="488"/>
      <c r="H31" s="488"/>
      <c r="I31" s="488"/>
      <c r="J31" s="488"/>
      <c r="K31" s="488"/>
      <c r="L31" s="488"/>
      <c r="M31" s="274"/>
    </row>
    <row r="32" spans="1:13" ht="21" x14ac:dyDescent="0.4">
      <c r="A32" s="23"/>
      <c r="B32" s="488"/>
      <c r="C32" s="488"/>
      <c r="D32" s="488"/>
      <c r="E32" s="488"/>
      <c r="F32" s="488"/>
      <c r="G32" s="488"/>
      <c r="H32" s="488"/>
      <c r="I32" s="488"/>
      <c r="J32" s="488"/>
      <c r="K32" s="488"/>
      <c r="L32" s="488"/>
      <c r="M32" s="275"/>
    </row>
    <row r="33" spans="1:13" ht="21" x14ac:dyDescent="0.4">
      <c r="A33" s="23"/>
      <c r="B33" s="276"/>
      <c r="C33" s="276"/>
      <c r="D33" s="276"/>
      <c r="E33" s="276"/>
      <c r="F33" s="276"/>
      <c r="G33" s="276"/>
      <c r="H33" s="276"/>
      <c r="I33" s="276"/>
      <c r="J33" s="276"/>
      <c r="K33" s="276"/>
      <c r="L33" s="276"/>
      <c r="M33" s="275"/>
    </row>
    <row r="34" spans="1:13" ht="18" x14ac:dyDescent="0.35">
      <c r="A34" s="23"/>
      <c r="B34" s="489" t="s">
        <v>326</v>
      </c>
      <c r="C34" s="489"/>
      <c r="D34" s="489"/>
      <c r="E34" s="489"/>
      <c r="F34" s="489"/>
      <c r="G34" s="489"/>
      <c r="H34" s="489"/>
      <c r="I34" s="489"/>
      <c r="J34" s="489"/>
      <c r="K34" s="489"/>
      <c r="L34" s="489"/>
      <c r="M34" s="271"/>
    </row>
    <row r="35" spans="1:13" ht="18" x14ac:dyDescent="0.35">
      <c r="A35" s="23"/>
      <c r="B35" s="489"/>
      <c r="C35" s="489"/>
      <c r="D35" s="489"/>
      <c r="E35" s="489"/>
      <c r="F35" s="489"/>
      <c r="G35" s="489"/>
      <c r="H35" s="489"/>
      <c r="I35" s="489"/>
      <c r="J35" s="489"/>
      <c r="K35" s="489"/>
      <c r="L35" s="489"/>
      <c r="M35" s="271"/>
    </row>
    <row r="36" spans="1:13" x14ac:dyDescent="0.3">
      <c r="A36" s="23"/>
      <c r="B36" s="489"/>
      <c r="C36" s="489"/>
      <c r="D36" s="489"/>
      <c r="E36" s="489"/>
      <c r="F36" s="489"/>
      <c r="G36" s="489"/>
      <c r="H36" s="489"/>
      <c r="I36" s="489"/>
      <c r="J36" s="489"/>
      <c r="K36" s="489"/>
      <c r="L36" s="489"/>
      <c r="M36" s="28"/>
    </row>
    <row r="37" spans="1:13" x14ac:dyDescent="0.3">
      <c r="A37" s="23"/>
      <c r="B37" s="489"/>
      <c r="C37" s="489"/>
      <c r="D37" s="489"/>
      <c r="E37" s="489"/>
      <c r="F37" s="489"/>
      <c r="G37" s="489"/>
      <c r="H37" s="489"/>
      <c r="I37" s="489"/>
      <c r="J37" s="489"/>
      <c r="K37" s="489"/>
      <c r="L37" s="489"/>
      <c r="M37" s="28"/>
    </row>
    <row r="38" spans="1:13" ht="11.1" customHeight="1" x14ac:dyDescent="0.35">
      <c r="A38" s="23"/>
      <c r="B38" s="277"/>
      <c r="C38" s="277"/>
      <c r="D38" s="277"/>
      <c r="E38" s="277"/>
      <c r="F38" s="277"/>
      <c r="G38" s="277"/>
      <c r="H38" s="277"/>
      <c r="I38" s="277"/>
      <c r="J38" s="277"/>
      <c r="K38" s="277"/>
      <c r="L38" s="277"/>
      <c r="M38" s="28"/>
    </row>
    <row r="39" spans="1:13" ht="18" x14ac:dyDescent="0.3">
      <c r="A39" s="23"/>
      <c r="B39" s="490" t="s">
        <v>347</v>
      </c>
      <c r="C39" s="490"/>
      <c r="D39" s="490"/>
      <c r="E39" s="490"/>
      <c r="F39" s="490"/>
      <c r="G39" s="490"/>
      <c r="H39" s="490"/>
      <c r="I39" s="490"/>
      <c r="J39" s="490"/>
      <c r="K39" s="490"/>
      <c r="L39" s="490"/>
      <c r="M39" s="273"/>
    </row>
    <row r="40" spans="1:13" ht="18" x14ac:dyDescent="0.3">
      <c r="A40" s="23"/>
      <c r="B40" s="490"/>
      <c r="C40" s="490"/>
      <c r="D40" s="490"/>
      <c r="E40" s="490"/>
      <c r="F40" s="490"/>
      <c r="G40" s="490"/>
      <c r="H40" s="490"/>
      <c r="I40" s="490"/>
      <c r="J40" s="490"/>
      <c r="K40" s="490"/>
      <c r="L40" s="490"/>
      <c r="M40" s="273"/>
    </row>
    <row r="41" spans="1:13" ht="18" x14ac:dyDescent="0.3">
      <c r="A41" s="23"/>
      <c r="B41" s="490"/>
      <c r="C41" s="490"/>
      <c r="D41" s="490"/>
      <c r="E41" s="490"/>
      <c r="F41" s="490"/>
      <c r="G41" s="490"/>
      <c r="H41" s="490"/>
      <c r="I41" s="490"/>
      <c r="J41" s="490"/>
      <c r="K41" s="490"/>
      <c r="L41" s="490"/>
      <c r="M41" s="273"/>
    </row>
    <row r="42" spans="1:13" ht="20.100000000000001" customHeight="1" x14ac:dyDescent="0.3">
      <c r="A42" s="23"/>
      <c r="B42" s="490"/>
      <c r="C42" s="490"/>
      <c r="D42" s="490"/>
      <c r="E42" s="490"/>
      <c r="F42" s="490"/>
      <c r="G42" s="490"/>
      <c r="H42" s="490"/>
      <c r="I42" s="490"/>
      <c r="J42" s="490"/>
      <c r="K42" s="490"/>
      <c r="L42" s="490"/>
      <c r="M42" s="273"/>
    </row>
    <row r="43" spans="1:13" ht="11.1" customHeight="1" x14ac:dyDescent="0.3">
      <c r="A43" s="23"/>
      <c r="B43" s="278"/>
      <c r="C43" s="278"/>
      <c r="D43" s="278"/>
      <c r="E43" s="278"/>
      <c r="F43" s="278"/>
      <c r="G43" s="278"/>
      <c r="H43" s="278"/>
      <c r="I43" s="278"/>
      <c r="J43" s="278"/>
      <c r="K43" s="278"/>
      <c r="L43" s="278"/>
      <c r="M43" s="273"/>
    </row>
    <row r="44" spans="1:13" ht="17.399999999999999" x14ac:dyDescent="0.3">
      <c r="A44" s="23"/>
      <c r="B44" s="491" t="s">
        <v>273</v>
      </c>
      <c r="C44" s="491"/>
      <c r="D44" s="491"/>
      <c r="E44" s="491"/>
      <c r="F44" s="491"/>
      <c r="G44" s="491"/>
      <c r="H44" s="491"/>
      <c r="I44" s="491"/>
      <c r="J44" s="491"/>
      <c r="K44" s="491"/>
      <c r="L44" s="491"/>
      <c r="M44" s="279"/>
    </row>
    <row r="45" spans="1:13" ht="11.1" customHeight="1" x14ac:dyDescent="0.3">
      <c r="A45" s="23"/>
      <c r="B45" s="408"/>
      <c r="C45" s="408"/>
      <c r="D45" s="408"/>
      <c r="E45" s="408"/>
      <c r="F45" s="408"/>
      <c r="G45" s="408"/>
      <c r="H45" s="408"/>
      <c r="I45" s="408"/>
      <c r="J45" s="408"/>
      <c r="K45" s="408"/>
      <c r="L45" s="408"/>
      <c r="M45" s="279"/>
    </row>
    <row r="46" spans="1:13" ht="17.399999999999999" x14ac:dyDescent="0.3">
      <c r="A46" s="23"/>
      <c r="B46" s="492" t="s">
        <v>348</v>
      </c>
      <c r="C46" s="490"/>
      <c r="D46" s="490"/>
      <c r="E46" s="490"/>
      <c r="F46" s="490"/>
      <c r="G46" s="490"/>
      <c r="H46" s="490"/>
      <c r="I46" s="490"/>
      <c r="J46" s="490"/>
      <c r="K46" s="490"/>
      <c r="L46" s="490"/>
      <c r="M46" s="280"/>
    </row>
    <row r="47" spans="1:13" ht="17.399999999999999" x14ac:dyDescent="0.3">
      <c r="A47" s="23"/>
      <c r="B47" s="490"/>
      <c r="C47" s="490"/>
      <c r="D47" s="490"/>
      <c r="E47" s="490"/>
      <c r="F47" s="490"/>
      <c r="G47" s="490"/>
      <c r="H47" s="490"/>
      <c r="I47" s="490"/>
      <c r="J47" s="490"/>
      <c r="K47" s="490"/>
      <c r="L47" s="490"/>
      <c r="M47" s="280"/>
    </row>
    <row r="48" spans="1:13" ht="17.399999999999999" x14ac:dyDescent="0.3">
      <c r="A48" s="23"/>
      <c r="B48" s="490"/>
      <c r="C48" s="490"/>
      <c r="D48" s="490"/>
      <c r="E48" s="490"/>
      <c r="F48" s="490"/>
      <c r="G48" s="490"/>
      <c r="H48" s="490"/>
      <c r="I48" s="490"/>
      <c r="J48" s="490"/>
      <c r="K48" s="490"/>
      <c r="L48" s="490"/>
      <c r="M48" s="278"/>
    </row>
    <row r="49" spans="1:13" ht="11.1" customHeight="1" x14ac:dyDescent="0.3">
      <c r="A49" s="23"/>
      <c r="B49" s="490"/>
      <c r="C49" s="490"/>
      <c r="D49" s="490"/>
      <c r="E49" s="490"/>
      <c r="F49" s="490"/>
      <c r="G49" s="490"/>
      <c r="H49" s="490"/>
      <c r="I49" s="490"/>
      <c r="J49" s="490"/>
      <c r="K49" s="490"/>
      <c r="L49" s="490"/>
      <c r="M49" s="278"/>
    </row>
    <row r="50" spans="1:13" ht="17.399999999999999" x14ac:dyDescent="0.3">
      <c r="A50" s="23"/>
      <c r="B50" s="490" t="s">
        <v>349</v>
      </c>
      <c r="C50" s="490"/>
      <c r="D50" s="490"/>
      <c r="E50" s="490"/>
      <c r="F50" s="490"/>
      <c r="G50" s="490"/>
      <c r="H50" s="490"/>
      <c r="I50" s="490"/>
      <c r="J50" s="490"/>
      <c r="K50" s="490"/>
      <c r="L50" s="490"/>
      <c r="M50" s="280"/>
    </row>
    <row r="51" spans="1:13" ht="17.399999999999999" x14ac:dyDescent="0.3">
      <c r="A51" s="23"/>
      <c r="B51" s="490"/>
      <c r="C51" s="490"/>
      <c r="D51" s="490"/>
      <c r="E51" s="490"/>
      <c r="F51" s="490"/>
      <c r="G51" s="490"/>
      <c r="H51" s="490"/>
      <c r="I51" s="490"/>
      <c r="J51" s="490"/>
      <c r="K51" s="490"/>
      <c r="L51" s="490"/>
      <c r="M51" s="280"/>
    </row>
    <row r="52" spans="1:13" ht="17.399999999999999" x14ac:dyDescent="0.3">
      <c r="A52" s="23"/>
      <c r="B52" s="490"/>
      <c r="C52" s="490"/>
      <c r="D52" s="490"/>
      <c r="E52" s="490"/>
      <c r="F52" s="490"/>
      <c r="G52" s="490"/>
      <c r="H52" s="490"/>
      <c r="I52" s="490"/>
      <c r="J52" s="490"/>
      <c r="K52" s="490"/>
      <c r="L52" s="490"/>
      <c r="M52" s="280"/>
    </row>
    <row r="53" spans="1:13" ht="17.399999999999999" x14ac:dyDescent="0.3">
      <c r="A53" s="23"/>
      <c r="B53" s="490"/>
      <c r="C53" s="490"/>
      <c r="D53" s="490"/>
      <c r="E53" s="490"/>
      <c r="F53" s="490"/>
      <c r="G53" s="490"/>
      <c r="H53" s="490"/>
      <c r="I53" s="490"/>
      <c r="J53" s="490"/>
      <c r="K53" s="490"/>
      <c r="L53" s="490"/>
      <c r="M53" s="278"/>
    </row>
    <row r="54" spans="1:13" ht="17.399999999999999" x14ac:dyDescent="0.3">
      <c r="A54" s="23"/>
      <c r="B54" s="490"/>
      <c r="C54" s="490"/>
      <c r="D54" s="490"/>
      <c r="E54" s="490"/>
      <c r="F54" s="490"/>
      <c r="G54" s="490"/>
      <c r="H54" s="490"/>
      <c r="I54" s="490"/>
      <c r="J54" s="490"/>
      <c r="K54" s="490"/>
      <c r="L54" s="490"/>
      <c r="M54" s="278"/>
    </row>
    <row r="55" spans="1:13" ht="17.399999999999999" x14ac:dyDescent="0.3">
      <c r="A55" s="23"/>
      <c r="B55" s="494"/>
      <c r="C55" s="494"/>
      <c r="D55" s="494"/>
      <c r="E55" s="494"/>
      <c r="F55" s="494"/>
      <c r="G55" s="494"/>
      <c r="H55" s="494"/>
      <c r="I55" s="494"/>
      <c r="J55" s="494"/>
      <c r="K55" s="494"/>
      <c r="L55" s="494"/>
      <c r="M55" s="278"/>
    </row>
    <row r="56" spans="1:13" ht="11.1" customHeight="1" x14ac:dyDescent="0.3">
      <c r="A56" s="23"/>
      <c r="B56" s="490"/>
      <c r="C56" s="490"/>
      <c r="D56" s="490"/>
      <c r="E56" s="490"/>
      <c r="F56" s="490"/>
      <c r="G56" s="490"/>
      <c r="H56" s="490"/>
      <c r="I56" s="490"/>
      <c r="J56" s="490"/>
      <c r="K56" s="490"/>
      <c r="L56" s="490"/>
      <c r="M56" s="278"/>
    </row>
    <row r="57" spans="1:13" ht="17.25" customHeight="1" x14ac:dyDescent="0.3">
      <c r="A57" s="23"/>
      <c r="B57" s="490" t="s">
        <v>350</v>
      </c>
      <c r="C57" s="490"/>
      <c r="D57" s="490"/>
      <c r="E57" s="490"/>
      <c r="F57" s="490"/>
      <c r="G57" s="490"/>
      <c r="H57" s="490"/>
      <c r="I57" s="490"/>
      <c r="J57" s="490"/>
      <c r="K57" s="490"/>
      <c r="L57" s="490"/>
      <c r="M57" s="282"/>
    </row>
    <row r="58" spans="1:13" ht="17.399999999999999" x14ac:dyDescent="0.3">
      <c r="A58" s="23"/>
      <c r="B58" s="490"/>
      <c r="C58" s="490"/>
      <c r="D58" s="490"/>
      <c r="E58" s="490"/>
      <c r="F58" s="490"/>
      <c r="G58" s="490"/>
      <c r="H58" s="490"/>
      <c r="I58" s="490"/>
      <c r="J58" s="490"/>
      <c r="K58" s="490"/>
      <c r="L58" s="490"/>
      <c r="M58" s="282"/>
    </row>
    <row r="59" spans="1:13" ht="17.399999999999999" x14ac:dyDescent="0.3">
      <c r="A59" s="23"/>
      <c r="B59" s="490"/>
      <c r="C59" s="490"/>
      <c r="D59" s="490"/>
      <c r="E59" s="490"/>
      <c r="F59" s="490"/>
      <c r="G59" s="490"/>
      <c r="H59" s="490"/>
      <c r="I59" s="490"/>
      <c r="J59" s="490"/>
      <c r="K59" s="490"/>
      <c r="L59" s="490"/>
      <c r="M59" s="282"/>
    </row>
    <row r="60" spans="1:13" ht="17.399999999999999" x14ac:dyDescent="0.3">
      <c r="A60" s="23"/>
      <c r="B60" s="490"/>
      <c r="C60" s="490"/>
      <c r="D60" s="490"/>
      <c r="E60" s="490"/>
      <c r="F60" s="490"/>
      <c r="G60" s="490"/>
      <c r="H60" s="490"/>
      <c r="I60" s="490"/>
      <c r="J60" s="490"/>
      <c r="K60" s="490"/>
      <c r="L60" s="490"/>
      <c r="M60" s="282"/>
    </row>
    <row r="61" spans="1:13" ht="17.399999999999999" x14ac:dyDescent="0.3">
      <c r="A61" s="23"/>
      <c r="B61" s="490"/>
      <c r="C61" s="490"/>
      <c r="D61" s="490"/>
      <c r="E61" s="490"/>
      <c r="F61" s="490"/>
      <c r="G61" s="490"/>
      <c r="H61" s="490"/>
      <c r="I61" s="490"/>
      <c r="J61" s="490"/>
      <c r="K61" s="490"/>
      <c r="L61" s="490"/>
      <c r="M61" s="282"/>
    </row>
    <row r="62" spans="1:13" ht="17.399999999999999" x14ac:dyDescent="0.3">
      <c r="A62" s="23"/>
      <c r="B62" s="490"/>
      <c r="C62" s="490"/>
      <c r="D62" s="490"/>
      <c r="E62" s="490"/>
      <c r="F62" s="490"/>
      <c r="G62" s="490"/>
      <c r="H62" s="490"/>
      <c r="I62" s="490"/>
      <c r="J62" s="490"/>
      <c r="K62" s="490"/>
      <c r="L62" s="490"/>
      <c r="M62" s="282"/>
    </row>
    <row r="63" spans="1:13" ht="17.399999999999999" x14ac:dyDescent="0.3">
      <c r="A63" s="23"/>
      <c r="B63" s="281"/>
      <c r="C63" s="281"/>
      <c r="D63" s="281"/>
      <c r="E63" s="281"/>
      <c r="F63" s="281"/>
      <c r="G63" s="281"/>
      <c r="H63" s="281"/>
      <c r="I63" s="281"/>
      <c r="J63" s="281"/>
      <c r="K63" s="281"/>
      <c r="L63" s="281"/>
      <c r="M63" s="281"/>
    </row>
    <row r="64" spans="1:13" ht="15.6" x14ac:dyDescent="0.3">
      <c r="A64" s="23"/>
      <c r="B64" s="493" t="s">
        <v>288</v>
      </c>
      <c r="C64" s="493"/>
      <c r="D64" s="493"/>
      <c r="E64" s="493"/>
      <c r="F64" s="493"/>
      <c r="G64" s="493"/>
      <c r="H64" s="493"/>
      <c r="I64" s="493"/>
      <c r="J64" s="493"/>
      <c r="K64" s="493"/>
      <c r="L64" s="493"/>
      <c r="M64" s="493"/>
    </row>
    <row r="65" spans="1:13" ht="15.6" x14ac:dyDescent="0.3">
      <c r="A65" s="23"/>
      <c r="B65" s="283"/>
      <c r="C65" s="283"/>
      <c r="D65" s="283"/>
      <c r="E65" s="283"/>
      <c r="F65" s="283"/>
      <c r="G65" s="283"/>
      <c r="H65" s="283"/>
      <c r="I65" s="283"/>
      <c r="J65" s="283"/>
      <c r="K65" s="283"/>
      <c r="L65" s="283"/>
      <c r="M65" s="283"/>
    </row>
    <row r="66" spans="1:13" ht="18" x14ac:dyDescent="0.3">
      <c r="A66" s="23"/>
      <c r="B66" s="487" t="s">
        <v>274</v>
      </c>
      <c r="C66" s="487"/>
      <c r="D66" s="487"/>
      <c r="E66" s="487"/>
      <c r="F66" s="278"/>
      <c r="G66" s="278"/>
      <c r="H66" s="278"/>
      <c r="I66" s="278"/>
      <c r="J66" s="278"/>
      <c r="K66" s="278"/>
      <c r="L66" s="278"/>
      <c r="M66" s="278"/>
    </row>
    <row r="67" spans="1:13" ht="18" x14ac:dyDescent="0.35">
      <c r="A67" s="23"/>
      <c r="B67" s="487" t="s">
        <v>275</v>
      </c>
      <c r="C67" s="487"/>
      <c r="D67" s="487"/>
      <c r="E67" s="487"/>
      <c r="F67" s="487"/>
      <c r="G67" s="487"/>
      <c r="H67" s="284"/>
      <c r="I67" s="284"/>
      <c r="J67" s="284"/>
      <c r="K67" s="284"/>
      <c r="L67" s="284"/>
      <c r="M67" s="284"/>
    </row>
  </sheetData>
  <sheetProtection algorithmName="SHA-512" hashValue="fbiHSjOvQEK39DEuzz2zY24PelfrBZqSJz9OoeHRuXydSOOiKyNqmj4nS+uz5Pfzkc2PcurDk9FJyE2ZJum92g==" saltValue="wVyG+rAyXo2lt+LwdJTqXQ==" spinCount="100000" sheet="1" objects="1" scenarios="1" selectLockedCells="1" selectUnlockedCells="1"/>
  <mergeCells count="22">
    <mergeCell ref="B29:C29"/>
    <mergeCell ref="B2:L4"/>
    <mergeCell ref="D5:J5"/>
    <mergeCell ref="F7:H7"/>
    <mergeCell ref="F8:H8"/>
    <mergeCell ref="B9:L9"/>
    <mergeCell ref="B11:L11"/>
    <mergeCell ref="B12:L14"/>
    <mergeCell ref="B16:L20"/>
    <mergeCell ref="B25:L27"/>
    <mergeCell ref="B21:L24"/>
    <mergeCell ref="B67:G67"/>
    <mergeCell ref="B30:L32"/>
    <mergeCell ref="B34:L37"/>
    <mergeCell ref="B39:L42"/>
    <mergeCell ref="B44:L44"/>
    <mergeCell ref="B46:L49"/>
    <mergeCell ref="B56:L56"/>
    <mergeCell ref="B64:M64"/>
    <mergeCell ref="B66:E66"/>
    <mergeCell ref="B50:L55"/>
    <mergeCell ref="B57:L6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autoPageBreaks="0"/>
  </sheetPr>
  <dimension ref="A1:PI69"/>
  <sheetViews>
    <sheetView topLeftCell="A7" zoomScale="95" zoomScaleNormal="95" workbookViewId="0">
      <selection activeCell="C14" sqref="C14"/>
    </sheetView>
  </sheetViews>
  <sheetFormatPr defaultColWidth="0" defaultRowHeight="14.4" zeroHeight="1" x14ac:dyDescent="0.3"/>
  <cols>
    <col min="1" max="1" width="10" customWidth="1"/>
    <col min="2" max="2" width="37.44140625" customWidth="1"/>
    <col min="3" max="3" width="15.6640625" customWidth="1"/>
    <col min="4" max="4" width="0.33203125" customWidth="1"/>
    <col min="5" max="5" width="14.88671875" customWidth="1"/>
    <col min="6" max="6" width="12.33203125" customWidth="1"/>
    <col min="7" max="19" width="9.6640625" customWidth="1"/>
    <col min="20" max="20" width="10.6640625" customWidth="1"/>
    <col min="21" max="22" width="9.6640625" customWidth="1"/>
    <col min="23" max="83" width="8.6640625" customWidth="1"/>
    <col min="84" max="96" width="0.33203125" customWidth="1"/>
    <col min="97" max="174" width="8.6640625" customWidth="1"/>
    <col min="175" max="187" width="0.33203125" customWidth="1"/>
    <col min="188" max="188" width="8.6640625" customWidth="1"/>
    <col min="189" max="200" width="0.33203125" customWidth="1"/>
    <col min="201" max="205" width="8.6640625" customWidth="1"/>
    <col min="206" max="209" width="12.6640625" customWidth="1"/>
    <col min="210" max="210" width="10.6640625" hidden="1" customWidth="1"/>
    <col min="211" max="211" width="13.6640625" hidden="1" customWidth="1"/>
    <col min="212" max="212" width="8.6640625" hidden="1" customWidth="1"/>
    <col min="213" max="213" width="9.44140625" hidden="1" customWidth="1"/>
    <col min="214" max="216" width="10.6640625" hidden="1" customWidth="1"/>
    <col min="217" max="217" width="1.6640625" hidden="1" customWidth="1"/>
    <col min="218" max="218" width="32.44140625" hidden="1" customWidth="1"/>
    <col min="219" max="219" width="8.6640625" hidden="1" customWidth="1"/>
    <col min="220" max="220" width="0.33203125" hidden="1" customWidth="1"/>
    <col min="221" max="221" width="10.33203125" hidden="1" customWidth="1"/>
    <col min="222" max="421" width="8.6640625" hidden="1" customWidth="1"/>
    <col min="422" max="423" width="10.6640625" hidden="1" customWidth="1"/>
    <col min="424" max="425" width="14.6640625" hidden="1" customWidth="1"/>
    <col min="426" max="16384" width="10.6640625" hidden="1"/>
  </cols>
  <sheetData>
    <row r="1" spans="1:425" s="23" customFormat="1" ht="30.75" customHeight="1" x14ac:dyDescent="0.3">
      <c r="A1" s="534" t="s">
        <v>352</v>
      </c>
      <c r="B1" s="534"/>
      <c r="C1" s="544"/>
      <c r="D1" s="544"/>
      <c r="E1" s="544"/>
      <c r="F1" s="544"/>
      <c r="G1" s="544"/>
      <c r="H1" s="544"/>
      <c r="I1" s="544"/>
      <c r="J1" s="544"/>
      <c r="K1" s="544"/>
      <c r="L1" s="544"/>
      <c r="M1" s="544"/>
      <c r="N1" s="544"/>
      <c r="O1" s="544"/>
      <c r="P1" s="544"/>
      <c r="Q1" s="544"/>
      <c r="R1" s="544"/>
      <c r="S1" s="544"/>
      <c r="T1" s="124"/>
      <c r="U1" s="124"/>
      <c r="V1" s="124"/>
      <c r="W1" s="555" t="s">
        <v>285</v>
      </c>
      <c r="X1" s="555"/>
      <c r="Y1" s="555"/>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row>
    <row r="2" spans="1:425" s="23" customFormat="1" ht="30.75" customHeight="1" x14ac:dyDescent="0.3">
      <c r="A2" s="542" t="s">
        <v>351</v>
      </c>
      <c r="B2"/>
      <c r="D2" s="302"/>
      <c r="E2" s="302"/>
      <c r="F2" s="199"/>
      <c r="G2" s="303"/>
      <c r="L2" s="541" t="s">
        <v>101</v>
      </c>
      <c r="M2" s="541"/>
      <c r="N2" s="543">
        <v>2</v>
      </c>
      <c r="O2" s="543"/>
      <c r="P2" s="124"/>
      <c r="Q2" s="304" t="s">
        <v>151</v>
      </c>
      <c r="R2" s="543">
        <v>2020</v>
      </c>
      <c r="S2" s="543"/>
    </row>
    <row r="3" spans="1:425" s="23" customFormat="1" ht="22.5" customHeight="1" x14ac:dyDescent="0.3">
      <c r="A3" s="542"/>
      <c r="B3" s="537"/>
      <c r="C3" s="538"/>
      <c r="D3" s="538"/>
      <c r="E3" s="539"/>
      <c r="F3" s="184"/>
      <c r="G3" s="183"/>
    </row>
    <row r="4" spans="1:425" s="23" customFormat="1" ht="22.5" customHeight="1" x14ac:dyDescent="0.3">
      <c r="A4" s="410"/>
      <c r="B4" s="545" t="s">
        <v>267</v>
      </c>
      <c r="C4" s="545"/>
      <c r="D4" s="545"/>
      <c r="E4" s="545"/>
      <c r="F4" s="545"/>
      <c r="G4" s="545"/>
      <c r="H4" s="545"/>
      <c r="I4" s="545"/>
      <c r="J4" s="545"/>
      <c r="K4" s="545"/>
      <c r="L4" s="545"/>
      <c r="M4" s="545"/>
      <c r="N4" s="545"/>
      <c r="O4" s="545"/>
      <c r="P4" s="545"/>
      <c r="Q4" s="545"/>
      <c r="R4" s="545"/>
      <c r="S4" s="545"/>
      <c r="T4" s="545"/>
    </row>
    <row r="5" spans="1:425" ht="19.5" hidden="1" customHeight="1" x14ac:dyDescent="0.3">
      <c r="A5" s="112"/>
      <c r="B5" s="113"/>
      <c r="C5" s="301">
        <f>SUM(C10:C26)</f>
        <v>292030</v>
      </c>
      <c r="D5" s="301" t="e">
        <f t="shared" ref="D5" si="0">SUM(D10:D69)</f>
        <v>#REF!</v>
      </c>
      <c r="E5" s="301">
        <f t="shared" ref="E5:BP5" si="1">SUM(E10:E26)</f>
        <v>3692965</v>
      </c>
      <c r="F5" s="301">
        <f t="shared" si="1"/>
        <v>12546</v>
      </c>
      <c r="G5" s="301">
        <f t="shared" si="1"/>
        <v>314</v>
      </c>
      <c r="H5" s="301">
        <f t="shared" si="1"/>
        <v>30</v>
      </c>
      <c r="I5" s="301">
        <f t="shared" si="1"/>
        <v>77</v>
      </c>
      <c r="J5" s="301">
        <f t="shared" si="1"/>
        <v>11723</v>
      </c>
      <c r="K5" s="301">
        <f t="shared" si="1"/>
        <v>122</v>
      </c>
      <c r="L5" s="301">
        <f t="shared" si="1"/>
        <v>238</v>
      </c>
      <c r="M5" s="301">
        <f t="shared" si="1"/>
        <v>925</v>
      </c>
      <c r="N5" s="301">
        <f t="shared" si="1"/>
        <v>12147</v>
      </c>
      <c r="O5" s="301">
        <f t="shared" si="1"/>
        <v>320</v>
      </c>
      <c r="P5" s="301">
        <f t="shared" si="1"/>
        <v>250</v>
      </c>
      <c r="Q5" s="301">
        <f t="shared" si="1"/>
        <v>149</v>
      </c>
      <c r="R5" s="301">
        <f t="shared" si="1"/>
        <v>178</v>
      </c>
      <c r="S5" s="301">
        <f t="shared" si="1"/>
        <v>11873</v>
      </c>
      <c r="T5" s="301">
        <f t="shared" si="1"/>
        <v>111</v>
      </c>
      <c r="U5" s="301">
        <f t="shared" si="1"/>
        <v>41</v>
      </c>
      <c r="V5" s="301">
        <f t="shared" si="1"/>
        <v>125</v>
      </c>
      <c r="W5" s="301">
        <f t="shared" si="1"/>
        <v>11235</v>
      </c>
      <c r="X5" s="301">
        <f t="shared" si="1"/>
        <v>168</v>
      </c>
      <c r="Y5" s="301">
        <f t="shared" si="1"/>
        <v>345</v>
      </c>
      <c r="Z5" s="301">
        <f t="shared" si="1"/>
        <v>512</v>
      </c>
      <c r="AA5" s="301">
        <f t="shared" si="1"/>
        <v>11724</v>
      </c>
      <c r="AB5" s="301">
        <f t="shared" si="1"/>
        <v>227</v>
      </c>
      <c r="AC5" s="301">
        <f t="shared" si="1"/>
        <v>108</v>
      </c>
      <c r="AD5" s="301">
        <f t="shared" si="1"/>
        <v>83</v>
      </c>
      <c r="AE5" s="301">
        <f t="shared" si="1"/>
        <v>148</v>
      </c>
      <c r="AF5" s="301">
        <f t="shared" si="1"/>
        <v>27104</v>
      </c>
      <c r="AG5" s="301">
        <f t="shared" si="1"/>
        <v>295</v>
      </c>
      <c r="AH5" s="301">
        <f t="shared" si="1"/>
        <v>117</v>
      </c>
      <c r="AI5" s="301">
        <f t="shared" si="1"/>
        <v>630</v>
      </c>
      <c r="AJ5" s="301">
        <f t="shared" si="1"/>
        <v>25369</v>
      </c>
      <c r="AK5" s="301">
        <f t="shared" si="1"/>
        <v>571</v>
      </c>
      <c r="AL5" s="301">
        <f t="shared" si="1"/>
        <v>1428</v>
      </c>
      <c r="AM5" s="301">
        <f t="shared" si="1"/>
        <v>774</v>
      </c>
      <c r="AN5" s="301">
        <f t="shared" si="1"/>
        <v>26792</v>
      </c>
      <c r="AO5" s="301">
        <f t="shared" si="1"/>
        <v>440</v>
      </c>
      <c r="AP5" s="301">
        <f t="shared" si="1"/>
        <v>243</v>
      </c>
      <c r="AQ5" s="301">
        <f t="shared" si="1"/>
        <v>165</v>
      </c>
      <c r="AR5" s="301">
        <f t="shared" si="1"/>
        <v>456</v>
      </c>
      <c r="AS5" s="301">
        <f t="shared" si="1"/>
        <v>26884</v>
      </c>
      <c r="AT5" s="301">
        <f t="shared" si="1"/>
        <v>278</v>
      </c>
      <c r="AU5" s="301">
        <f t="shared" si="1"/>
        <v>146</v>
      </c>
      <c r="AV5" s="301">
        <f t="shared" si="1"/>
        <v>778</v>
      </c>
      <c r="AW5" s="301">
        <f t="shared" si="1"/>
        <v>25340</v>
      </c>
      <c r="AX5" s="301">
        <f t="shared" si="1"/>
        <v>508</v>
      </c>
      <c r="AY5" s="301">
        <f t="shared" si="1"/>
        <v>1659</v>
      </c>
      <c r="AZ5" s="301">
        <f t="shared" si="1"/>
        <v>480</v>
      </c>
      <c r="BA5" s="301">
        <f t="shared" si="1"/>
        <v>26761</v>
      </c>
      <c r="BB5" s="301">
        <f t="shared" si="1"/>
        <v>421</v>
      </c>
      <c r="BC5" s="301">
        <f t="shared" si="1"/>
        <v>252</v>
      </c>
      <c r="BD5" s="301">
        <f t="shared" si="1"/>
        <v>163</v>
      </c>
      <c r="BE5" s="301">
        <f t="shared" si="1"/>
        <v>479</v>
      </c>
      <c r="BF5" s="301">
        <f t="shared" si="1"/>
        <v>27809</v>
      </c>
      <c r="BG5" s="301">
        <f t="shared" si="1"/>
        <v>316</v>
      </c>
      <c r="BH5" s="301">
        <f t="shared" si="1"/>
        <v>141</v>
      </c>
      <c r="BI5" s="301">
        <f t="shared" si="1"/>
        <v>857</v>
      </c>
      <c r="BJ5" s="301">
        <f t="shared" si="1"/>
        <v>26438</v>
      </c>
      <c r="BK5" s="301">
        <f t="shared" si="1"/>
        <v>510</v>
      </c>
      <c r="BL5" s="301">
        <f t="shared" si="1"/>
        <v>1859</v>
      </c>
      <c r="BM5" s="301">
        <f t="shared" si="1"/>
        <v>246</v>
      </c>
      <c r="BN5" s="301">
        <f t="shared" si="1"/>
        <v>27931</v>
      </c>
      <c r="BO5" s="301">
        <f t="shared" si="1"/>
        <v>405</v>
      </c>
      <c r="BP5" s="301">
        <f t="shared" si="1"/>
        <v>310</v>
      </c>
      <c r="BQ5" s="301">
        <f t="shared" ref="BQ5:EB5" si="2">SUM(BQ10:BQ26)</f>
        <v>110</v>
      </c>
      <c r="BR5" s="301">
        <f t="shared" si="2"/>
        <v>437</v>
      </c>
      <c r="BS5" s="301">
        <f t="shared" si="2"/>
        <v>28662</v>
      </c>
      <c r="BT5" s="301">
        <f t="shared" si="2"/>
        <v>288</v>
      </c>
      <c r="BU5" s="301">
        <f t="shared" si="2"/>
        <v>135</v>
      </c>
      <c r="BV5" s="301">
        <f t="shared" si="2"/>
        <v>830</v>
      </c>
      <c r="BW5" s="301">
        <f t="shared" si="2"/>
        <v>27257</v>
      </c>
      <c r="BX5" s="301">
        <f t="shared" si="2"/>
        <v>474</v>
      </c>
      <c r="BY5" s="301">
        <f t="shared" si="2"/>
        <v>1946</v>
      </c>
      <c r="BZ5" s="301">
        <f t="shared" si="2"/>
        <v>145</v>
      </c>
      <c r="CA5" s="301">
        <f t="shared" si="2"/>
        <v>28714</v>
      </c>
      <c r="CB5" s="301">
        <f t="shared" si="2"/>
        <v>434</v>
      </c>
      <c r="CC5" s="301">
        <f t="shared" si="2"/>
        <v>273</v>
      </c>
      <c r="CD5" s="301">
        <f t="shared" si="2"/>
        <v>117</v>
      </c>
      <c r="CE5" s="301">
        <f t="shared" si="2"/>
        <v>414</v>
      </c>
      <c r="CF5" s="301">
        <f t="shared" si="2"/>
        <v>12</v>
      </c>
      <c r="CG5" s="301">
        <f t="shared" si="2"/>
        <v>1</v>
      </c>
      <c r="CH5" s="301">
        <f t="shared" si="2"/>
        <v>0</v>
      </c>
      <c r="CI5" s="301">
        <f t="shared" si="2"/>
        <v>0</v>
      </c>
      <c r="CJ5" s="301">
        <f t="shared" si="2"/>
        <v>10</v>
      </c>
      <c r="CK5" s="301">
        <f t="shared" si="2"/>
        <v>1</v>
      </c>
      <c r="CL5" s="301">
        <f t="shared" si="2"/>
        <v>2</v>
      </c>
      <c r="CM5" s="301">
        <f t="shared" si="2"/>
        <v>0</v>
      </c>
      <c r="CN5" s="301">
        <f t="shared" si="2"/>
        <v>12</v>
      </c>
      <c r="CO5" s="301">
        <f t="shared" si="2"/>
        <v>1</v>
      </c>
      <c r="CP5" s="301">
        <f t="shared" si="2"/>
        <v>0</v>
      </c>
      <c r="CQ5" s="301">
        <f t="shared" si="2"/>
        <v>0</v>
      </c>
      <c r="CR5" s="301">
        <f t="shared" si="2"/>
        <v>0</v>
      </c>
      <c r="CS5" s="301">
        <f t="shared" si="2"/>
        <v>13054</v>
      </c>
      <c r="CT5" s="301">
        <f t="shared" si="2"/>
        <v>354</v>
      </c>
      <c r="CU5" s="301">
        <f t="shared" si="2"/>
        <v>37</v>
      </c>
      <c r="CV5" s="301">
        <f t="shared" si="2"/>
        <v>123</v>
      </c>
      <c r="CW5" s="301">
        <f t="shared" si="2"/>
        <v>12161</v>
      </c>
      <c r="CX5" s="301">
        <f t="shared" si="2"/>
        <v>185</v>
      </c>
      <c r="CY5" s="301">
        <f t="shared" si="2"/>
        <v>299</v>
      </c>
      <c r="CZ5" s="301">
        <f t="shared" si="2"/>
        <v>898</v>
      </c>
      <c r="DA5" s="301">
        <f t="shared" si="2"/>
        <v>12469</v>
      </c>
      <c r="DB5" s="301">
        <f t="shared" si="2"/>
        <v>406</v>
      </c>
      <c r="DC5" s="301">
        <f t="shared" si="2"/>
        <v>278</v>
      </c>
      <c r="DD5" s="301">
        <f t="shared" si="2"/>
        <v>164</v>
      </c>
      <c r="DE5" s="301">
        <f t="shared" si="2"/>
        <v>256</v>
      </c>
      <c r="DF5" s="301">
        <f t="shared" si="2"/>
        <v>12987</v>
      </c>
      <c r="DG5" s="301">
        <f t="shared" si="2"/>
        <v>180</v>
      </c>
      <c r="DH5" s="301">
        <f t="shared" si="2"/>
        <v>51</v>
      </c>
      <c r="DI5" s="301">
        <f t="shared" si="2"/>
        <v>216</v>
      </c>
      <c r="DJ5" s="301">
        <f t="shared" si="2"/>
        <v>12231</v>
      </c>
      <c r="DK5" s="301">
        <f t="shared" si="2"/>
        <v>227</v>
      </c>
      <c r="DL5" s="301">
        <f t="shared" si="2"/>
        <v>521</v>
      </c>
      <c r="DM5" s="301">
        <f t="shared" si="2"/>
        <v>538</v>
      </c>
      <c r="DN5" s="301">
        <f t="shared" si="2"/>
        <v>12796</v>
      </c>
      <c r="DO5" s="301">
        <f t="shared" si="2"/>
        <v>271</v>
      </c>
      <c r="DP5" s="301">
        <f t="shared" si="2"/>
        <v>145</v>
      </c>
      <c r="DQ5" s="301">
        <f t="shared" si="2"/>
        <v>93</v>
      </c>
      <c r="DR5" s="301">
        <f t="shared" si="2"/>
        <v>197</v>
      </c>
      <c r="DS5" s="301">
        <f t="shared" si="2"/>
        <v>28573</v>
      </c>
      <c r="DT5" s="301">
        <f t="shared" si="2"/>
        <v>347</v>
      </c>
      <c r="DU5" s="301">
        <f t="shared" si="2"/>
        <v>199</v>
      </c>
      <c r="DV5" s="301">
        <f t="shared" si="2"/>
        <v>797</v>
      </c>
      <c r="DW5" s="301">
        <f t="shared" si="2"/>
        <v>26293</v>
      </c>
      <c r="DX5" s="301">
        <f t="shared" si="2"/>
        <v>837</v>
      </c>
      <c r="DY5" s="301">
        <f t="shared" si="2"/>
        <v>1906</v>
      </c>
      <c r="DZ5" s="301">
        <f t="shared" si="2"/>
        <v>834</v>
      </c>
      <c r="EA5" s="301">
        <f t="shared" si="2"/>
        <v>28278</v>
      </c>
      <c r="EB5" s="301">
        <f t="shared" si="2"/>
        <v>513</v>
      </c>
      <c r="EC5" s="301">
        <f t="shared" ref="EC5:GN5" si="3">SUM(EC10:EC26)</f>
        <v>245</v>
      </c>
      <c r="ED5" s="301">
        <f t="shared" si="3"/>
        <v>225</v>
      </c>
      <c r="EE5" s="301">
        <f t="shared" si="3"/>
        <v>565</v>
      </c>
      <c r="EF5" s="301">
        <f t="shared" si="3"/>
        <v>29509</v>
      </c>
      <c r="EG5" s="301">
        <f t="shared" si="3"/>
        <v>378</v>
      </c>
      <c r="EH5" s="301">
        <f t="shared" si="3"/>
        <v>155</v>
      </c>
      <c r="EI5" s="301">
        <f t="shared" si="3"/>
        <v>962</v>
      </c>
      <c r="EJ5" s="301">
        <f t="shared" si="3"/>
        <v>27737</v>
      </c>
      <c r="EK5" s="301">
        <f t="shared" si="3"/>
        <v>693</v>
      </c>
      <c r="EL5" s="301">
        <f t="shared" si="3"/>
        <v>1999</v>
      </c>
      <c r="EM5" s="301">
        <f t="shared" si="3"/>
        <v>534</v>
      </c>
      <c r="EN5" s="301">
        <f t="shared" si="3"/>
        <v>29250</v>
      </c>
      <c r="EO5" s="301">
        <f t="shared" si="3"/>
        <v>537</v>
      </c>
      <c r="EP5" s="301">
        <f t="shared" si="3"/>
        <v>365</v>
      </c>
      <c r="EQ5" s="301">
        <f t="shared" si="3"/>
        <v>216</v>
      </c>
      <c r="ER5" s="301">
        <f t="shared" si="3"/>
        <v>528</v>
      </c>
      <c r="ES5" s="301">
        <f t="shared" si="3"/>
        <v>29953</v>
      </c>
      <c r="ET5" s="301">
        <f t="shared" si="3"/>
        <v>422</v>
      </c>
      <c r="EU5" s="301">
        <f t="shared" si="3"/>
        <v>147</v>
      </c>
      <c r="EV5" s="301">
        <f t="shared" si="3"/>
        <v>868</v>
      </c>
      <c r="EW5" s="301">
        <f t="shared" si="3"/>
        <v>28528</v>
      </c>
      <c r="EX5" s="301">
        <f t="shared" si="3"/>
        <v>544</v>
      </c>
      <c r="EY5" s="301">
        <f t="shared" si="3"/>
        <v>1974</v>
      </c>
      <c r="EZ5" s="301">
        <f t="shared" si="3"/>
        <v>324</v>
      </c>
      <c r="FA5" s="301">
        <f t="shared" si="3"/>
        <v>29675</v>
      </c>
      <c r="FB5" s="301">
        <f t="shared" si="3"/>
        <v>503</v>
      </c>
      <c r="FC5" s="301">
        <f t="shared" si="3"/>
        <v>422</v>
      </c>
      <c r="FD5" s="301">
        <f t="shared" si="3"/>
        <v>172</v>
      </c>
      <c r="FE5" s="301">
        <f t="shared" si="3"/>
        <v>510</v>
      </c>
      <c r="FF5" s="301">
        <f t="shared" si="3"/>
        <v>30869</v>
      </c>
      <c r="FG5" s="301">
        <f t="shared" si="3"/>
        <v>479</v>
      </c>
      <c r="FH5" s="301">
        <f t="shared" si="3"/>
        <v>134</v>
      </c>
      <c r="FI5" s="301">
        <f t="shared" si="3"/>
        <v>849</v>
      </c>
      <c r="FJ5" s="301">
        <f t="shared" si="3"/>
        <v>29730</v>
      </c>
      <c r="FK5" s="301">
        <f t="shared" si="3"/>
        <v>506</v>
      </c>
      <c r="FL5" s="301">
        <f t="shared" si="3"/>
        <v>1855</v>
      </c>
      <c r="FM5" s="301">
        <f t="shared" si="3"/>
        <v>169</v>
      </c>
      <c r="FN5" s="301">
        <f t="shared" si="3"/>
        <v>30608</v>
      </c>
      <c r="FO5" s="301">
        <f t="shared" si="3"/>
        <v>524</v>
      </c>
      <c r="FP5" s="301">
        <f t="shared" si="3"/>
        <v>461</v>
      </c>
      <c r="FQ5" s="301">
        <f t="shared" si="3"/>
        <v>148</v>
      </c>
      <c r="FR5" s="301">
        <f t="shared" si="3"/>
        <v>496</v>
      </c>
      <c r="FS5" s="301">
        <f t="shared" si="3"/>
        <v>8</v>
      </c>
      <c r="FT5" s="301">
        <f t="shared" si="3"/>
        <v>0</v>
      </c>
      <c r="FU5" s="301">
        <f t="shared" si="3"/>
        <v>0</v>
      </c>
      <c r="FV5" s="301">
        <f t="shared" si="3"/>
        <v>0</v>
      </c>
      <c r="FW5" s="301">
        <f t="shared" si="3"/>
        <v>8</v>
      </c>
      <c r="FX5" s="301">
        <f t="shared" si="3"/>
        <v>0</v>
      </c>
      <c r="FY5" s="301">
        <f t="shared" si="3"/>
        <v>0</v>
      </c>
      <c r="FZ5" s="301">
        <f t="shared" si="3"/>
        <v>0</v>
      </c>
      <c r="GA5" s="301">
        <f t="shared" si="3"/>
        <v>8</v>
      </c>
      <c r="GB5" s="301">
        <f t="shared" si="3"/>
        <v>0</v>
      </c>
      <c r="GC5" s="301">
        <f t="shared" si="3"/>
        <v>0</v>
      </c>
      <c r="GD5" s="301">
        <f t="shared" si="3"/>
        <v>0</v>
      </c>
      <c r="GE5" s="301">
        <f t="shared" si="3"/>
        <v>0</v>
      </c>
      <c r="GF5" s="301">
        <f t="shared" si="3"/>
        <v>26055</v>
      </c>
      <c r="GG5" s="301">
        <f t="shared" si="3"/>
        <v>5228</v>
      </c>
      <c r="GH5" s="301">
        <f t="shared" si="3"/>
        <v>332</v>
      </c>
      <c r="GI5" s="301" t="e">
        <f t="shared" si="3"/>
        <v>#REF!</v>
      </c>
      <c r="GJ5" s="301" t="e">
        <f t="shared" si="3"/>
        <v>#REF!</v>
      </c>
      <c r="GK5" s="301" t="e">
        <f t="shared" si="3"/>
        <v>#REF!</v>
      </c>
      <c r="GL5" s="301" t="e">
        <f t="shared" si="3"/>
        <v>#REF!</v>
      </c>
      <c r="GM5" s="301" t="e">
        <f t="shared" si="3"/>
        <v>#REF!</v>
      </c>
      <c r="GN5" s="301" t="e">
        <f t="shared" si="3"/>
        <v>#REF!</v>
      </c>
      <c r="GO5" s="301" t="e">
        <f t="shared" ref="GO5:HA5" si="4">SUM(GO10:GO26)</f>
        <v>#REF!</v>
      </c>
      <c r="GP5" s="301" t="e">
        <f t="shared" si="4"/>
        <v>#REF!</v>
      </c>
      <c r="GQ5" s="301" t="e">
        <f t="shared" si="4"/>
        <v>#REF!</v>
      </c>
      <c r="GR5" s="301" t="e">
        <f t="shared" si="4"/>
        <v>#REF!</v>
      </c>
      <c r="GS5" s="301">
        <f t="shared" si="4"/>
        <v>379638</v>
      </c>
      <c r="GT5" s="301">
        <f t="shared" si="4"/>
        <v>345391</v>
      </c>
      <c r="GU5" s="301">
        <f t="shared" si="4"/>
        <v>345398</v>
      </c>
      <c r="GV5" s="301">
        <f t="shared" si="4"/>
        <v>27882</v>
      </c>
      <c r="GW5" s="301">
        <f t="shared" si="4"/>
        <v>27883</v>
      </c>
      <c r="GX5" s="301">
        <f t="shared" si="4"/>
        <v>2500</v>
      </c>
      <c r="GY5" s="301">
        <f t="shared" si="4"/>
        <v>2500</v>
      </c>
      <c r="GZ5" s="301">
        <f t="shared" si="4"/>
        <v>89</v>
      </c>
      <c r="HA5" s="301">
        <f t="shared" si="4"/>
        <v>89</v>
      </c>
      <c r="HC5" s="301">
        <f>SUM(HC10:HC69)</f>
        <v>0</v>
      </c>
    </row>
    <row r="6" spans="1:425" ht="27.75" customHeight="1" x14ac:dyDescent="0.35">
      <c r="A6" s="540" t="str">
        <f>IF(B8="NCR City/Municipality","Total # of NCR LGUs:",IF(B8="Province/Independent City","Total # of Provinces + Independent Cities:","Total # Provs/Cities:"))</f>
        <v>Total # of Provinces + Independent Cities:</v>
      </c>
      <c r="B6" s="540"/>
      <c r="C6" s="395">
        <v>9</v>
      </c>
      <c r="D6" s="153"/>
      <c r="E6" s="200" t="str">
        <f>IF(AND(C6="",L6&gt;0),"&lt;&lt;Pls fill this up","")</f>
        <v/>
      </c>
      <c r="F6" s="546" t="str">
        <f>IF(B8="NCR City/Municipality","Total # of NCR LGUs with OPT Plus:",IF(B8="Province/Independent City","Total # of Provinces + Independent Cities with OPT Plus:","Total # Provs/Cities with OPT Plus:"))</f>
        <v>Total # of Provinces + Independent Cities with OPT Plus:</v>
      </c>
      <c r="G6" s="546"/>
      <c r="H6" s="546"/>
      <c r="I6" s="546"/>
      <c r="J6" s="546"/>
      <c r="K6" s="546"/>
      <c r="L6" s="186">
        <f>Dup_check!F10</f>
        <v>9</v>
      </c>
      <c r="M6" s="115"/>
      <c r="N6" s="535" t="s">
        <v>282</v>
      </c>
      <c r="O6" s="535"/>
      <c r="P6" s="535"/>
      <c r="Q6" s="536"/>
      <c r="R6" s="186">
        <f>Dup_check!G10</f>
        <v>0</v>
      </c>
      <c r="S6" s="535" t="str">
        <f>IF(B8="NCR City/Municipality","% NCR LGUs Covered:",IF(B8="Province/Independent City","% Provs + Cities Covered:","% Provs/Cities Covered:"))</f>
        <v>% Provs + Cities Covered:</v>
      </c>
      <c r="T6" s="535"/>
      <c r="U6" s="535"/>
      <c r="V6" s="309">
        <f>IFERROR(L6/C6,0)</f>
        <v>1</v>
      </c>
      <c r="W6" s="111"/>
      <c r="X6" s="332"/>
      <c r="Y6" s="332"/>
      <c r="Z6" s="332"/>
      <c r="AA6" s="331"/>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1"/>
      <c r="GU6" s="111"/>
      <c r="GV6" s="111"/>
      <c r="GW6" s="111"/>
      <c r="GX6" s="111"/>
      <c r="GY6" s="111"/>
      <c r="GZ6" s="111"/>
      <c r="HA6" s="111"/>
    </row>
    <row r="7" spans="1:425" ht="45" customHeight="1" x14ac:dyDescent="0.3">
      <c r="A7" s="517" t="s">
        <v>353</v>
      </c>
      <c r="B7" s="517"/>
      <c r="C7" s="517"/>
      <c r="D7" s="517"/>
      <c r="E7" s="517"/>
      <c r="F7" s="517"/>
      <c r="G7" s="517"/>
      <c r="H7" s="517"/>
      <c r="I7" s="517"/>
      <c r="J7" s="517"/>
      <c r="K7" s="517"/>
      <c r="L7" s="517"/>
      <c r="M7" s="517"/>
      <c r="N7" s="517"/>
      <c r="O7" s="517"/>
      <c r="P7" s="517"/>
      <c r="Q7" s="517"/>
      <c r="R7" s="517"/>
      <c r="S7" s="517"/>
      <c r="T7" s="517"/>
      <c r="U7" s="518" t="str">
        <f>IF(HC5=0,"","# of Provinces/Cities with Incomplete Child Height Measurements:")</f>
        <v/>
      </c>
      <c r="V7" s="518"/>
      <c r="W7" s="518"/>
      <c r="X7" s="518"/>
      <c r="Y7" s="394">
        <f>HC5</f>
        <v>0</v>
      </c>
      <c r="Z7" s="393"/>
      <c r="AA7" s="393"/>
      <c r="AB7" s="393"/>
      <c r="AC7" s="330"/>
      <c r="AD7" s="330"/>
      <c r="AE7" s="330"/>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557" t="s">
        <v>286</v>
      </c>
      <c r="GU7" s="557"/>
      <c r="GV7" s="557"/>
      <c r="GW7" s="111"/>
      <c r="GX7" s="111"/>
      <c r="GY7" s="111"/>
      <c r="GZ7" s="111"/>
      <c r="HA7" s="111"/>
    </row>
    <row r="8" spans="1:425" ht="26.25" customHeight="1" x14ac:dyDescent="0.3">
      <c r="A8" s="524" t="s">
        <v>168</v>
      </c>
      <c r="B8" s="525" t="s">
        <v>427</v>
      </c>
      <c r="C8" s="527" t="s">
        <v>224</v>
      </c>
      <c r="D8" s="528"/>
      <c r="E8" s="428" t="s">
        <v>371</v>
      </c>
      <c r="F8" s="526" t="s">
        <v>11</v>
      </c>
      <c r="G8" s="526"/>
      <c r="H8" s="526"/>
      <c r="I8" s="526"/>
      <c r="J8" s="526"/>
      <c r="K8" s="526"/>
      <c r="L8" s="526"/>
      <c r="M8" s="526"/>
      <c r="N8" s="526"/>
      <c r="O8" s="526"/>
      <c r="P8" s="526"/>
      <c r="Q8" s="526"/>
      <c r="R8" s="526"/>
      <c r="S8" s="558" t="s">
        <v>1</v>
      </c>
      <c r="T8" s="526"/>
      <c r="U8" s="526"/>
      <c r="V8" s="526"/>
      <c r="W8" s="526"/>
      <c r="X8" s="526"/>
      <c r="Y8" s="526"/>
      <c r="Z8" s="526"/>
      <c r="AA8" s="526"/>
      <c r="AB8" s="526"/>
      <c r="AC8" s="526"/>
      <c r="AD8" s="526"/>
      <c r="AE8" s="526"/>
      <c r="AF8" s="558" t="s">
        <v>2</v>
      </c>
      <c r="AG8" s="526"/>
      <c r="AH8" s="526"/>
      <c r="AI8" s="526"/>
      <c r="AJ8" s="526"/>
      <c r="AK8" s="526"/>
      <c r="AL8" s="526"/>
      <c r="AM8" s="526"/>
      <c r="AN8" s="526"/>
      <c r="AO8" s="526"/>
      <c r="AP8" s="526"/>
      <c r="AQ8" s="526"/>
      <c r="AR8" s="526"/>
      <c r="AS8" s="558" t="s">
        <v>3</v>
      </c>
      <c r="AT8" s="526"/>
      <c r="AU8" s="526"/>
      <c r="AV8" s="526"/>
      <c r="AW8" s="526"/>
      <c r="AX8" s="526"/>
      <c r="AY8" s="526"/>
      <c r="AZ8" s="526"/>
      <c r="BA8" s="526"/>
      <c r="BB8" s="526"/>
      <c r="BC8" s="526"/>
      <c r="BD8" s="526"/>
      <c r="BE8" s="526"/>
      <c r="BF8" s="558" t="s">
        <v>4</v>
      </c>
      <c r="BG8" s="526"/>
      <c r="BH8" s="526"/>
      <c r="BI8" s="526"/>
      <c r="BJ8" s="526"/>
      <c r="BK8" s="526"/>
      <c r="BL8" s="526"/>
      <c r="BM8" s="526"/>
      <c r="BN8" s="526"/>
      <c r="BO8" s="526"/>
      <c r="BP8" s="526"/>
      <c r="BQ8" s="526"/>
      <c r="BR8" s="526"/>
      <c r="BS8" s="558" t="s">
        <v>5</v>
      </c>
      <c r="BT8" s="526"/>
      <c r="BU8" s="526"/>
      <c r="BV8" s="526"/>
      <c r="BW8" s="526"/>
      <c r="BX8" s="526"/>
      <c r="BY8" s="526"/>
      <c r="BZ8" s="526"/>
      <c r="CA8" s="526"/>
      <c r="CB8" s="526"/>
      <c r="CC8" s="526"/>
      <c r="CD8" s="526"/>
      <c r="CE8" s="526"/>
      <c r="CF8" s="559" t="s">
        <v>6</v>
      </c>
      <c r="CG8" s="560"/>
      <c r="CH8" s="560"/>
      <c r="CI8" s="560"/>
      <c r="CJ8" s="560"/>
      <c r="CK8" s="560"/>
      <c r="CL8" s="560"/>
      <c r="CM8" s="560"/>
      <c r="CN8" s="560"/>
      <c r="CO8" s="560"/>
      <c r="CP8" s="560"/>
      <c r="CQ8" s="560"/>
      <c r="CR8" s="561"/>
      <c r="CS8" s="520" t="s">
        <v>11</v>
      </c>
      <c r="CT8" s="520"/>
      <c r="CU8" s="520"/>
      <c r="CV8" s="520"/>
      <c r="CW8" s="520"/>
      <c r="CX8" s="520"/>
      <c r="CY8" s="520"/>
      <c r="CZ8" s="520"/>
      <c r="DA8" s="520"/>
      <c r="DB8" s="520"/>
      <c r="DC8" s="520"/>
      <c r="DD8" s="520"/>
      <c r="DE8" s="520"/>
      <c r="DF8" s="519" t="s">
        <v>1</v>
      </c>
      <c r="DG8" s="520"/>
      <c r="DH8" s="520"/>
      <c r="DI8" s="520"/>
      <c r="DJ8" s="520"/>
      <c r="DK8" s="520"/>
      <c r="DL8" s="520"/>
      <c r="DM8" s="520"/>
      <c r="DN8" s="520"/>
      <c r="DO8" s="520"/>
      <c r="DP8" s="520"/>
      <c r="DQ8" s="520"/>
      <c r="DR8" s="520"/>
      <c r="DS8" s="519" t="s">
        <v>2</v>
      </c>
      <c r="DT8" s="520"/>
      <c r="DU8" s="520"/>
      <c r="DV8" s="520"/>
      <c r="DW8" s="520"/>
      <c r="DX8" s="520"/>
      <c r="DY8" s="520"/>
      <c r="DZ8" s="520"/>
      <c r="EA8" s="520"/>
      <c r="EB8" s="520"/>
      <c r="EC8" s="520"/>
      <c r="ED8" s="520"/>
      <c r="EE8" s="520"/>
      <c r="EF8" s="519" t="s">
        <v>3</v>
      </c>
      <c r="EG8" s="520"/>
      <c r="EH8" s="520"/>
      <c r="EI8" s="520"/>
      <c r="EJ8" s="520"/>
      <c r="EK8" s="520"/>
      <c r="EL8" s="520"/>
      <c r="EM8" s="520"/>
      <c r="EN8" s="520"/>
      <c r="EO8" s="520"/>
      <c r="EP8" s="520"/>
      <c r="EQ8" s="520"/>
      <c r="ER8" s="520"/>
      <c r="ES8" s="519" t="s">
        <v>4</v>
      </c>
      <c r="ET8" s="520"/>
      <c r="EU8" s="520"/>
      <c r="EV8" s="520"/>
      <c r="EW8" s="520"/>
      <c r="EX8" s="520"/>
      <c r="EY8" s="520"/>
      <c r="EZ8" s="520"/>
      <c r="FA8" s="520"/>
      <c r="FB8" s="520"/>
      <c r="FC8" s="520"/>
      <c r="FD8" s="520"/>
      <c r="FE8" s="520"/>
      <c r="FF8" s="519" t="s">
        <v>5</v>
      </c>
      <c r="FG8" s="520"/>
      <c r="FH8" s="520"/>
      <c r="FI8" s="520"/>
      <c r="FJ8" s="520"/>
      <c r="FK8" s="520"/>
      <c r="FL8" s="520"/>
      <c r="FM8" s="520"/>
      <c r="FN8" s="520"/>
      <c r="FO8" s="520"/>
      <c r="FP8" s="520"/>
      <c r="FQ8" s="520"/>
      <c r="FR8" s="520"/>
      <c r="FS8" s="521" t="s">
        <v>6</v>
      </c>
      <c r="FT8" s="522"/>
      <c r="FU8" s="522"/>
      <c r="FV8" s="522"/>
      <c r="FW8" s="522"/>
      <c r="FX8" s="522"/>
      <c r="FY8" s="522"/>
      <c r="FZ8" s="522"/>
      <c r="GA8" s="522"/>
      <c r="GB8" s="522"/>
      <c r="GC8" s="522"/>
      <c r="GD8" s="522"/>
      <c r="GE8" s="523"/>
      <c r="GF8" s="562" t="s">
        <v>251</v>
      </c>
      <c r="GG8" s="563"/>
      <c r="GH8" s="564"/>
      <c r="GI8" s="531" t="s">
        <v>182</v>
      </c>
      <c r="GJ8" s="531"/>
      <c r="GK8" s="531"/>
      <c r="GL8" s="531"/>
      <c r="GM8" s="531"/>
      <c r="GN8" s="520" t="s">
        <v>182</v>
      </c>
      <c r="GO8" s="520"/>
      <c r="GP8" s="520"/>
      <c r="GQ8" s="520"/>
      <c r="GR8" s="520"/>
      <c r="GS8" s="532" t="s">
        <v>194</v>
      </c>
      <c r="GT8" s="510" t="s">
        <v>277</v>
      </c>
      <c r="GU8" s="510"/>
      <c r="GV8" s="510" t="s">
        <v>203</v>
      </c>
      <c r="GW8" s="510"/>
      <c r="GX8" s="505" t="s">
        <v>207</v>
      </c>
      <c r="GY8" s="509" t="s">
        <v>344</v>
      </c>
      <c r="GZ8" s="506" t="s">
        <v>394</v>
      </c>
      <c r="HA8" s="505" t="s">
        <v>395</v>
      </c>
      <c r="HC8" s="556" t="s">
        <v>287</v>
      </c>
      <c r="HE8" s="554" t="s">
        <v>327</v>
      </c>
      <c r="HJ8" s="551" t="s">
        <v>30</v>
      </c>
      <c r="HK8" s="552" t="s">
        <v>150</v>
      </c>
      <c r="HL8" s="553"/>
      <c r="HM8" s="513" t="s">
        <v>179</v>
      </c>
      <c r="HN8" s="512" t="s">
        <v>11</v>
      </c>
      <c r="HO8" s="512"/>
      <c r="HP8" s="512"/>
      <c r="HQ8" s="512"/>
      <c r="HR8" s="512"/>
      <c r="HS8" s="512"/>
      <c r="HT8" s="512"/>
      <c r="HU8" s="512"/>
      <c r="HV8" s="512"/>
      <c r="HW8" s="512"/>
      <c r="HX8" s="512"/>
      <c r="HY8" s="512"/>
      <c r="HZ8" s="512"/>
      <c r="IA8" s="511" t="s">
        <v>1</v>
      </c>
      <c r="IB8" s="512"/>
      <c r="IC8" s="512"/>
      <c r="ID8" s="512"/>
      <c r="IE8" s="512"/>
      <c r="IF8" s="512"/>
      <c r="IG8" s="512"/>
      <c r="IH8" s="512"/>
      <c r="II8" s="512"/>
      <c r="IJ8" s="512"/>
      <c r="IK8" s="512"/>
      <c r="IL8" s="512"/>
      <c r="IM8" s="512"/>
      <c r="IN8" s="511" t="s">
        <v>2</v>
      </c>
      <c r="IO8" s="512"/>
      <c r="IP8" s="512"/>
      <c r="IQ8" s="512"/>
      <c r="IR8" s="512"/>
      <c r="IS8" s="512"/>
      <c r="IT8" s="512"/>
      <c r="IU8" s="512"/>
      <c r="IV8" s="512"/>
      <c r="IW8" s="512"/>
      <c r="IX8" s="512"/>
      <c r="IY8" s="512"/>
      <c r="IZ8" s="512"/>
      <c r="JA8" s="511" t="s">
        <v>3</v>
      </c>
      <c r="JB8" s="512"/>
      <c r="JC8" s="512"/>
      <c r="JD8" s="512"/>
      <c r="JE8" s="512"/>
      <c r="JF8" s="512"/>
      <c r="JG8" s="512"/>
      <c r="JH8" s="512"/>
      <c r="JI8" s="512"/>
      <c r="JJ8" s="512"/>
      <c r="JK8" s="512"/>
      <c r="JL8" s="512"/>
      <c r="JM8" s="512"/>
      <c r="JN8" s="511" t="s">
        <v>4</v>
      </c>
      <c r="JO8" s="512"/>
      <c r="JP8" s="512"/>
      <c r="JQ8" s="512"/>
      <c r="JR8" s="512"/>
      <c r="JS8" s="512"/>
      <c r="JT8" s="512"/>
      <c r="JU8" s="512"/>
      <c r="JV8" s="512"/>
      <c r="JW8" s="512"/>
      <c r="JX8" s="512"/>
      <c r="JY8" s="512"/>
      <c r="JZ8" s="512"/>
      <c r="KA8" s="511" t="s">
        <v>5</v>
      </c>
      <c r="KB8" s="512"/>
      <c r="KC8" s="512"/>
      <c r="KD8" s="512"/>
      <c r="KE8" s="512"/>
      <c r="KF8" s="512"/>
      <c r="KG8" s="512"/>
      <c r="KH8" s="512"/>
      <c r="KI8" s="512"/>
      <c r="KJ8" s="512"/>
      <c r="KK8" s="512"/>
      <c r="KL8" s="512"/>
      <c r="KM8" s="512"/>
      <c r="KN8" s="511" t="s">
        <v>6</v>
      </c>
      <c r="KO8" s="512"/>
      <c r="KP8" s="512"/>
      <c r="KQ8" s="512"/>
      <c r="KR8" s="512"/>
      <c r="KS8" s="512"/>
      <c r="KT8" s="512"/>
      <c r="KU8" s="512"/>
      <c r="KV8" s="512"/>
      <c r="KW8" s="512"/>
      <c r="KX8" s="512"/>
      <c r="KY8" s="512"/>
      <c r="KZ8" s="512"/>
      <c r="LA8" s="550" t="s">
        <v>11</v>
      </c>
      <c r="LB8" s="550"/>
      <c r="LC8" s="550"/>
      <c r="LD8" s="550"/>
      <c r="LE8" s="550"/>
      <c r="LF8" s="550"/>
      <c r="LG8" s="550"/>
      <c r="LH8" s="550"/>
      <c r="LI8" s="550"/>
      <c r="LJ8" s="550"/>
      <c r="LK8" s="550"/>
      <c r="LL8" s="550"/>
      <c r="LM8" s="550"/>
      <c r="LN8" s="549" t="s">
        <v>1</v>
      </c>
      <c r="LO8" s="550"/>
      <c r="LP8" s="550"/>
      <c r="LQ8" s="550"/>
      <c r="LR8" s="550"/>
      <c r="LS8" s="550"/>
      <c r="LT8" s="550"/>
      <c r="LU8" s="550"/>
      <c r="LV8" s="550"/>
      <c r="LW8" s="550"/>
      <c r="LX8" s="550"/>
      <c r="LY8" s="550"/>
      <c r="LZ8" s="550"/>
      <c r="MA8" s="549" t="s">
        <v>2</v>
      </c>
      <c r="MB8" s="550"/>
      <c r="MC8" s="550"/>
      <c r="MD8" s="550"/>
      <c r="ME8" s="550"/>
      <c r="MF8" s="550"/>
      <c r="MG8" s="550"/>
      <c r="MH8" s="550"/>
      <c r="MI8" s="550"/>
      <c r="MJ8" s="550"/>
      <c r="MK8" s="550"/>
      <c r="ML8" s="550"/>
      <c r="MM8" s="550"/>
      <c r="MN8" s="549" t="s">
        <v>3</v>
      </c>
      <c r="MO8" s="550"/>
      <c r="MP8" s="550"/>
      <c r="MQ8" s="550"/>
      <c r="MR8" s="550"/>
      <c r="MS8" s="550"/>
      <c r="MT8" s="550"/>
      <c r="MU8" s="550"/>
      <c r="MV8" s="550"/>
      <c r="MW8" s="550"/>
      <c r="MX8" s="550"/>
      <c r="MY8" s="550"/>
      <c r="MZ8" s="550"/>
      <c r="NA8" s="549" t="s">
        <v>4</v>
      </c>
      <c r="NB8" s="550"/>
      <c r="NC8" s="550"/>
      <c r="ND8" s="550"/>
      <c r="NE8" s="550"/>
      <c r="NF8" s="550"/>
      <c r="NG8" s="550"/>
      <c r="NH8" s="550"/>
      <c r="NI8" s="550"/>
      <c r="NJ8" s="550"/>
      <c r="NK8" s="550"/>
      <c r="NL8" s="550"/>
      <c r="NM8" s="550"/>
      <c r="NN8" s="549" t="s">
        <v>5</v>
      </c>
      <c r="NO8" s="550"/>
      <c r="NP8" s="550"/>
      <c r="NQ8" s="550"/>
      <c r="NR8" s="550"/>
      <c r="NS8" s="550"/>
      <c r="NT8" s="550"/>
      <c r="NU8" s="550"/>
      <c r="NV8" s="550"/>
      <c r="NW8" s="550"/>
      <c r="NX8" s="550"/>
      <c r="NY8" s="550"/>
      <c r="NZ8" s="550"/>
      <c r="OA8" s="95" t="s">
        <v>6</v>
      </c>
      <c r="OB8" s="96"/>
      <c r="OC8" s="96"/>
      <c r="OD8" s="96"/>
      <c r="OE8" s="96"/>
      <c r="OF8" s="96"/>
      <c r="OG8" s="96"/>
      <c r="OH8" s="96"/>
      <c r="OI8" s="96"/>
      <c r="OJ8" s="96"/>
      <c r="OK8" s="96"/>
      <c r="OL8" s="96"/>
      <c r="OM8" s="97"/>
      <c r="ON8" s="514" t="s">
        <v>145</v>
      </c>
      <c r="OO8" s="515"/>
      <c r="OP8" s="516"/>
      <c r="OQ8" s="531" t="s">
        <v>182</v>
      </c>
      <c r="OR8" s="531"/>
      <c r="OS8" s="531"/>
      <c r="OT8" s="531"/>
      <c r="OU8" s="531"/>
      <c r="OV8" s="520" t="s">
        <v>182</v>
      </c>
      <c r="OW8" s="520"/>
      <c r="OX8" s="520"/>
      <c r="OY8" s="520"/>
      <c r="OZ8" s="520"/>
      <c r="PA8" s="547" t="s">
        <v>194</v>
      </c>
      <c r="PB8" s="510" t="s">
        <v>202</v>
      </c>
      <c r="PC8" s="510"/>
      <c r="PD8" s="510" t="s">
        <v>203</v>
      </c>
      <c r="PE8" s="510"/>
      <c r="PF8" s="505" t="s">
        <v>207</v>
      </c>
      <c r="PG8" s="509" t="s">
        <v>344</v>
      </c>
      <c r="PH8" s="505" t="s">
        <v>394</v>
      </c>
      <c r="PI8" s="505" t="s">
        <v>395</v>
      </c>
    </row>
    <row r="9" spans="1:425" ht="20.100000000000001" customHeight="1" x14ac:dyDescent="0.3">
      <c r="A9" s="524"/>
      <c r="B9" s="525"/>
      <c r="C9" s="529"/>
      <c r="D9" s="530"/>
      <c r="E9" s="429" t="str">
        <f>IF(B8="Province/Independent City","of Prov/City",IF(B8="NCR City/Municipality","of NCR LGU",""))</f>
        <v>of Prov/City</v>
      </c>
      <c r="F9" s="75" t="s">
        <v>12</v>
      </c>
      <c r="G9" s="75" t="s">
        <v>13</v>
      </c>
      <c r="H9" s="75" t="s">
        <v>14</v>
      </c>
      <c r="I9" s="75" t="s">
        <v>15</v>
      </c>
      <c r="J9" s="75" t="s">
        <v>12</v>
      </c>
      <c r="K9" s="75" t="s">
        <v>16</v>
      </c>
      <c r="L9" s="75" t="s">
        <v>17</v>
      </c>
      <c r="M9" s="75" t="s">
        <v>18</v>
      </c>
      <c r="N9" s="75" t="s">
        <v>12</v>
      </c>
      <c r="O9" s="75" t="s">
        <v>13</v>
      </c>
      <c r="P9" s="75" t="s">
        <v>19</v>
      </c>
      <c r="Q9" s="75" t="s">
        <v>20</v>
      </c>
      <c r="R9" s="75" t="s">
        <v>21</v>
      </c>
      <c r="S9" s="75" t="s">
        <v>12</v>
      </c>
      <c r="T9" s="75" t="s">
        <v>13</v>
      </c>
      <c r="U9" s="75" t="s">
        <v>14</v>
      </c>
      <c r="V9" s="75" t="s">
        <v>15</v>
      </c>
      <c r="W9" s="75" t="s">
        <v>12</v>
      </c>
      <c r="X9" s="75" t="s">
        <v>16</v>
      </c>
      <c r="Y9" s="75" t="s">
        <v>17</v>
      </c>
      <c r="Z9" s="75" t="s">
        <v>18</v>
      </c>
      <c r="AA9" s="75" t="s">
        <v>12</v>
      </c>
      <c r="AB9" s="75" t="s">
        <v>13</v>
      </c>
      <c r="AC9" s="75" t="s">
        <v>19</v>
      </c>
      <c r="AD9" s="75" t="s">
        <v>20</v>
      </c>
      <c r="AE9" s="75" t="s">
        <v>21</v>
      </c>
      <c r="AF9" s="75" t="s">
        <v>12</v>
      </c>
      <c r="AG9" s="75" t="s">
        <v>13</v>
      </c>
      <c r="AH9" s="75" t="s">
        <v>14</v>
      </c>
      <c r="AI9" s="75" t="s">
        <v>15</v>
      </c>
      <c r="AJ9" s="75" t="s">
        <v>12</v>
      </c>
      <c r="AK9" s="75" t="s">
        <v>16</v>
      </c>
      <c r="AL9" s="75" t="s">
        <v>17</v>
      </c>
      <c r="AM9" s="75" t="s">
        <v>18</v>
      </c>
      <c r="AN9" s="75" t="s">
        <v>12</v>
      </c>
      <c r="AO9" s="75" t="s">
        <v>13</v>
      </c>
      <c r="AP9" s="75" t="s">
        <v>19</v>
      </c>
      <c r="AQ9" s="75" t="s">
        <v>20</v>
      </c>
      <c r="AR9" s="75" t="s">
        <v>21</v>
      </c>
      <c r="AS9" s="75" t="s">
        <v>12</v>
      </c>
      <c r="AT9" s="75" t="s">
        <v>13</v>
      </c>
      <c r="AU9" s="75" t="s">
        <v>14</v>
      </c>
      <c r="AV9" s="75" t="s">
        <v>15</v>
      </c>
      <c r="AW9" s="75" t="s">
        <v>12</v>
      </c>
      <c r="AX9" s="75" t="s">
        <v>16</v>
      </c>
      <c r="AY9" s="75" t="s">
        <v>17</v>
      </c>
      <c r="AZ9" s="75" t="s">
        <v>18</v>
      </c>
      <c r="BA9" s="75" t="s">
        <v>12</v>
      </c>
      <c r="BB9" s="75" t="s">
        <v>13</v>
      </c>
      <c r="BC9" s="75" t="s">
        <v>19</v>
      </c>
      <c r="BD9" s="75" t="s">
        <v>20</v>
      </c>
      <c r="BE9" s="75" t="s">
        <v>21</v>
      </c>
      <c r="BF9" s="75" t="s">
        <v>12</v>
      </c>
      <c r="BG9" s="75" t="s">
        <v>13</v>
      </c>
      <c r="BH9" s="75" t="s">
        <v>14</v>
      </c>
      <c r="BI9" s="75" t="s">
        <v>15</v>
      </c>
      <c r="BJ9" s="75" t="s">
        <v>12</v>
      </c>
      <c r="BK9" s="75" t="s">
        <v>16</v>
      </c>
      <c r="BL9" s="75" t="s">
        <v>17</v>
      </c>
      <c r="BM9" s="75" t="s">
        <v>18</v>
      </c>
      <c r="BN9" s="75" t="s">
        <v>12</v>
      </c>
      <c r="BO9" s="75" t="s">
        <v>13</v>
      </c>
      <c r="BP9" s="75" t="s">
        <v>19</v>
      </c>
      <c r="BQ9" s="75" t="s">
        <v>20</v>
      </c>
      <c r="BR9" s="75" t="s">
        <v>21</v>
      </c>
      <c r="BS9" s="75" t="s">
        <v>12</v>
      </c>
      <c r="BT9" s="75" t="s">
        <v>13</v>
      </c>
      <c r="BU9" s="75" t="s">
        <v>14</v>
      </c>
      <c r="BV9" s="75" t="s">
        <v>15</v>
      </c>
      <c r="BW9" s="75" t="s">
        <v>12</v>
      </c>
      <c r="BX9" s="75" t="s">
        <v>16</v>
      </c>
      <c r="BY9" s="75" t="s">
        <v>17</v>
      </c>
      <c r="BZ9" s="75" t="s">
        <v>18</v>
      </c>
      <c r="CA9" s="75" t="s">
        <v>12</v>
      </c>
      <c r="CB9" s="75" t="s">
        <v>13</v>
      </c>
      <c r="CC9" s="75" t="s">
        <v>19</v>
      </c>
      <c r="CD9" s="75" t="s">
        <v>20</v>
      </c>
      <c r="CE9" s="75" t="s">
        <v>21</v>
      </c>
      <c r="CF9" s="75" t="s">
        <v>12</v>
      </c>
      <c r="CG9" s="75" t="s">
        <v>13</v>
      </c>
      <c r="CH9" s="75" t="s">
        <v>14</v>
      </c>
      <c r="CI9" s="75" t="s">
        <v>15</v>
      </c>
      <c r="CJ9" s="75" t="s">
        <v>12</v>
      </c>
      <c r="CK9" s="75" t="s">
        <v>16</v>
      </c>
      <c r="CL9" s="75" t="s">
        <v>17</v>
      </c>
      <c r="CM9" s="75" t="s">
        <v>18</v>
      </c>
      <c r="CN9" s="75" t="s">
        <v>12</v>
      </c>
      <c r="CO9" s="75" t="s">
        <v>13</v>
      </c>
      <c r="CP9" s="75" t="s">
        <v>19</v>
      </c>
      <c r="CQ9" s="75" t="s">
        <v>20</v>
      </c>
      <c r="CR9" s="75" t="s">
        <v>21</v>
      </c>
      <c r="CS9" s="76" t="s">
        <v>12</v>
      </c>
      <c r="CT9" s="76" t="s">
        <v>13</v>
      </c>
      <c r="CU9" s="76" t="s">
        <v>14</v>
      </c>
      <c r="CV9" s="76" t="s">
        <v>15</v>
      </c>
      <c r="CW9" s="76" t="s">
        <v>12</v>
      </c>
      <c r="CX9" s="76" t="s">
        <v>16</v>
      </c>
      <c r="CY9" s="76" t="s">
        <v>17</v>
      </c>
      <c r="CZ9" s="76" t="s">
        <v>18</v>
      </c>
      <c r="DA9" s="76" t="s">
        <v>12</v>
      </c>
      <c r="DB9" s="76" t="s">
        <v>13</v>
      </c>
      <c r="DC9" s="76" t="s">
        <v>19</v>
      </c>
      <c r="DD9" s="76" t="s">
        <v>20</v>
      </c>
      <c r="DE9" s="76" t="s">
        <v>21</v>
      </c>
      <c r="DF9" s="76" t="s">
        <v>12</v>
      </c>
      <c r="DG9" s="76" t="s">
        <v>13</v>
      </c>
      <c r="DH9" s="76" t="s">
        <v>14</v>
      </c>
      <c r="DI9" s="76" t="s">
        <v>15</v>
      </c>
      <c r="DJ9" s="76" t="s">
        <v>12</v>
      </c>
      <c r="DK9" s="76" t="s">
        <v>16</v>
      </c>
      <c r="DL9" s="76" t="s">
        <v>17</v>
      </c>
      <c r="DM9" s="76" t="s">
        <v>18</v>
      </c>
      <c r="DN9" s="76" t="s">
        <v>12</v>
      </c>
      <c r="DO9" s="76" t="s">
        <v>13</v>
      </c>
      <c r="DP9" s="76" t="s">
        <v>19</v>
      </c>
      <c r="DQ9" s="76" t="s">
        <v>20</v>
      </c>
      <c r="DR9" s="76" t="s">
        <v>21</v>
      </c>
      <c r="DS9" s="76" t="s">
        <v>12</v>
      </c>
      <c r="DT9" s="76" t="s">
        <v>13</v>
      </c>
      <c r="DU9" s="76" t="s">
        <v>14</v>
      </c>
      <c r="DV9" s="76" t="s">
        <v>15</v>
      </c>
      <c r="DW9" s="76" t="s">
        <v>12</v>
      </c>
      <c r="DX9" s="76" t="s">
        <v>16</v>
      </c>
      <c r="DY9" s="76" t="s">
        <v>17</v>
      </c>
      <c r="DZ9" s="76" t="s">
        <v>18</v>
      </c>
      <c r="EA9" s="76" t="s">
        <v>12</v>
      </c>
      <c r="EB9" s="76" t="s">
        <v>13</v>
      </c>
      <c r="EC9" s="76" t="s">
        <v>19</v>
      </c>
      <c r="ED9" s="76" t="s">
        <v>20</v>
      </c>
      <c r="EE9" s="76" t="s">
        <v>21</v>
      </c>
      <c r="EF9" s="76" t="s">
        <v>12</v>
      </c>
      <c r="EG9" s="76" t="s">
        <v>13</v>
      </c>
      <c r="EH9" s="76" t="s">
        <v>14</v>
      </c>
      <c r="EI9" s="76" t="s">
        <v>15</v>
      </c>
      <c r="EJ9" s="76" t="s">
        <v>12</v>
      </c>
      <c r="EK9" s="76" t="s">
        <v>16</v>
      </c>
      <c r="EL9" s="76" t="s">
        <v>17</v>
      </c>
      <c r="EM9" s="76" t="s">
        <v>18</v>
      </c>
      <c r="EN9" s="76" t="s">
        <v>12</v>
      </c>
      <c r="EO9" s="76" t="s">
        <v>13</v>
      </c>
      <c r="EP9" s="76" t="s">
        <v>19</v>
      </c>
      <c r="EQ9" s="76" t="s">
        <v>20</v>
      </c>
      <c r="ER9" s="76" t="s">
        <v>21</v>
      </c>
      <c r="ES9" s="76" t="s">
        <v>12</v>
      </c>
      <c r="ET9" s="76" t="s">
        <v>13</v>
      </c>
      <c r="EU9" s="76" t="s">
        <v>14</v>
      </c>
      <c r="EV9" s="76" t="s">
        <v>15</v>
      </c>
      <c r="EW9" s="76" t="s">
        <v>12</v>
      </c>
      <c r="EX9" s="76" t="s">
        <v>16</v>
      </c>
      <c r="EY9" s="76" t="s">
        <v>17</v>
      </c>
      <c r="EZ9" s="76" t="s">
        <v>18</v>
      </c>
      <c r="FA9" s="76" t="s">
        <v>12</v>
      </c>
      <c r="FB9" s="76" t="s">
        <v>13</v>
      </c>
      <c r="FC9" s="76" t="s">
        <v>19</v>
      </c>
      <c r="FD9" s="76" t="s">
        <v>20</v>
      </c>
      <c r="FE9" s="76" t="s">
        <v>21</v>
      </c>
      <c r="FF9" s="76" t="s">
        <v>12</v>
      </c>
      <c r="FG9" s="76" t="s">
        <v>13</v>
      </c>
      <c r="FH9" s="76" t="s">
        <v>14</v>
      </c>
      <c r="FI9" s="76" t="s">
        <v>15</v>
      </c>
      <c r="FJ9" s="76" t="s">
        <v>12</v>
      </c>
      <c r="FK9" s="76" t="s">
        <v>16</v>
      </c>
      <c r="FL9" s="76" t="s">
        <v>17</v>
      </c>
      <c r="FM9" s="76" t="s">
        <v>18</v>
      </c>
      <c r="FN9" s="76" t="s">
        <v>12</v>
      </c>
      <c r="FO9" s="76" t="s">
        <v>13</v>
      </c>
      <c r="FP9" s="76" t="s">
        <v>19</v>
      </c>
      <c r="FQ9" s="76" t="s">
        <v>20</v>
      </c>
      <c r="FR9" s="76" t="s">
        <v>21</v>
      </c>
      <c r="FS9" s="76" t="s">
        <v>12</v>
      </c>
      <c r="FT9" s="76" t="s">
        <v>13</v>
      </c>
      <c r="FU9" s="76" t="s">
        <v>14</v>
      </c>
      <c r="FV9" s="76" t="s">
        <v>15</v>
      </c>
      <c r="FW9" s="76" t="s">
        <v>12</v>
      </c>
      <c r="FX9" s="76" t="s">
        <v>16</v>
      </c>
      <c r="FY9" s="76" t="s">
        <v>17</v>
      </c>
      <c r="FZ9" s="76" t="s">
        <v>18</v>
      </c>
      <c r="GA9" s="76" t="s">
        <v>12</v>
      </c>
      <c r="GB9" s="76" t="s">
        <v>13</v>
      </c>
      <c r="GC9" s="76" t="s">
        <v>19</v>
      </c>
      <c r="GD9" s="76" t="s">
        <v>20</v>
      </c>
      <c r="GE9" s="76" t="s">
        <v>21</v>
      </c>
      <c r="GF9" s="105" t="s">
        <v>92</v>
      </c>
      <c r="GG9" s="106" t="s">
        <v>183</v>
      </c>
      <c r="GH9" s="106" t="s">
        <v>93</v>
      </c>
      <c r="GI9" s="142" t="s">
        <v>12</v>
      </c>
      <c r="GJ9" s="142" t="s">
        <v>13</v>
      </c>
      <c r="GK9" s="75" t="s">
        <v>19</v>
      </c>
      <c r="GL9" s="75" t="s">
        <v>20</v>
      </c>
      <c r="GM9" s="75" t="s">
        <v>21</v>
      </c>
      <c r="GN9" s="76" t="s">
        <v>12</v>
      </c>
      <c r="GO9" s="76" t="s">
        <v>13</v>
      </c>
      <c r="GP9" s="76" t="s">
        <v>19</v>
      </c>
      <c r="GQ9" s="76" t="s">
        <v>20</v>
      </c>
      <c r="GR9" s="76" t="s">
        <v>21</v>
      </c>
      <c r="GS9" s="533"/>
      <c r="GT9" s="299" t="s">
        <v>204</v>
      </c>
      <c r="GU9" s="300" t="s">
        <v>205</v>
      </c>
      <c r="GV9" s="299" t="s">
        <v>204</v>
      </c>
      <c r="GW9" s="300" t="s">
        <v>205</v>
      </c>
      <c r="GX9" s="505"/>
      <c r="GY9" s="509"/>
      <c r="GZ9" s="507"/>
      <c r="HA9" s="508"/>
      <c r="HC9" s="556"/>
      <c r="HE9" s="554"/>
      <c r="HJ9" s="551"/>
      <c r="HK9" s="307" t="s">
        <v>283</v>
      </c>
      <c r="HL9" s="306" t="s">
        <v>284</v>
      </c>
      <c r="HM9" s="513"/>
      <c r="HN9" s="90" t="s">
        <v>12</v>
      </c>
      <c r="HO9" s="90" t="s">
        <v>13</v>
      </c>
      <c r="HP9" s="90" t="s">
        <v>14</v>
      </c>
      <c r="HQ9" s="90" t="s">
        <v>15</v>
      </c>
      <c r="HR9" s="90" t="s">
        <v>12</v>
      </c>
      <c r="HS9" s="90" t="s">
        <v>16</v>
      </c>
      <c r="HT9" s="90" t="s">
        <v>17</v>
      </c>
      <c r="HU9" s="90" t="s">
        <v>18</v>
      </c>
      <c r="HV9" s="90" t="s">
        <v>12</v>
      </c>
      <c r="HW9" s="90" t="s">
        <v>13</v>
      </c>
      <c r="HX9" s="90" t="s">
        <v>19</v>
      </c>
      <c r="HY9" s="90" t="s">
        <v>20</v>
      </c>
      <c r="HZ9" s="90" t="s">
        <v>21</v>
      </c>
      <c r="IA9" s="90" t="s">
        <v>12</v>
      </c>
      <c r="IB9" s="90" t="s">
        <v>13</v>
      </c>
      <c r="IC9" s="90" t="s">
        <v>14</v>
      </c>
      <c r="ID9" s="90" t="s">
        <v>15</v>
      </c>
      <c r="IE9" s="90" t="s">
        <v>12</v>
      </c>
      <c r="IF9" s="90" t="s">
        <v>16</v>
      </c>
      <c r="IG9" s="90" t="s">
        <v>17</v>
      </c>
      <c r="IH9" s="90" t="s">
        <v>18</v>
      </c>
      <c r="II9" s="90" t="s">
        <v>12</v>
      </c>
      <c r="IJ9" s="90" t="s">
        <v>13</v>
      </c>
      <c r="IK9" s="90" t="s">
        <v>19</v>
      </c>
      <c r="IL9" s="90" t="s">
        <v>20</v>
      </c>
      <c r="IM9" s="90" t="s">
        <v>21</v>
      </c>
      <c r="IN9" s="90" t="s">
        <v>12</v>
      </c>
      <c r="IO9" s="90" t="s">
        <v>13</v>
      </c>
      <c r="IP9" s="90" t="s">
        <v>14</v>
      </c>
      <c r="IQ9" s="90" t="s">
        <v>15</v>
      </c>
      <c r="IR9" s="90" t="s">
        <v>12</v>
      </c>
      <c r="IS9" s="90" t="s">
        <v>16</v>
      </c>
      <c r="IT9" s="90" t="s">
        <v>17</v>
      </c>
      <c r="IU9" s="90" t="s">
        <v>18</v>
      </c>
      <c r="IV9" s="90" t="s">
        <v>12</v>
      </c>
      <c r="IW9" s="90" t="s">
        <v>13</v>
      </c>
      <c r="IX9" s="90" t="s">
        <v>19</v>
      </c>
      <c r="IY9" s="90" t="s">
        <v>20</v>
      </c>
      <c r="IZ9" s="90" t="s">
        <v>21</v>
      </c>
      <c r="JA9" s="90" t="s">
        <v>12</v>
      </c>
      <c r="JB9" s="90" t="s">
        <v>13</v>
      </c>
      <c r="JC9" s="90" t="s">
        <v>14</v>
      </c>
      <c r="JD9" s="90" t="s">
        <v>15</v>
      </c>
      <c r="JE9" s="90" t="s">
        <v>12</v>
      </c>
      <c r="JF9" s="90" t="s">
        <v>16</v>
      </c>
      <c r="JG9" s="90" t="s">
        <v>17</v>
      </c>
      <c r="JH9" s="90" t="s">
        <v>18</v>
      </c>
      <c r="JI9" s="90" t="s">
        <v>12</v>
      </c>
      <c r="JJ9" s="90" t="s">
        <v>13</v>
      </c>
      <c r="JK9" s="90" t="s">
        <v>19</v>
      </c>
      <c r="JL9" s="90" t="s">
        <v>20</v>
      </c>
      <c r="JM9" s="90" t="s">
        <v>21</v>
      </c>
      <c r="JN9" s="90" t="s">
        <v>12</v>
      </c>
      <c r="JO9" s="90" t="s">
        <v>13</v>
      </c>
      <c r="JP9" s="90" t="s">
        <v>14</v>
      </c>
      <c r="JQ9" s="90" t="s">
        <v>15</v>
      </c>
      <c r="JR9" s="90" t="s">
        <v>12</v>
      </c>
      <c r="JS9" s="90" t="s">
        <v>16</v>
      </c>
      <c r="JT9" s="90" t="s">
        <v>17</v>
      </c>
      <c r="JU9" s="90" t="s">
        <v>18</v>
      </c>
      <c r="JV9" s="90" t="s">
        <v>12</v>
      </c>
      <c r="JW9" s="90" t="s">
        <v>13</v>
      </c>
      <c r="JX9" s="90" t="s">
        <v>19</v>
      </c>
      <c r="JY9" s="90" t="s">
        <v>20</v>
      </c>
      <c r="JZ9" s="90" t="s">
        <v>21</v>
      </c>
      <c r="KA9" s="90" t="s">
        <v>12</v>
      </c>
      <c r="KB9" s="90" t="s">
        <v>13</v>
      </c>
      <c r="KC9" s="90" t="s">
        <v>14</v>
      </c>
      <c r="KD9" s="90" t="s">
        <v>15</v>
      </c>
      <c r="KE9" s="90" t="s">
        <v>12</v>
      </c>
      <c r="KF9" s="90" t="s">
        <v>16</v>
      </c>
      <c r="KG9" s="90" t="s">
        <v>17</v>
      </c>
      <c r="KH9" s="90" t="s">
        <v>18</v>
      </c>
      <c r="KI9" s="90" t="s">
        <v>12</v>
      </c>
      <c r="KJ9" s="90" t="s">
        <v>13</v>
      </c>
      <c r="KK9" s="90" t="s">
        <v>19</v>
      </c>
      <c r="KL9" s="90" t="s">
        <v>20</v>
      </c>
      <c r="KM9" s="90" t="s">
        <v>21</v>
      </c>
      <c r="KN9" s="90" t="s">
        <v>12</v>
      </c>
      <c r="KO9" s="90" t="s">
        <v>13</v>
      </c>
      <c r="KP9" s="90" t="s">
        <v>14</v>
      </c>
      <c r="KQ9" s="90" t="s">
        <v>15</v>
      </c>
      <c r="KR9" s="90" t="s">
        <v>12</v>
      </c>
      <c r="KS9" s="90" t="s">
        <v>16</v>
      </c>
      <c r="KT9" s="90" t="s">
        <v>17</v>
      </c>
      <c r="KU9" s="90" t="s">
        <v>18</v>
      </c>
      <c r="KV9" s="90" t="s">
        <v>12</v>
      </c>
      <c r="KW9" s="90" t="s">
        <v>13</v>
      </c>
      <c r="KX9" s="90" t="s">
        <v>19</v>
      </c>
      <c r="KY9" s="90" t="s">
        <v>20</v>
      </c>
      <c r="KZ9" s="90" t="s">
        <v>21</v>
      </c>
      <c r="LA9" s="91" t="s">
        <v>12</v>
      </c>
      <c r="LB9" s="91" t="s">
        <v>13</v>
      </c>
      <c r="LC9" s="91" t="s">
        <v>14</v>
      </c>
      <c r="LD9" s="91" t="s">
        <v>15</v>
      </c>
      <c r="LE9" s="91" t="s">
        <v>12</v>
      </c>
      <c r="LF9" s="91" t="s">
        <v>16</v>
      </c>
      <c r="LG9" s="91" t="s">
        <v>17</v>
      </c>
      <c r="LH9" s="91" t="s">
        <v>18</v>
      </c>
      <c r="LI9" s="91" t="s">
        <v>12</v>
      </c>
      <c r="LJ9" s="91" t="s">
        <v>13</v>
      </c>
      <c r="LK9" s="91" t="s">
        <v>19</v>
      </c>
      <c r="LL9" s="91" t="s">
        <v>20</v>
      </c>
      <c r="LM9" s="91" t="s">
        <v>21</v>
      </c>
      <c r="LN9" s="91" t="s">
        <v>12</v>
      </c>
      <c r="LO9" s="91" t="s">
        <v>13</v>
      </c>
      <c r="LP9" s="91" t="s">
        <v>14</v>
      </c>
      <c r="LQ9" s="91" t="s">
        <v>15</v>
      </c>
      <c r="LR9" s="91" t="s">
        <v>12</v>
      </c>
      <c r="LS9" s="91" t="s">
        <v>16</v>
      </c>
      <c r="LT9" s="91" t="s">
        <v>17</v>
      </c>
      <c r="LU9" s="91" t="s">
        <v>18</v>
      </c>
      <c r="LV9" s="91" t="s">
        <v>12</v>
      </c>
      <c r="LW9" s="91" t="s">
        <v>13</v>
      </c>
      <c r="LX9" s="91" t="s">
        <v>19</v>
      </c>
      <c r="LY9" s="91" t="s">
        <v>20</v>
      </c>
      <c r="LZ9" s="91" t="s">
        <v>21</v>
      </c>
      <c r="MA9" s="91" t="s">
        <v>12</v>
      </c>
      <c r="MB9" s="91" t="s">
        <v>13</v>
      </c>
      <c r="MC9" s="91" t="s">
        <v>14</v>
      </c>
      <c r="MD9" s="91" t="s">
        <v>15</v>
      </c>
      <c r="ME9" s="91" t="s">
        <v>12</v>
      </c>
      <c r="MF9" s="91" t="s">
        <v>16</v>
      </c>
      <c r="MG9" s="91" t="s">
        <v>17</v>
      </c>
      <c r="MH9" s="91" t="s">
        <v>18</v>
      </c>
      <c r="MI9" s="91" t="s">
        <v>12</v>
      </c>
      <c r="MJ9" s="91" t="s">
        <v>13</v>
      </c>
      <c r="MK9" s="91" t="s">
        <v>19</v>
      </c>
      <c r="ML9" s="91" t="s">
        <v>20</v>
      </c>
      <c r="MM9" s="91" t="s">
        <v>21</v>
      </c>
      <c r="MN9" s="91" t="s">
        <v>12</v>
      </c>
      <c r="MO9" s="91" t="s">
        <v>13</v>
      </c>
      <c r="MP9" s="91" t="s">
        <v>14</v>
      </c>
      <c r="MQ9" s="91" t="s">
        <v>15</v>
      </c>
      <c r="MR9" s="91" t="s">
        <v>12</v>
      </c>
      <c r="MS9" s="91" t="s">
        <v>16</v>
      </c>
      <c r="MT9" s="91" t="s">
        <v>17</v>
      </c>
      <c r="MU9" s="91" t="s">
        <v>18</v>
      </c>
      <c r="MV9" s="91" t="s">
        <v>12</v>
      </c>
      <c r="MW9" s="91" t="s">
        <v>13</v>
      </c>
      <c r="MX9" s="91" t="s">
        <v>19</v>
      </c>
      <c r="MY9" s="91" t="s">
        <v>20</v>
      </c>
      <c r="MZ9" s="91" t="s">
        <v>21</v>
      </c>
      <c r="NA9" s="91" t="s">
        <v>12</v>
      </c>
      <c r="NB9" s="91" t="s">
        <v>13</v>
      </c>
      <c r="NC9" s="91" t="s">
        <v>14</v>
      </c>
      <c r="ND9" s="91" t="s">
        <v>15</v>
      </c>
      <c r="NE9" s="91" t="s">
        <v>12</v>
      </c>
      <c r="NF9" s="91" t="s">
        <v>16</v>
      </c>
      <c r="NG9" s="91" t="s">
        <v>17</v>
      </c>
      <c r="NH9" s="91" t="s">
        <v>18</v>
      </c>
      <c r="NI9" s="91" t="s">
        <v>12</v>
      </c>
      <c r="NJ9" s="91" t="s">
        <v>13</v>
      </c>
      <c r="NK9" s="91" t="s">
        <v>19</v>
      </c>
      <c r="NL9" s="91" t="s">
        <v>20</v>
      </c>
      <c r="NM9" s="91" t="s">
        <v>21</v>
      </c>
      <c r="NN9" s="91" t="s">
        <v>12</v>
      </c>
      <c r="NO9" s="91" t="s">
        <v>13</v>
      </c>
      <c r="NP9" s="91" t="s">
        <v>14</v>
      </c>
      <c r="NQ9" s="91" t="s">
        <v>15</v>
      </c>
      <c r="NR9" s="91" t="s">
        <v>12</v>
      </c>
      <c r="NS9" s="91" t="s">
        <v>16</v>
      </c>
      <c r="NT9" s="91" t="s">
        <v>17</v>
      </c>
      <c r="NU9" s="91" t="s">
        <v>18</v>
      </c>
      <c r="NV9" s="91" t="s">
        <v>12</v>
      </c>
      <c r="NW9" s="91" t="s">
        <v>13</v>
      </c>
      <c r="NX9" s="91" t="s">
        <v>19</v>
      </c>
      <c r="NY9" s="91" t="s">
        <v>20</v>
      </c>
      <c r="NZ9" s="91" t="s">
        <v>21</v>
      </c>
      <c r="OA9" s="91" t="s">
        <v>12</v>
      </c>
      <c r="OB9" s="91" t="s">
        <v>13</v>
      </c>
      <c r="OC9" s="91" t="s">
        <v>14</v>
      </c>
      <c r="OD9" s="91" t="s">
        <v>15</v>
      </c>
      <c r="OE9" s="91" t="s">
        <v>12</v>
      </c>
      <c r="OF9" s="91" t="s">
        <v>16</v>
      </c>
      <c r="OG9" s="91" t="s">
        <v>17</v>
      </c>
      <c r="OH9" s="91" t="s">
        <v>18</v>
      </c>
      <c r="OI9" s="91" t="s">
        <v>12</v>
      </c>
      <c r="OJ9" s="91" t="s">
        <v>13</v>
      </c>
      <c r="OK9" s="91" t="s">
        <v>19</v>
      </c>
      <c r="OL9" s="91" t="s">
        <v>20</v>
      </c>
      <c r="OM9" s="91" t="s">
        <v>21</v>
      </c>
      <c r="ON9" s="77" t="s">
        <v>92</v>
      </c>
      <c r="OO9" s="42" t="s">
        <v>183</v>
      </c>
      <c r="OP9" s="42" t="s">
        <v>93</v>
      </c>
      <c r="OQ9" s="94" t="s">
        <v>12</v>
      </c>
      <c r="OR9" s="94" t="s">
        <v>13</v>
      </c>
      <c r="OS9" s="92" t="s">
        <v>19</v>
      </c>
      <c r="OT9" s="92" t="s">
        <v>20</v>
      </c>
      <c r="OU9" s="92" t="s">
        <v>21</v>
      </c>
      <c r="OV9" s="93" t="s">
        <v>12</v>
      </c>
      <c r="OW9" s="93" t="s">
        <v>13</v>
      </c>
      <c r="OX9" s="93" t="s">
        <v>19</v>
      </c>
      <c r="OY9" s="93" t="s">
        <v>20</v>
      </c>
      <c r="OZ9" s="93" t="s">
        <v>21</v>
      </c>
      <c r="PA9" s="548"/>
      <c r="PB9" s="310" t="s">
        <v>204</v>
      </c>
      <c r="PC9" s="311" t="s">
        <v>205</v>
      </c>
      <c r="PD9" s="310" t="s">
        <v>204</v>
      </c>
      <c r="PE9" s="311" t="s">
        <v>205</v>
      </c>
      <c r="PF9" s="505"/>
      <c r="PG9" s="509"/>
      <c r="PH9" s="505"/>
      <c r="PI9" s="505"/>
    </row>
    <row r="10" spans="1:425" ht="24" customHeight="1" x14ac:dyDescent="0.3">
      <c r="A10" s="87">
        <v>1</v>
      </c>
      <c r="B10" s="78" t="s">
        <v>428</v>
      </c>
      <c r="C10" s="154">
        <v>15871</v>
      </c>
      <c r="D10" s="119" t="e">
        <v>#REF!</v>
      </c>
      <c r="E10" s="202">
        <v>134830</v>
      </c>
      <c r="F10" s="79">
        <v>601</v>
      </c>
      <c r="G10" s="79">
        <v>1</v>
      </c>
      <c r="H10" s="79">
        <v>0</v>
      </c>
      <c r="I10" s="79">
        <v>1</v>
      </c>
      <c r="J10" s="79">
        <v>601</v>
      </c>
      <c r="K10" s="79">
        <v>0</v>
      </c>
      <c r="L10" s="79">
        <v>0</v>
      </c>
      <c r="M10" s="79">
        <v>2</v>
      </c>
      <c r="N10" s="79">
        <v>600</v>
      </c>
      <c r="O10" s="79">
        <v>0</v>
      </c>
      <c r="P10" s="79">
        <v>2</v>
      </c>
      <c r="Q10" s="79">
        <v>0</v>
      </c>
      <c r="R10" s="79">
        <v>1</v>
      </c>
      <c r="S10" s="79">
        <v>665</v>
      </c>
      <c r="T10" s="79">
        <v>0</v>
      </c>
      <c r="U10" s="79">
        <v>0</v>
      </c>
      <c r="V10" s="79">
        <v>0</v>
      </c>
      <c r="W10" s="79">
        <v>662</v>
      </c>
      <c r="X10" s="79">
        <v>0</v>
      </c>
      <c r="Y10" s="79">
        <v>0</v>
      </c>
      <c r="Z10" s="79">
        <v>3</v>
      </c>
      <c r="AA10" s="79">
        <v>664</v>
      </c>
      <c r="AB10" s="79">
        <v>1</v>
      </c>
      <c r="AC10" s="79">
        <v>0</v>
      </c>
      <c r="AD10" s="79">
        <v>0</v>
      </c>
      <c r="AE10" s="79">
        <v>0</v>
      </c>
      <c r="AF10" s="79">
        <v>1507</v>
      </c>
      <c r="AG10" s="79">
        <v>4</v>
      </c>
      <c r="AH10" s="79">
        <v>0</v>
      </c>
      <c r="AI10" s="79">
        <v>3</v>
      </c>
      <c r="AJ10" s="79">
        <v>1507</v>
      </c>
      <c r="AK10" s="79">
        <v>0</v>
      </c>
      <c r="AL10" s="79">
        <v>3</v>
      </c>
      <c r="AM10" s="79">
        <v>4</v>
      </c>
      <c r="AN10" s="79">
        <v>1512</v>
      </c>
      <c r="AO10" s="79">
        <v>0</v>
      </c>
      <c r="AP10" s="79">
        <v>0</v>
      </c>
      <c r="AQ10" s="79">
        <v>0</v>
      </c>
      <c r="AR10" s="79">
        <v>1</v>
      </c>
      <c r="AS10" s="79">
        <v>1434</v>
      </c>
      <c r="AT10" s="79">
        <v>3</v>
      </c>
      <c r="AU10" s="79">
        <v>0</v>
      </c>
      <c r="AV10" s="79">
        <v>5</v>
      </c>
      <c r="AW10" s="79">
        <v>1431</v>
      </c>
      <c r="AX10" s="79">
        <v>0</v>
      </c>
      <c r="AY10" s="79">
        <v>5</v>
      </c>
      <c r="AZ10" s="79">
        <v>6</v>
      </c>
      <c r="BA10" s="79">
        <v>1436</v>
      </c>
      <c r="BB10" s="79">
        <v>3</v>
      </c>
      <c r="BC10" s="79">
        <v>2</v>
      </c>
      <c r="BD10" s="79">
        <v>0</v>
      </c>
      <c r="BE10" s="79">
        <v>2</v>
      </c>
      <c r="BF10" s="79">
        <v>1592</v>
      </c>
      <c r="BG10" s="79">
        <v>2</v>
      </c>
      <c r="BH10" s="79">
        <v>0</v>
      </c>
      <c r="BI10" s="79">
        <v>4</v>
      </c>
      <c r="BJ10" s="79">
        <v>1588</v>
      </c>
      <c r="BK10" s="79">
        <v>0</v>
      </c>
      <c r="BL10" s="79">
        <v>6</v>
      </c>
      <c r="BM10" s="79">
        <v>4</v>
      </c>
      <c r="BN10" s="79">
        <v>1589</v>
      </c>
      <c r="BO10" s="79">
        <v>1</v>
      </c>
      <c r="BP10" s="79">
        <v>6</v>
      </c>
      <c r="BQ10" s="79">
        <v>0</v>
      </c>
      <c r="BR10" s="79">
        <v>2</v>
      </c>
      <c r="BS10" s="79">
        <v>1743</v>
      </c>
      <c r="BT10" s="79">
        <v>0</v>
      </c>
      <c r="BU10" s="79">
        <v>0</v>
      </c>
      <c r="BV10" s="79">
        <v>1</v>
      </c>
      <c r="BW10" s="79">
        <v>1733</v>
      </c>
      <c r="BX10" s="79">
        <v>0</v>
      </c>
      <c r="BY10" s="79">
        <v>9</v>
      </c>
      <c r="BZ10" s="79">
        <v>2</v>
      </c>
      <c r="CA10" s="79">
        <v>1737</v>
      </c>
      <c r="CB10" s="79">
        <v>1</v>
      </c>
      <c r="CC10" s="79">
        <v>5</v>
      </c>
      <c r="CD10" s="79">
        <v>0</v>
      </c>
      <c r="CE10" s="79">
        <v>1</v>
      </c>
      <c r="CF10" s="79">
        <v>0</v>
      </c>
      <c r="CG10" s="79">
        <v>0</v>
      </c>
      <c r="CH10" s="79">
        <v>0</v>
      </c>
      <c r="CI10" s="79">
        <v>0</v>
      </c>
      <c r="CJ10" s="79">
        <v>0</v>
      </c>
      <c r="CK10" s="79">
        <v>0</v>
      </c>
      <c r="CL10" s="79">
        <v>0</v>
      </c>
      <c r="CM10" s="79">
        <v>0</v>
      </c>
      <c r="CN10" s="79">
        <v>0</v>
      </c>
      <c r="CO10" s="79">
        <v>0</v>
      </c>
      <c r="CP10" s="79">
        <v>0</v>
      </c>
      <c r="CQ10" s="79">
        <v>0</v>
      </c>
      <c r="CR10" s="79">
        <v>0</v>
      </c>
      <c r="CS10" s="79">
        <v>679</v>
      </c>
      <c r="CT10" s="79">
        <v>2</v>
      </c>
      <c r="CU10" s="79">
        <v>0</v>
      </c>
      <c r="CV10" s="79">
        <v>0</v>
      </c>
      <c r="CW10" s="79">
        <v>677</v>
      </c>
      <c r="CX10" s="79">
        <v>0</v>
      </c>
      <c r="CY10" s="79">
        <v>0</v>
      </c>
      <c r="CZ10" s="79">
        <v>4</v>
      </c>
      <c r="DA10" s="79">
        <v>679</v>
      </c>
      <c r="DB10" s="79">
        <v>1</v>
      </c>
      <c r="DC10" s="79">
        <v>1</v>
      </c>
      <c r="DD10" s="79">
        <v>0</v>
      </c>
      <c r="DE10" s="79">
        <v>0</v>
      </c>
      <c r="DF10" s="79">
        <v>777</v>
      </c>
      <c r="DG10" s="79">
        <v>1</v>
      </c>
      <c r="DH10" s="79">
        <v>0</v>
      </c>
      <c r="DI10" s="79">
        <v>0</v>
      </c>
      <c r="DJ10" s="79">
        <v>776</v>
      </c>
      <c r="DK10" s="79">
        <v>0</v>
      </c>
      <c r="DL10" s="79">
        <v>0</v>
      </c>
      <c r="DM10" s="79">
        <v>2</v>
      </c>
      <c r="DN10" s="79">
        <v>774</v>
      </c>
      <c r="DO10" s="79">
        <v>1</v>
      </c>
      <c r="DP10" s="79">
        <v>1</v>
      </c>
      <c r="DQ10" s="79">
        <v>0</v>
      </c>
      <c r="DR10" s="79">
        <v>2</v>
      </c>
      <c r="DS10" s="79">
        <v>1637</v>
      </c>
      <c r="DT10" s="79">
        <v>0</v>
      </c>
      <c r="DU10" s="79">
        <v>0</v>
      </c>
      <c r="DV10" s="79">
        <v>1</v>
      </c>
      <c r="DW10" s="79">
        <v>1635</v>
      </c>
      <c r="DX10" s="79">
        <v>0</v>
      </c>
      <c r="DY10" s="79">
        <v>3</v>
      </c>
      <c r="DZ10" s="79">
        <v>0</v>
      </c>
      <c r="EA10" s="79">
        <v>1634</v>
      </c>
      <c r="EB10" s="79">
        <v>3</v>
      </c>
      <c r="EC10" s="79">
        <v>0</v>
      </c>
      <c r="ED10" s="79">
        <v>0</v>
      </c>
      <c r="EE10" s="79">
        <v>1</v>
      </c>
      <c r="EF10" s="79">
        <v>1586</v>
      </c>
      <c r="EG10" s="79">
        <v>5</v>
      </c>
      <c r="EH10" s="79">
        <v>0</v>
      </c>
      <c r="EI10" s="79">
        <v>5</v>
      </c>
      <c r="EJ10" s="79">
        <v>1579</v>
      </c>
      <c r="EK10" s="79">
        <v>0</v>
      </c>
      <c r="EL10" s="79">
        <v>9</v>
      </c>
      <c r="EM10" s="79">
        <v>8</v>
      </c>
      <c r="EN10" s="79">
        <v>1590</v>
      </c>
      <c r="EO10" s="79">
        <v>4</v>
      </c>
      <c r="EP10" s="79">
        <v>1</v>
      </c>
      <c r="EQ10" s="79">
        <v>0</v>
      </c>
      <c r="ER10" s="79">
        <v>1</v>
      </c>
      <c r="ES10" s="79">
        <v>1674</v>
      </c>
      <c r="ET10" s="79">
        <v>5</v>
      </c>
      <c r="EU10" s="79">
        <v>0</v>
      </c>
      <c r="EV10" s="79">
        <v>3</v>
      </c>
      <c r="EW10" s="79">
        <v>1668</v>
      </c>
      <c r="EX10" s="79">
        <v>2</v>
      </c>
      <c r="EY10" s="79">
        <v>8</v>
      </c>
      <c r="EZ10" s="79">
        <v>4</v>
      </c>
      <c r="FA10" s="79">
        <v>1677</v>
      </c>
      <c r="FB10" s="79">
        <v>0</v>
      </c>
      <c r="FC10" s="79">
        <v>3</v>
      </c>
      <c r="FD10" s="79">
        <v>0</v>
      </c>
      <c r="FE10" s="79">
        <v>2</v>
      </c>
      <c r="FF10" s="79">
        <v>1925</v>
      </c>
      <c r="FG10" s="79">
        <v>4</v>
      </c>
      <c r="FH10" s="79">
        <v>0</v>
      </c>
      <c r="FI10" s="79">
        <v>1</v>
      </c>
      <c r="FJ10" s="79">
        <v>1925</v>
      </c>
      <c r="FK10" s="79">
        <v>0</v>
      </c>
      <c r="FL10" s="79">
        <v>2</v>
      </c>
      <c r="FM10" s="79">
        <v>3</v>
      </c>
      <c r="FN10" s="79">
        <v>1926</v>
      </c>
      <c r="FO10" s="79">
        <v>2</v>
      </c>
      <c r="FP10" s="79">
        <v>2</v>
      </c>
      <c r="FQ10" s="79">
        <v>0</v>
      </c>
      <c r="FR10" s="79">
        <v>0</v>
      </c>
      <c r="FS10" s="79">
        <v>0</v>
      </c>
      <c r="FT10" s="79">
        <v>0</v>
      </c>
      <c r="FU10" s="79">
        <v>0</v>
      </c>
      <c r="FV10" s="79">
        <v>0</v>
      </c>
      <c r="FW10" s="79">
        <v>0</v>
      </c>
      <c r="FX10" s="79">
        <v>0</v>
      </c>
      <c r="FY10" s="79">
        <v>0</v>
      </c>
      <c r="FZ10" s="79">
        <v>0</v>
      </c>
      <c r="GA10" s="79">
        <v>0</v>
      </c>
      <c r="GB10" s="79">
        <v>0</v>
      </c>
      <c r="GC10" s="79">
        <v>0</v>
      </c>
      <c r="GD10" s="79">
        <v>0</v>
      </c>
      <c r="GE10" s="79">
        <v>0</v>
      </c>
      <c r="GF10" s="79">
        <v>0</v>
      </c>
      <c r="GG10" s="79">
        <v>0</v>
      </c>
      <c r="GH10" s="79">
        <v>0</v>
      </c>
      <c r="GI10" s="79">
        <v>0</v>
      </c>
      <c r="GJ10" s="79">
        <v>0</v>
      </c>
      <c r="GK10" s="79">
        <v>0</v>
      </c>
      <c r="GL10" s="79">
        <v>0</v>
      </c>
      <c r="GM10" s="79">
        <v>0</v>
      </c>
      <c r="GN10" s="79">
        <v>0</v>
      </c>
      <c r="GO10" s="79">
        <v>0</v>
      </c>
      <c r="GP10" s="79">
        <v>0</v>
      </c>
      <c r="GQ10" s="79">
        <v>0</v>
      </c>
      <c r="GR10" s="79">
        <v>0</v>
      </c>
      <c r="GS10" s="79">
        <v>14861</v>
      </c>
      <c r="GT10" s="78">
        <v>15871</v>
      </c>
      <c r="GU10" s="79">
        <v>15871</v>
      </c>
      <c r="GV10" s="79">
        <v>0</v>
      </c>
      <c r="GW10" s="79">
        <v>0</v>
      </c>
      <c r="GX10" s="79">
        <v>37</v>
      </c>
      <c r="GY10" s="79">
        <v>37</v>
      </c>
      <c r="GZ10" s="79"/>
      <c r="HA10" s="79"/>
      <c r="HC10" s="2">
        <f t="shared" ref="HC10:HC26" si="5">IF(GT10&gt;GU10,1,)</f>
        <v>0</v>
      </c>
      <c r="HE10">
        <f t="shared" ref="HE10:HE26" si="6">COUNTIF($B$10:$B$69,"&lt;="&amp;B10)+(COUNT($B$10:$B$69)*ISTEXT(B10))</f>
        <v>8</v>
      </c>
      <c r="HJ10" s="1" t="str">
        <f>IFERROR(INDEX(B$10:B$26,MATCH(ROWS(HJ10:HJ$10),$HE$10:$HE$26,0)),"")</f>
        <v>Batanes Province</v>
      </c>
      <c r="HK10" s="1">
        <f>IFERROR(INDEX(C$10:C$26,MATCH(ROWS(HK10:HK$10),$HE$10:$HE$26,0)),"")</f>
        <v>1202</v>
      </c>
      <c r="HL10" s="1" t="str">
        <f>IFERROR(INDEX(D$10:D$26,MATCH(ROWS(HL10:HL$10),$HE$10:$HE$26,0)),"")</f>
        <v/>
      </c>
      <c r="HM10" s="1">
        <f>IFERROR(INDEX(E$10:E$26,MATCH(ROWS(HM10:HM$10),$HE$10:$HE$26,0)),"")</f>
        <v>18144</v>
      </c>
      <c r="HN10" s="1">
        <f>IFERROR(INDEX(F$10:F$26,MATCH(ROWS(HN10:HN$10),$HE$10:$HE$26,0)),"")</f>
        <v>59</v>
      </c>
      <c r="HO10" s="1">
        <f>IFERROR(INDEX(G$10:G$26,MATCH(ROWS(HO10:HO$10),$HE$10:$HE$26,0)),"")</f>
        <v>2</v>
      </c>
      <c r="HP10" s="1">
        <f>IFERROR(INDEX(H$10:H$26,MATCH(ROWS(HP10:HP$10),$HE$10:$HE$26,0)),"")</f>
        <v>0</v>
      </c>
      <c r="HQ10" s="1">
        <f>IFERROR(INDEX(I$10:I$26,MATCH(ROWS(HQ10:HQ$10),$HE$10:$HE$26,0)),"")</f>
        <v>0</v>
      </c>
      <c r="HR10" s="1">
        <f>IFERROR(INDEX(J$10:J$26,MATCH(ROWS(HR10:HR$10),$HE$10:$HE$26,0)),"")</f>
        <v>51</v>
      </c>
      <c r="HS10" s="1">
        <f>IFERROR(INDEX(K$10:K$26,MATCH(ROWS(HS10:HS$10),$HE$10:$HE$26,0)),"")</f>
        <v>0</v>
      </c>
      <c r="HT10" s="1">
        <f>IFERROR(INDEX(L$10:L$26,MATCH(ROWS(HT10:HT$10),$HE$10:$HE$26,0)),"")</f>
        <v>1</v>
      </c>
      <c r="HU10" s="1">
        <f>IFERROR(INDEX(M$10:M$26,MATCH(ROWS(HU10:HU$10),$HE$10:$HE$26,0)),"")</f>
        <v>9</v>
      </c>
      <c r="HV10" s="1">
        <f>IFERROR(INDEX(N$10:N$26,MATCH(ROWS(HV10:HV$10),$HE$10:$HE$26,0)),"")</f>
        <v>70</v>
      </c>
      <c r="HW10" s="1">
        <f>IFERROR(INDEX(O$10:O$26,MATCH(ROWS(HW10:HW$10),$HE$10:$HE$26,0)),"")</f>
        <v>2</v>
      </c>
      <c r="HX10" s="1">
        <f>IFERROR(INDEX(P$10:P$26,MATCH(ROWS(HX10:HX$10),$HE$10:$HE$26,0)),"")</f>
        <v>2</v>
      </c>
      <c r="HY10" s="1">
        <f>IFERROR(INDEX(Q$10:Q$26,MATCH(ROWS(HY10:HY$10),$HE$10:$HE$26,0)),"")</f>
        <v>2</v>
      </c>
      <c r="HZ10" s="1">
        <f>IFERROR(INDEX(R$10:R$26,MATCH(ROWS(HZ10:HZ$10),$HE$10:$HE$26,0)),"")</f>
        <v>2</v>
      </c>
      <c r="IA10" s="1">
        <f>IFERROR(INDEX(S$10:S$26,MATCH(ROWS(IA10:IA$10),$HE$10:$HE$26,0)),"")</f>
        <v>52</v>
      </c>
      <c r="IB10" s="1">
        <f>IFERROR(INDEX(T$10:T$26,MATCH(ROWS(IB10:IB$10),$HE$10:$HE$26,0)),"")</f>
        <v>2</v>
      </c>
      <c r="IC10" s="1">
        <f>IFERROR(INDEX(U$10:U$26,MATCH(ROWS(IC10:IC$10),$HE$10:$HE$26,0)),"")</f>
        <v>0</v>
      </c>
      <c r="ID10" s="1">
        <f>IFERROR(INDEX(V$10:V$26,MATCH(ROWS(ID10:ID$10),$HE$10:$HE$26,0)),"")</f>
        <v>0</v>
      </c>
      <c r="IE10" s="1">
        <f>IFERROR(INDEX(W$10:W$26,MATCH(ROWS(IE10:IE$10),$HE$10:$HE$26,0)),"")</f>
        <v>56</v>
      </c>
      <c r="IF10" s="1">
        <f>IFERROR(INDEX(X$10:X$26,MATCH(ROWS(IF10:IF$10),$HE$10:$HE$26,0)),"")</f>
        <v>0</v>
      </c>
      <c r="IG10" s="1">
        <f>IFERROR(INDEX(Y$10:Y$26,MATCH(ROWS(IG10:IG$10),$HE$10:$HE$26,0)),"")</f>
        <v>0</v>
      </c>
      <c r="IH10" s="1">
        <f>IFERROR(INDEX(Z$10:Z$26,MATCH(ROWS(IH10:IH$10),$HE$10:$HE$26,0)),"")</f>
        <v>7</v>
      </c>
      <c r="II10" s="1">
        <f>IFERROR(INDEX(AA$10:AA$26,MATCH(ROWS(II10:II$10),$HE$10:$HE$26,0)),"")</f>
        <v>61</v>
      </c>
      <c r="IJ10" s="1">
        <f>IFERROR(INDEX(AB$10:AB$26,MATCH(ROWS(IJ10:IJ$10),$HE$10:$HE$26,0)),"")</f>
        <v>0</v>
      </c>
      <c r="IK10" s="1">
        <f>IFERROR(INDEX(AC$10:AC$26,MATCH(ROWS(IK10:IK$10),$HE$10:$HE$26,0)),"")</f>
        <v>1</v>
      </c>
      <c r="IL10" s="1">
        <f>IFERROR(INDEX(AD$10:AD$26,MATCH(ROWS(IL10:IL$10),$HE$10:$HE$26,0)),"")</f>
        <v>0</v>
      </c>
      <c r="IM10" s="1">
        <f>IFERROR(INDEX(AE$10:AE$26,MATCH(ROWS(IM10:IM$10),$HE$10:$HE$26,0)),"")</f>
        <v>2</v>
      </c>
      <c r="IN10" s="1">
        <f>IFERROR(INDEX(AF$10:AF$26,MATCH(ROWS(IN10:IN$10),$HE$10:$HE$26,0)),"")</f>
        <v>131</v>
      </c>
      <c r="IO10" s="1">
        <f>IFERROR(INDEX(AG$10:AG$26,MATCH(ROWS(IO10:IO$10),$HE$10:$HE$26,0)),"")</f>
        <v>5</v>
      </c>
      <c r="IP10" s="1">
        <f>IFERROR(INDEX(AH$10:AH$26,MATCH(ROWS(IP10:IP$10),$HE$10:$HE$26,0)),"")</f>
        <v>0</v>
      </c>
      <c r="IQ10" s="1">
        <f>IFERROR(INDEX(AI$10:AI$26,MATCH(ROWS(IQ10:IQ$10),$HE$10:$HE$26,0)),"")</f>
        <v>0</v>
      </c>
      <c r="IR10" s="1">
        <f>IFERROR(INDEX(AJ$10:AJ$26,MATCH(ROWS(IR10:IR$10),$HE$10:$HE$26,0)),"")</f>
        <v>129</v>
      </c>
      <c r="IS10" s="1">
        <f>IFERROR(INDEX(AK$10:AK$26,MATCH(ROWS(IS10:IS$10),$HE$10:$HE$26,0)),"")</f>
        <v>0</v>
      </c>
      <c r="IT10" s="1">
        <f>IFERROR(INDEX(AL$10:AL$26,MATCH(ROWS(IT10:IT$10),$HE$10:$HE$26,0)),"")</f>
        <v>1</v>
      </c>
      <c r="IU10" s="1">
        <f>IFERROR(INDEX(AM$10:AM$26,MATCH(ROWS(IU10:IU$10),$HE$10:$HE$26,0)),"")</f>
        <v>23</v>
      </c>
      <c r="IV10" s="1">
        <f>IFERROR(INDEX(AN$10:AN$26,MATCH(ROWS(IV10:IV$10),$HE$10:$HE$26,0)),"")</f>
        <v>111</v>
      </c>
      <c r="IW10" s="1">
        <f>IFERROR(INDEX(AO$10:AO$26,MATCH(ROWS(IW10:IW$10),$HE$10:$HE$26,0)),"")</f>
        <v>5</v>
      </c>
      <c r="IX10" s="1">
        <f>IFERROR(INDEX(AP$10:AP$26,MATCH(ROWS(IX10:IX$10),$HE$10:$HE$26,0)),"")</f>
        <v>2</v>
      </c>
      <c r="IY10" s="1">
        <f>IFERROR(INDEX(AQ$10:AQ$26,MATCH(ROWS(IY10:IY$10),$HE$10:$HE$26,0)),"")</f>
        <v>0</v>
      </c>
      <c r="IZ10" s="1">
        <f>IFERROR(INDEX(AR$10:AR$26,MATCH(ROWS(IZ10:IZ$10),$HE$10:$HE$26,0)),"")</f>
        <v>1</v>
      </c>
      <c r="JA10" s="1">
        <f>IFERROR(INDEX(AS$10:AS$26,MATCH(ROWS(JA10:JA$10),$HE$10:$HE$26,0)),"")</f>
        <v>99</v>
      </c>
      <c r="JB10" s="1">
        <f>IFERROR(INDEX(AT$10:AT$26,MATCH(ROWS(JB10:JB$10),$HE$10:$HE$26,0)),"")</f>
        <v>4</v>
      </c>
      <c r="JC10" s="1">
        <f>IFERROR(INDEX(AU$10:AU$26,MATCH(ROWS(JC10:JC$10),$HE$10:$HE$26,0)),"")</f>
        <v>0</v>
      </c>
      <c r="JD10" s="1">
        <f>IFERROR(INDEX(AV$10:AV$26,MATCH(ROWS(JD10:JD$10),$HE$10:$HE$26,0)),"")</f>
        <v>1</v>
      </c>
      <c r="JE10" s="1">
        <f>IFERROR(INDEX(AW$10:AW$26,MATCH(ROWS(JE10:JE$10),$HE$10:$HE$26,0)),"")</f>
        <v>98</v>
      </c>
      <c r="JF10" s="1">
        <f>IFERROR(INDEX(AX$10:AX$26,MATCH(ROWS(JF10:JF$10),$HE$10:$HE$26,0)),"")</f>
        <v>0</v>
      </c>
      <c r="JG10" s="1">
        <f>IFERROR(INDEX(AY$10:AY$26,MATCH(ROWS(JG10:JG$10),$HE$10:$HE$26,0)),"")</f>
        <v>2</v>
      </c>
      <c r="JH10" s="1">
        <f>IFERROR(INDEX(AZ$10:AZ$26,MATCH(ROWS(JH10:JH$10),$HE$10:$HE$26,0)),"")</f>
        <v>4</v>
      </c>
      <c r="JI10" s="1">
        <f>IFERROR(INDEX(BA$10:BA$26,MATCH(ROWS(JI10:JI$10),$HE$10:$HE$26,0)),"")</f>
        <v>98</v>
      </c>
      <c r="JJ10" s="1">
        <f>IFERROR(INDEX(BB$10:BB$26,MATCH(ROWS(JJ10:JJ$10),$HE$10:$HE$26,0)),"")</f>
        <v>3</v>
      </c>
      <c r="JK10" s="1">
        <f>IFERROR(INDEX(BC$10:BC$26,MATCH(ROWS(JK10:JK$10),$HE$10:$HE$26,0)),"")</f>
        <v>3</v>
      </c>
      <c r="JL10" s="1">
        <f>IFERROR(INDEX(BD$10:BD$26,MATCH(ROWS(JL10:JL$10),$HE$10:$HE$26,0)),"")</f>
        <v>0</v>
      </c>
      <c r="JM10" s="1">
        <f>IFERROR(INDEX(BE$10:BE$26,MATCH(ROWS(JM10:JM$10),$HE$10:$HE$26,0)),"")</f>
        <v>0</v>
      </c>
      <c r="JN10" s="1">
        <f>IFERROR(INDEX(BF$10:BF$26,MATCH(ROWS(JN10:JN$10),$HE$10:$HE$26,0)),"")</f>
        <v>95</v>
      </c>
      <c r="JO10" s="1">
        <f>IFERROR(INDEX(BG$10:BG$26,MATCH(ROWS(JO10:JO$10),$HE$10:$HE$26,0)),"")</f>
        <v>7</v>
      </c>
      <c r="JP10" s="1">
        <f>IFERROR(INDEX(BH$10:BH$26,MATCH(ROWS(JP10:JP$10),$HE$10:$HE$26,0)),"")</f>
        <v>0</v>
      </c>
      <c r="JQ10" s="1">
        <f>IFERROR(INDEX(BI$10:BI$26,MATCH(ROWS(JQ10:JQ$10),$HE$10:$HE$26,0)),"")</f>
        <v>3</v>
      </c>
      <c r="JR10" s="1">
        <f>IFERROR(INDEX(BJ$10:BJ$26,MATCH(ROWS(JR10:JR$10),$HE$10:$HE$26,0)),"")</f>
        <v>99</v>
      </c>
      <c r="JS10" s="1">
        <f>IFERROR(INDEX(BK$10:BK$26,MATCH(ROWS(JS10:JS$10),$HE$10:$HE$26,0)),"")</f>
        <v>0</v>
      </c>
      <c r="JT10" s="1">
        <f>IFERROR(INDEX(BL$10:BL$26,MATCH(ROWS(JT10:JT$10),$HE$10:$HE$26,0)),"")</f>
        <v>2</v>
      </c>
      <c r="JU10" s="1">
        <f>IFERROR(INDEX(BM$10:BM$26,MATCH(ROWS(JU10:JU$10),$HE$10:$HE$26,0)),"")</f>
        <v>4</v>
      </c>
      <c r="JV10" s="1">
        <f>IFERROR(INDEX(BN$10:BN$26,MATCH(ROWS(JV10:JV$10),$HE$10:$HE$26,0)),"")</f>
        <v>99</v>
      </c>
      <c r="JW10" s="1">
        <f>IFERROR(INDEX(BO$10:BO$26,MATCH(ROWS(JW10:JW$10),$HE$10:$HE$26,0)),"")</f>
        <v>2</v>
      </c>
      <c r="JX10" s="1">
        <f>IFERROR(INDEX(BP$10:BP$26,MATCH(ROWS(JX10:JX$10),$HE$10:$HE$26,0)),"")</f>
        <v>4</v>
      </c>
      <c r="JY10" s="1">
        <f>IFERROR(INDEX(BQ$10:BQ$26,MATCH(ROWS(JY10:JY$10),$HE$10:$HE$26,0)),"")</f>
        <v>0</v>
      </c>
      <c r="JZ10" s="1">
        <f>IFERROR(INDEX(BR$10:BR$26,MATCH(ROWS(JZ10:JZ$10),$HE$10:$HE$26,0)),"")</f>
        <v>0</v>
      </c>
      <c r="KA10" s="1">
        <f>IFERROR(INDEX(BS$10:BS$26,MATCH(ROWS(KA10:KA$10),$HE$10:$HE$26,0)),"")</f>
        <v>124</v>
      </c>
      <c r="KB10" s="1">
        <f>IFERROR(INDEX(BT$10:BT$26,MATCH(ROWS(KB10:KB$10),$HE$10:$HE$26,0)),"")</f>
        <v>4</v>
      </c>
      <c r="KC10" s="1">
        <f>IFERROR(INDEX(BU$10:BU$26,MATCH(ROWS(KC10:KC$10),$HE$10:$HE$26,0)),"")</f>
        <v>0</v>
      </c>
      <c r="KD10" s="1">
        <f>IFERROR(INDEX(BV$10:BV$26,MATCH(ROWS(KD10:KD$10),$HE$10:$HE$26,0)),"")</f>
        <v>3</v>
      </c>
      <c r="KE10" s="1">
        <f>IFERROR(INDEX(BW$10:BW$26,MATCH(ROWS(KE10:KE$10),$HE$10:$HE$26,0)),"")</f>
        <v>124</v>
      </c>
      <c r="KF10" s="1">
        <f>IFERROR(INDEX(BX$10:BX$26,MATCH(ROWS(KF10:KF$10),$HE$10:$HE$26,0)),"")</f>
        <v>0</v>
      </c>
      <c r="KG10" s="1">
        <f>IFERROR(INDEX(BY$10:BY$26,MATCH(ROWS(KG10:KG$10),$HE$10:$HE$26,0)),"")</f>
        <v>5</v>
      </c>
      <c r="KH10" s="1">
        <f>IFERROR(INDEX(BZ$10:BZ$26,MATCH(ROWS(KH10:KH$10),$HE$10:$HE$26,0)),"")</f>
        <v>1</v>
      </c>
      <c r="KI10" s="1">
        <f>IFERROR(INDEX(CA$10:CA$26,MATCH(ROWS(KI10:KI$10),$HE$10:$HE$26,0)),"")</f>
        <v>123</v>
      </c>
      <c r="KJ10" s="1">
        <f>IFERROR(INDEX(CB$10:CB$26,MATCH(ROWS(KJ10:KJ$10),$HE$10:$HE$26,0)),"")</f>
        <v>5</v>
      </c>
      <c r="KK10" s="1">
        <f>IFERROR(INDEX(CC$10:CC$26,MATCH(ROWS(KK10:KK$10),$HE$10:$HE$26,0)),"")</f>
        <v>2</v>
      </c>
      <c r="KL10" s="1">
        <f>IFERROR(INDEX(CD$10:CD$26,MATCH(ROWS(KL10:KL$10),$HE$10:$HE$26,0)),"")</f>
        <v>0</v>
      </c>
      <c r="KM10" s="1">
        <f>IFERROR(INDEX(CE$10:CE$26,MATCH(ROWS(KM10:KM$10),$HE$10:$HE$26,0)),"")</f>
        <v>1</v>
      </c>
      <c r="KN10" s="1">
        <f>IFERROR(INDEX(CF$10:CF$26,MATCH(ROWS(KN10:KN$10),$HE$10:$HE$26,0)),"")</f>
        <v>0</v>
      </c>
      <c r="KO10" s="1">
        <f>IFERROR(INDEX(CG$10:CG$26,MATCH(ROWS(KO10:KO$10),$HE$10:$HE$26,0)),"")</f>
        <v>0</v>
      </c>
      <c r="KP10" s="1">
        <f>IFERROR(INDEX(CH$10:CH$26,MATCH(ROWS(KP10:KP$10),$HE$10:$HE$26,0)),"")</f>
        <v>0</v>
      </c>
      <c r="KQ10" s="1">
        <f>IFERROR(INDEX(CI$10:CI$26,MATCH(ROWS(KQ10:KQ$10),$HE$10:$HE$26,0)),"")</f>
        <v>0</v>
      </c>
      <c r="KR10" s="1">
        <f>IFERROR(INDEX(CJ$10:CJ$26,MATCH(ROWS(KR10:KR$10),$HE$10:$HE$26,0)),"")</f>
        <v>0</v>
      </c>
      <c r="KS10" s="1">
        <f>IFERROR(INDEX(CK$10:CK$26,MATCH(ROWS(KS10:KS$10),$HE$10:$HE$26,0)),"")</f>
        <v>0</v>
      </c>
      <c r="KT10" s="1">
        <f>IFERROR(INDEX(CL$10:CL$26,MATCH(ROWS(KT10:KT$10),$HE$10:$HE$26,0)),"")</f>
        <v>0</v>
      </c>
      <c r="KU10" s="1">
        <f>IFERROR(INDEX(CM$10:CM$26,MATCH(ROWS(KU10:KU$10),$HE$10:$HE$26,0)),"")</f>
        <v>0</v>
      </c>
      <c r="KV10" s="1">
        <f>IFERROR(INDEX(CN$10:CN$26,MATCH(ROWS(KV10:KV$10),$HE$10:$HE$26,0)),"")</f>
        <v>0</v>
      </c>
      <c r="KW10" s="1">
        <f>IFERROR(INDEX(CO$10:CO$26,MATCH(ROWS(KW10:KW$10),$HE$10:$HE$26,0)),"")</f>
        <v>0</v>
      </c>
      <c r="KX10" s="1">
        <f>IFERROR(INDEX(CP$10:CP$26,MATCH(ROWS(KX10:KX$10),$HE$10:$HE$26,0)),"")</f>
        <v>0</v>
      </c>
      <c r="KY10" s="1">
        <f>IFERROR(INDEX(CQ$10:CQ$26,MATCH(ROWS(KY10:KY$10),$HE$10:$HE$26,0)),"")</f>
        <v>0</v>
      </c>
      <c r="KZ10" s="1">
        <f>IFERROR(INDEX(CR$10:CR$26,MATCH(ROWS(KZ10:KZ$10),$HE$10:$HE$26,0)),"")</f>
        <v>0</v>
      </c>
      <c r="LA10" s="1">
        <f>IFERROR(INDEX(CS$10:CS$26,MATCH(ROWS(LA10:LA$10),$HE$10:$HE$26,0)),"")</f>
        <v>58</v>
      </c>
      <c r="LB10" s="1">
        <f>IFERROR(INDEX(CT$10:CT$26,MATCH(ROWS(LB10:LB$10),$HE$10:$HE$26,0)),"")</f>
        <v>2</v>
      </c>
      <c r="LC10" s="1">
        <f>IFERROR(INDEX(CU$10:CU$26,MATCH(ROWS(LC10:LC$10),$HE$10:$HE$26,0)),"")</f>
        <v>0</v>
      </c>
      <c r="LD10" s="1">
        <f>IFERROR(INDEX(CV$10:CV$26,MATCH(ROWS(LD10:LD$10),$HE$10:$HE$26,0)),"")</f>
        <v>0</v>
      </c>
      <c r="LE10" s="1">
        <f>IFERROR(INDEX(CW$10:CW$26,MATCH(ROWS(LE10:LE$10),$HE$10:$HE$26,0)),"")</f>
        <v>51</v>
      </c>
      <c r="LF10" s="1">
        <f>IFERROR(INDEX(CX$10:CX$26,MATCH(ROWS(LF10:LF$10),$HE$10:$HE$26,0)),"")</f>
        <v>0</v>
      </c>
      <c r="LG10" s="1">
        <f>IFERROR(INDEX(CY$10:CY$26,MATCH(ROWS(LG10:LG$10),$HE$10:$HE$26,0)),"")</f>
        <v>0</v>
      </c>
      <c r="LH10" s="1">
        <f>IFERROR(INDEX(CZ$10:CZ$26,MATCH(ROWS(LH10:LH$10),$HE$10:$HE$26,0)),"")</f>
        <v>4</v>
      </c>
      <c r="LI10" s="1">
        <f>IFERROR(INDEX(DA$10:DA$26,MATCH(ROWS(LI10:LI$10),$HE$10:$HE$26,0)),"")</f>
        <v>51</v>
      </c>
      <c r="LJ10" s="1">
        <f>IFERROR(INDEX(DB$10:DB$26,MATCH(ROWS(LJ10:LJ$10),$HE$10:$HE$26,0)),"")</f>
        <v>2</v>
      </c>
      <c r="LK10" s="1">
        <f>IFERROR(INDEX(DC$10:DC$26,MATCH(ROWS(LK10:LK$10),$HE$10:$HE$26,0)),"")</f>
        <v>0</v>
      </c>
      <c r="LL10" s="1">
        <f>IFERROR(INDEX(DD$10:DD$26,MATCH(ROWS(LL10:LL$10),$HE$10:$HE$26,0)),"")</f>
        <v>4</v>
      </c>
      <c r="LM10" s="1">
        <f>IFERROR(INDEX(DE$10:DE$26,MATCH(ROWS(LM10:LM$10),$HE$10:$HE$26,0)),"")</f>
        <v>3</v>
      </c>
      <c r="LN10" s="1">
        <f>IFERROR(INDEX(DF$10:DF$26,MATCH(ROWS(LN10:LN$10),$HE$10:$HE$26,0)),"")</f>
        <v>50</v>
      </c>
      <c r="LO10" s="1">
        <f>IFERROR(INDEX(DG$10:DG$26,MATCH(ROWS(LO10:LO$10),$HE$10:$HE$26,0)),"")</f>
        <v>2</v>
      </c>
      <c r="LP10" s="1">
        <f>IFERROR(INDEX(DH$10:DH$26,MATCH(ROWS(LP10:LP$10),$HE$10:$HE$26,0)),"")</f>
        <v>0</v>
      </c>
      <c r="LQ10" s="1">
        <f>IFERROR(INDEX(DI$10:DI$26,MATCH(ROWS(LQ10:LQ$10),$HE$10:$HE$26,0)),"")</f>
        <v>1</v>
      </c>
      <c r="LR10" s="1">
        <f>IFERROR(INDEX(DJ$10:DJ$26,MATCH(ROWS(LR10:LR$10),$HE$10:$HE$26,0)),"")</f>
        <v>47</v>
      </c>
      <c r="LS10" s="1">
        <f>IFERROR(INDEX(DK$10:DK$26,MATCH(ROWS(LS10:LS$10),$HE$10:$HE$26,0)),"")</f>
        <v>0</v>
      </c>
      <c r="LT10" s="1">
        <f>IFERROR(INDEX(DL$10:DL$26,MATCH(ROWS(LT10:LT$10),$HE$10:$HE$26,0)),"")</f>
        <v>2</v>
      </c>
      <c r="LU10" s="1">
        <f>IFERROR(INDEX(DM$10:DM$26,MATCH(ROWS(LU10:LU$10),$HE$10:$HE$26,0)),"")</f>
        <v>4</v>
      </c>
      <c r="LV10" s="1">
        <f>IFERROR(INDEX(DN$10:DN$26,MATCH(ROWS(LV10:LV$10),$HE$10:$HE$26,0)),"")</f>
        <v>50</v>
      </c>
      <c r="LW10" s="1">
        <f>IFERROR(INDEX(DO$10:DO$26,MATCH(ROWS(LW10:LW$10),$HE$10:$HE$26,0)),"")</f>
        <v>3</v>
      </c>
      <c r="LX10" s="1">
        <f>IFERROR(INDEX(DP$10:DP$26,MATCH(ROWS(LX10:LX$10),$HE$10:$HE$26,0)),"")</f>
        <v>0</v>
      </c>
      <c r="LY10" s="1">
        <f>IFERROR(INDEX(DQ$10:DQ$26,MATCH(ROWS(LY10:LY$10),$HE$10:$HE$26,0)),"")</f>
        <v>0</v>
      </c>
      <c r="LZ10" s="1">
        <f>IFERROR(INDEX(DR$10:DR$26,MATCH(ROWS(LZ10:LZ$10),$HE$10:$HE$26,0)),"")</f>
        <v>0</v>
      </c>
      <c r="MA10" s="1">
        <f>IFERROR(INDEX(DS$10:DS$26,MATCH(ROWS(MA10:MA$10),$HE$10:$HE$26,0)),"")</f>
        <v>113</v>
      </c>
      <c r="MB10" s="1">
        <f>IFERROR(INDEX(DT$10:DT$26,MATCH(ROWS(MB10:MB$10),$HE$10:$HE$26,0)),"")</f>
        <v>3</v>
      </c>
      <c r="MC10" s="1">
        <f>IFERROR(INDEX(DU$10:DU$26,MATCH(ROWS(MC10:MC$10),$HE$10:$HE$26,0)),"")</f>
        <v>0</v>
      </c>
      <c r="MD10" s="1">
        <f>IFERROR(INDEX(DV$10:DV$26,MATCH(ROWS(MD10:MD$10),$HE$10:$HE$26,0)),"")</f>
        <v>0</v>
      </c>
      <c r="ME10" s="1">
        <f>IFERROR(INDEX(DW$10:DW$26,MATCH(ROWS(ME10:ME$10),$HE$10:$HE$26,0)),"")</f>
        <v>104</v>
      </c>
      <c r="MF10" s="1">
        <f>IFERROR(INDEX(DX$10:DX$26,MATCH(ROWS(MF10:MF$10),$HE$10:$HE$26,0)),"")</f>
        <v>0</v>
      </c>
      <c r="MG10" s="1">
        <f>IFERROR(INDEX(DY$10:DY$26,MATCH(ROWS(MG10:MG$10),$HE$10:$HE$26,0)),"")</f>
        <v>7</v>
      </c>
      <c r="MH10" s="1">
        <f>IFERROR(INDEX(DZ$10:DZ$26,MATCH(ROWS(MH10:MH$10),$HE$10:$HE$26,0)),"")</f>
        <v>3</v>
      </c>
      <c r="MI10" s="1">
        <f>IFERROR(INDEX(EA$10:EA$26,MATCH(ROWS(MI10:MI$10),$HE$10:$HE$26,0)),"")</f>
        <v>111</v>
      </c>
      <c r="MJ10" s="1">
        <f>IFERROR(INDEX(EB$10:EB$26,MATCH(ROWS(MJ10:MJ$10),$HE$10:$HE$26,0)),"")</f>
        <v>3</v>
      </c>
      <c r="MK10" s="1">
        <f>IFERROR(INDEX(EC$10:EC$26,MATCH(ROWS(MK10:MK$10),$HE$10:$HE$26,0)),"")</f>
        <v>2</v>
      </c>
      <c r="ML10" s="1">
        <f>IFERROR(INDEX(ED$10:ED$26,MATCH(ROWS(ML10:ML$10),$HE$10:$HE$26,0)),"")</f>
        <v>0</v>
      </c>
      <c r="MM10" s="1">
        <f>IFERROR(INDEX(EE$10:EE$26,MATCH(ROWS(MM10:MM$10),$HE$10:$HE$26,0)),"")</f>
        <v>0</v>
      </c>
      <c r="MN10" s="1">
        <f>IFERROR(INDEX(EF$10:EF$26,MATCH(ROWS(MN10:MN$10),$HE$10:$HE$26,0)),"")</f>
        <v>116</v>
      </c>
      <c r="MO10" s="1">
        <f>IFERROR(INDEX(EG$10:EG$26,MATCH(ROWS(MO10:MO$10),$HE$10:$HE$26,0)),"")</f>
        <v>3</v>
      </c>
      <c r="MP10" s="1">
        <f>IFERROR(INDEX(EH$10:EH$26,MATCH(ROWS(MP10:MP$10),$HE$10:$HE$26,0)),"")</f>
        <v>0</v>
      </c>
      <c r="MQ10" s="1">
        <f>IFERROR(INDEX(EI$10:EI$26,MATCH(ROWS(MQ10:MQ$10),$HE$10:$HE$26,0)),"")</f>
        <v>3</v>
      </c>
      <c r="MR10" s="1">
        <f>IFERROR(INDEX(EJ$10:EJ$26,MATCH(ROWS(MR10:MR$10),$HE$10:$HE$26,0)),"")</f>
        <v>111</v>
      </c>
      <c r="MS10" s="1">
        <f>IFERROR(INDEX(EK$10:EK$26,MATCH(ROWS(MS10:MS$10),$HE$10:$HE$26,0)),"")</f>
        <v>1</v>
      </c>
      <c r="MT10" s="1">
        <f>IFERROR(INDEX(EL$10:EL$26,MATCH(ROWS(MT10:MT$10),$HE$10:$HE$26,0)),"")</f>
        <v>5</v>
      </c>
      <c r="MU10" s="1">
        <f>IFERROR(INDEX(EM$10:EM$26,MATCH(ROWS(MU10:MU$10),$HE$10:$HE$26,0)),"")</f>
        <v>5</v>
      </c>
      <c r="MV10" s="1">
        <f>IFERROR(INDEX(EN$10:EN$26,MATCH(ROWS(MV10:MV$10),$HE$10:$HE$26,0)),"")</f>
        <v>114</v>
      </c>
      <c r="MW10" s="1">
        <f>IFERROR(INDEX(EO$10:EO$26,MATCH(ROWS(MW10:MW$10),$HE$10:$HE$26,0)),"")</f>
        <v>3</v>
      </c>
      <c r="MX10" s="1">
        <f>IFERROR(INDEX(EP$10:EP$26,MATCH(ROWS(MX10:MX$10),$HE$10:$HE$26,0)),"")</f>
        <v>2</v>
      </c>
      <c r="MY10" s="1">
        <f>IFERROR(INDEX(EQ$10:EQ$26,MATCH(ROWS(MY10:MY$10),$HE$10:$HE$26,0)),"")</f>
        <v>1</v>
      </c>
      <c r="MZ10" s="1">
        <f>IFERROR(INDEX(ER$10:ER$26,MATCH(ROWS(MZ10:MZ$10),$HE$10:$HE$26,0)),"")</f>
        <v>2</v>
      </c>
      <c r="NA10" s="1">
        <f>IFERROR(INDEX(ES$10:ES$26,MATCH(ROWS(NA10:NA$10),$HE$10:$HE$26,0)),"")</f>
        <v>111</v>
      </c>
      <c r="NB10" s="1">
        <f>IFERROR(INDEX(ET$10:ET$26,MATCH(ROWS(NB10:NB$10),$HE$10:$HE$26,0)),"")</f>
        <v>2</v>
      </c>
      <c r="NC10" s="1">
        <f>IFERROR(INDEX(EU$10:EU$26,MATCH(ROWS(NC10:NC$10),$HE$10:$HE$26,0)),"")</f>
        <v>0</v>
      </c>
      <c r="ND10" s="1">
        <f>IFERROR(INDEX(EV$10:EV$26,MATCH(ROWS(ND10:ND$10),$HE$10:$HE$26,0)),"")</f>
        <v>0</v>
      </c>
      <c r="NE10" s="1">
        <f>IFERROR(INDEX(EW$10:EW$26,MATCH(ROWS(NE10:NE$10),$HE$10:$HE$26,0)),"")</f>
        <v>110</v>
      </c>
      <c r="NF10" s="1">
        <f>IFERROR(INDEX(EX$10:EX$26,MATCH(ROWS(NF10:NF$10),$HE$10:$HE$26,0)),"")</f>
        <v>1</v>
      </c>
      <c r="NG10" s="1">
        <f>IFERROR(INDEX(EY$10:EY$26,MATCH(ROWS(NG10:NG$10),$HE$10:$HE$26,0)),"")</f>
        <v>1</v>
      </c>
      <c r="NH10" s="1">
        <f>IFERROR(INDEX(EZ$10:EZ$26,MATCH(ROWS(NH10:NH$10),$HE$10:$HE$26,0)),"")</f>
        <v>16</v>
      </c>
      <c r="NI10" s="1">
        <f>IFERROR(INDEX(FA$10:FA$26,MATCH(ROWS(NI10:NI$10),$HE$10:$HE$26,0)),"")</f>
        <v>94</v>
      </c>
      <c r="NJ10" s="1">
        <f>IFERROR(INDEX(FB$10:FB$26,MATCH(ROWS(NJ10:NJ$10),$HE$10:$HE$26,0)),"")</f>
        <v>3</v>
      </c>
      <c r="NK10" s="1">
        <f>IFERROR(INDEX(FC$10:FC$26,MATCH(ROWS(NK10:NK$10),$HE$10:$HE$26,0)),"")</f>
        <v>1</v>
      </c>
      <c r="NL10" s="1">
        <f>IFERROR(INDEX(FD$10:FD$26,MATCH(ROWS(NL10:NL$10),$HE$10:$HE$26,0)),"")</f>
        <v>0</v>
      </c>
      <c r="NM10" s="1">
        <f>IFERROR(INDEX(FE$10:FE$26,MATCH(ROWS(NM10:NM$10),$HE$10:$HE$26,0)),"")</f>
        <v>0</v>
      </c>
      <c r="NN10" s="1">
        <f>IFERROR(INDEX(FF$10:FF$26,MATCH(ROWS(NN10:NN$10),$HE$10:$HE$26,0)),"")</f>
        <v>140</v>
      </c>
      <c r="NO10" s="1">
        <f>IFERROR(INDEX(FG$10:FG$26,MATCH(ROWS(NO10:NO$10),$HE$10:$HE$26,0)),"")</f>
        <v>7</v>
      </c>
      <c r="NP10" s="1">
        <f>IFERROR(INDEX(FH$10:FH$26,MATCH(ROWS(NP10:NP$10),$HE$10:$HE$26,0)),"")</f>
        <v>0</v>
      </c>
      <c r="NQ10" s="1">
        <f>IFERROR(INDEX(FI$10:FI$26,MATCH(ROWS(NQ10:NQ$10),$HE$10:$HE$26,0)),"")</f>
        <v>0</v>
      </c>
      <c r="NR10" s="1">
        <f>IFERROR(INDEX(FJ$10:FJ$26,MATCH(ROWS(NR10:NR$10),$HE$10:$HE$26,0)),"")</f>
        <v>141</v>
      </c>
      <c r="NS10" s="1">
        <f>IFERROR(INDEX(FK$10:FK$26,MATCH(ROWS(NS10:NS$10),$HE$10:$HE$26,0)),"")</f>
        <v>1</v>
      </c>
      <c r="NT10" s="1">
        <f>IFERROR(INDEX(FL$10:FL$26,MATCH(ROWS(NT10:NT$10),$HE$10:$HE$26,0)),"")</f>
        <v>3</v>
      </c>
      <c r="NU10" s="1">
        <f>IFERROR(INDEX(FM$10:FM$26,MATCH(ROWS(NU10:NU$10),$HE$10:$HE$26,0)),"")</f>
        <v>2</v>
      </c>
      <c r="NV10" s="1">
        <f>IFERROR(INDEX(FN$10:FN$26,MATCH(ROWS(NV10:NV$10),$HE$10:$HE$26,0)),"")</f>
        <v>135</v>
      </c>
      <c r="NW10" s="1">
        <f>IFERROR(INDEX(FO$10:FO$26,MATCH(ROWS(NW10:NW$10),$HE$10:$HE$26,0)),"")</f>
        <v>4</v>
      </c>
      <c r="NX10" s="1">
        <f>IFERROR(INDEX(FP$10:FP$26,MATCH(ROWS(NX10:NX$10),$HE$10:$HE$26,0)),"")</f>
        <v>4</v>
      </c>
      <c r="NY10" s="1">
        <f>IFERROR(INDEX(FQ$10:FQ$26,MATCH(ROWS(NY10:NY$10),$HE$10:$HE$26,0)),"")</f>
        <v>0</v>
      </c>
      <c r="NZ10" s="1">
        <f>IFERROR(INDEX(FR$10:FR$26,MATCH(ROWS(NZ10:NZ$10),$HE$10:$HE$26,0)),"")</f>
        <v>4</v>
      </c>
      <c r="OA10" s="1">
        <f>IFERROR(INDEX(FS$10:FS$26,MATCH(ROWS(OA10:OA$10),$HE$10:$HE$26,0)),"")</f>
        <v>0</v>
      </c>
      <c r="OB10" s="1">
        <f>IFERROR(INDEX(FT$10:FT$26,MATCH(ROWS(OB10:OB$10),$HE$10:$HE$26,0)),"")</f>
        <v>0</v>
      </c>
      <c r="OC10" s="1">
        <f>IFERROR(INDEX(FU$10:FU$26,MATCH(ROWS(OC10:OC$10),$HE$10:$HE$26,0)),"")</f>
        <v>0</v>
      </c>
      <c r="OD10" s="1">
        <f>IFERROR(INDEX(FV$10:FV$26,MATCH(ROWS(OD10:OD$10),$HE$10:$HE$26,0)),"")</f>
        <v>0</v>
      </c>
      <c r="OE10" s="1">
        <f>IFERROR(INDEX(FW$10:FW$26,MATCH(ROWS(OE10:OE$10),$HE$10:$HE$26,0)),"")</f>
        <v>0</v>
      </c>
      <c r="OF10" s="1">
        <f>IFERROR(INDEX(FX$10:FX$26,MATCH(ROWS(OF10:OF$10),$HE$10:$HE$26,0)),"")</f>
        <v>0</v>
      </c>
      <c r="OG10" s="1">
        <f>IFERROR(INDEX(FY$10:FY$26,MATCH(ROWS(OG10:OG$10),$HE$10:$HE$26,0)),"")</f>
        <v>0</v>
      </c>
      <c r="OH10" s="1">
        <f>IFERROR(INDEX(FZ$10:FZ$26,MATCH(ROWS(OH10:OH$10),$HE$10:$HE$26,0)),"")</f>
        <v>0</v>
      </c>
      <c r="OI10" s="1">
        <f>IFERROR(INDEX(GA$10:GA$26,MATCH(ROWS(OI10:OI$10),$HE$10:$HE$26,0)),"")</f>
        <v>0</v>
      </c>
      <c r="OJ10" s="1">
        <f>IFERROR(INDEX(GB$10:GB$26,MATCH(ROWS(OJ10:OJ$10),$HE$10:$HE$26,0)),"")</f>
        <v>0</v>
      </c>
      <c r="OK10" s="1">
        <f>IFERROR(INDEX(GC$10:GC$26,MATCH(ROWS(OK10:OK$10),$HE$10:$HE$26,0)),"")</f>
        <v>0</v>
      </c>
      <c r="OL10" s="1">
        <f>IFERROR(INDEX(GD$10:GD$26,MATCH(ROWS(OL10:OL$10),$HE$10:$HE$26,0)),"")</f>
        <v>0</v>
      </c>
      <c r="OM10" s="1">
        <f>IFERROR(INDEX(GE$10:GE$26,MATCH(ROWS(OM10:OM$10),$HE$10:$HE$26,0)),"")</f>
        <v>0</v>
      </c>
      <c r="ON10" s="1">
        <f>IFERROR(INDEX(GF$10:GF$26,MATCH(ROWS(ON10:ON$10),$HE$10:$HE$26,0)),"")</f>
        <v>0</v>
      </c>
      <c r="OO10" s="1">
        <f>IFERROR(INDEX(GG$10:GG$26,MATCH(ROWS(OO10:OO$10),$HE$10:$HE$26,0)),"")</f>
        <v>0</v>
      </c>
      <c r="OP10" s="1">
        <f>IFERROR(INDEX(GH$10:GH$26,MATCH(ROWS(OP10:OP$10),$HE$10:$HE$26,0)),"")</f>
        <v>0</v>
      </c>
      <c r="OQ10" s="1">
        <f>IFERROR(INDEX(GI$10:GI$26,MATCH(ROWS(OQ10:OQ$10),$HE$10:$HE$26,0)),"")</f>
        <v>0</v>
      </c>
      <c r="OR10" s="1">
        <f>IFERROR(INDEX(GJ$10:GJ$26,MATCH(ROWS(OR10:OR$10),$HE$10:$HE$26,0)),"")</f>
        <v>0</v>
      </c>
      <c r="OS10" s="1">
        <f>IFERROR(INDEX(GK$10:GK$26,MATCH(ROWS(OS10:OS$10),$HE$10:$HE$26,0)),"")</f>
        <v>0</v>
      </c>
      <c r="OT10" s="1">
        <f>IFERROR(INDEX(GL$10:GL$26,MATCH(ROWS(OT10:OT$10),$HE$10:$HE$26,0)),"")</f>
        <v>0</v>
      </c>
      <c r="OU10" s="1">
        <f>IFERROR(INDEX(GM$10:GM$26,MATCH(ROWS(OU10:OU$10),$HE$10:$HE$26,0)),"")</f>
        <v>0</v>
      </c>
      <c r="OV10" s="1">
        <f>IFERROR(INDEX(GN$10:GN$26,MATCH(ROWS(OV10:OV$10),$HE$10:$HE$26,0)),"")</f>
        <v>0</v>
      </c>
      <c r="OW10" s="1">
        <f>IFERROR(INDEX(GO$10:GO$26,MATCH(ROWS(OW10:OW$10),$HE$10:$HE$26,0)),"")</f>
        <v>0</v>
      </c>
      <c r="OX10" s="1">
        <f>IFERROR(INDEX(GP$10:GP$26,MATCH(ROWS(OX10:OX$10),$HE$10:$HE$26,0)),"")</f>
        <v>0</v>
      </c>
      <c r="OY10" s="1">
        <f>IFERROR(INDEX(GQ$10:GQ$26,MATCH(ROWS(OY10:OY$10),$HE$10:$HE$26,0)),"")</f>
        <v>0</v>
      </c>
      <c r="OZ10" s="1">
        <f>IFERROR(INDEX(GR$10:GR$26,MATCH(ROWS(OZ10:OZ$10),$HE$10:$HE$26,0)),"")</f>
        <v>0</v>
      </c>
      <c r="PA10" s="1">
        <f>IFERROR(INDEX(GS$10:GS$26,MATCH(ROWS(PA10:PA$10),$HE$10:$HE$26,0)),"")</f>
        <v>1594</v>
      </c>
      <c r="PB10" s="1">
        <f>IFERROR(INDEX(GT$10:GT$26,MATCH(ROWS(PB10:PB$10),$HE$10:$HE$26,0)),"")</f>
        <v>1207</v>
      </c>
      <c r="PC10" s="1">
        <f>IFERROR(INDEX(GU$10:GU$26,MATCH(ROWS(PC10:PC$10),$HE$10:$HE$26,0)),"")</f>
        <v>1207</v>
      </c>
      <c r="PD10" s="1">
        <f>IFERROR(INDEX(GV$10:GV$26,MATCH(ROWS(PD10:PD$10),$HE$10:$HE$26,0)),"")</f>
        <v>0</v>
      </c>
      <c r="PE10" s="1">
        <f>IFERROR(INDEX(GW$10:GW$26,MATCH(ROWS(PE10:PE$10),$HE$10:$HE$26,0)),"")</f>
        <v>0</v>
      </c>
      <c r="PF10" s="1">
        <f>IFERROR(INDEX(GX$10:GX$26,MATCH(ROWS(PF10:PF$10),$HE$10:$HE$26,0)),"")</f>
        <v>29</v>
      </c>
      <c r="PG10" s="1">
        <f>IFERROR(INDEX(GY$10:GY$26,MATCH(ROWS(PG10:PG$10),$HE$10:$HE$26,0)),"")</f>
        <v>29</v>
      </c>
      <c r="PH10" s="1">
        <f>IFERROR(INDEX(GZ$10:GZ$26,MATCH(ROWS(PH10:PH$10),$HE$10:$HE$26,0)),"")</f>
        <v>6</v>
      </c>
      <c r="PI10" s="1">
        <f>IFERROR(INDEX(HA$10:HA$26,MATCH(ROWS(PI10:PI$10),$HE$10:$HE$26,0)),"")</f>
        <v>6</v>
      </c>
    </row>
    <row r="11" spans="1:425" ht="24" customHeight="1" x14ac:dyDescent="0.3">
      <c r="A11" s="87">
        <v>2</v>
      </c>
      <c r="B11" s="78" t="s">
        <v>429</v>
      </c>
      <c r="C11" s="478">
        <v>13396</v>
      </c>
      <c r="D11" s="479" t="e">
        <v>#REF!</v>
      </c>
      <c r="E11" s="480">
        <v>153050</v>
      </c>
      <c r="F11" s="481">
        <v>605</v>
      </c>
      <c r="G11" s="481">
        <v>3</v>
      </c>
      <c r="H11" s="481">
        <v>1</v>
      </c>
      <c r="I11" s="481">
        <v>0</v>
      </c>
      <c r="J11" s="481">
        <v>595</v>
      </c>
      <c r="K11" s="481">
        <v>1</v>
      </c>
      <c r="L11" s="481">
        <v>0</v>
      </c>
      <c r="M11" s="481">
        <v>13</v>
      </c>
      <c r="N11" s="481">
        <v>603</v>
      </c>
      <c r="O11" s="481">
        <v>3</v>
      </c>
      <c r="P11" s="481">
        <v>1</v>
      </c>
      <c r="Q11" s="481">
        <v>0</v>
      </c>
      <c r="R11" s="481">
        <v>2</v>
      </c>
      <c r="S11" s="481">
        <v>522</v>
      </c>
      <c r="T11" s="481">
        <v>1</v>
      </c>
      <c r="U11" s="481">
        <v>2</v>
      </c>
      <c r="V11" s="481">
        <v>6</v>
      </c>
      <c r="W11" s="481">
        <v>513</v>
      </c>
      <c r="X11" s="481">
        <v>2</v>
      </c>
      <c r="Y11" s="481">
        <v>10</v>
      </c>
      <c r="Z11" s="481">
        <v>6</v>
      </c>
      <c r="AA11" s="481">
        <v>524</v>
      </c>
      <c r="AB11" s="481">
        <v>4</v>
      </c>
      <c r="AC11" s="481">
        <v>1</v>
      </c>
      <c r="AD11" s="481">
        <v>0</v>
      </c>
      <c r="AE11" s="481">
        <v>2</v>
      </c>
      <c r="AF11" s="481">
        <v>1323</v>
      </c>
      <c r="AG11" s="481">
        <v>3</v>
      </c>
      <c r="AH11" s="481">
        <v>2</v>
      </c>
      <c r="AI11" s="481">
        <v>17</v>
      </c>
      <c r="AJ11" s="481">
        <v>1299</v>
      </c>
      <c r="AK11" s="481">
        <v>5</v>
      </c>
      <c r="AL11" s="481">
        <v>35</v>
      </c>
      <c r="AM11" s="481">
        <v>6</v>
      </c>
      <c r="AN11" s="481">
        <v>1330</v>
      </c>
      <c r="AO11" s="481">
        <v>3</v>
      </c>
      <c r="AP11" s="481">
        <v>2</v>
      </c>
      <c r="AQ11" s="481">
        <v>0</v>
      </c>
      <c r="AR11" s="481">
        <v>10</v>
      </c>
      <c r="AS11" s="481">
        <v>1267</v>
      </c>
      <c r="AT11" s="481">
        <v>7</v>
      </c>
      <c r="AU11" s="481">
        <v>0</v>
      </c>
      <c r="AV11" s="481">
        <v>21</v>
      </c>
      <c r="AW11" s="481">
        <v>1229</v>
      </c>
      <c r="AX11" s="481">
        <v>3</v>
      </c>
      <c r="AY11" s="481">
        <v>57</v>
      </c>
      <c r="AZ11" s="481">
        <v>6</v>
      </c>
      <c r="BA11" s="481">
        <v>1281</v>
      </c>
      <c r="BB11" s="481">
        <v>5</v>
      </c>
      <c r="BC11" s="481">
        <v>4</v>
      </c>
      <c r="BD11" s="481">
        <v>1</v>
      </c>
      <c r="BE11" s="481">
        <v>4</v>
      </c>
      <c r="BF11" s="481">
        <v>1293</v>
      </c>
      <c r="BG11" s="481">
        <v>12</v>
      </c>
      <c r="BH11" s="481">
        <v>3</v>
      </c>
      <c r="BI11" s="481">
        <v>25</v>
      </c>
      <c r="BJ11" s="481">
        <v>1262</v>
      </c>
      <c r="BK11" s="481">
        <v>7</v>
      </c>
      <c r="BL11" s="481">
        <v>61</v>
      </c>
      <c r="BM11" s="481">
        <v>3</v>
      </c>
      <c r="BN11" s="481">
        <v>1311</v>
      </c>
      <c r="BO11" s="481">
        <v>8</v>
      </c>
      <c r="BP11" s="481">
        <v>9</v>
      </c>
      <c r="BQ11" s="481">
        <v>1</v>
      </c>
      <c r="BR11" s="481">
        <v>4</v>
      </c>
      <c r="BS11" s="481">
        <v>1380</v>
      </c>
      <c r="BT11" s="481">
        <v>15</v>
      </c>
      <c r="BU11" s="481">
        <v>1</v>
      </c>
      <c r="BV11" s="481">
        <v>16</v>
      </c>
      <c r="BW11" s="481">
        <v>1360</v>
      </c>
      <c r="BX11" s="481">
        <v>7</v>
      </c>
      <c r="BY11" s="481">
        <v>43</v>
      </c>
      <c r="BZ11" s="481">
        <v>2</v>
      </c>
      <c r="CA11" s="481">
        <v>1389</v>
      </c>
      <c r="CB11" s="481">
        <v>8</v>
      </c>
      <c r="CC11" s="481">
        <v>9</v>
      </c>
      <c r="CD11" s="481">
        <v>1</v>
      </c>
      <c r="CE11" s="481">
        <v>5</v>
      </c>
      <c r="CF11" s="482">
        <v>3</v>
      </c>
      <c r="CG11" s="482">
        <v>1</v>
      </c>
      <c r="CH11" s="482">
        <v>0</v>
      </c>
      <c r="CI11" s="482">
        <v>0</v>
      </c>
      <c r="CJ11" s="482">
        <v>3</v>
      </c>
      <c r="CK11" s="482">
        <v>0</v>
      </c>
      <c r="CL11" s="482">
        <v>1</v>
      </c>
      <c r="CM11" s="482">
        <v>0</v>
      </c>
      <c r="CN11" s="482">
        <v>3</v>
      </c>
      <c r="CO11" s="482">
        <v>1</v>
      </c>
      <c r="CP11" s="482">
        <v>0</v>
      </c>
      <c r="CQ11" s="482">
        <v>0</v>
      </c>
      <c r="CR11" s="482">
        <v>0</v>
      </c>
      <c r="CS11" s="481">
        <v>614</v>
      </c>
      <c r="CT11" s="481">
        <v>2</v>
      </c>
      <c r="CU11" s="481">
        <v>2</v>
      </c>
      <c r="CV11" s="481">
        <v>0</v>
      </c>
      <c r="CW11" s="481">
        <v>601</v>
      </c>
      <c r="CX11" s="481">
        <v>1</v>
      </c>
      <c r="CY11" s="481">
        <v>1</v>
      </c>
      <c r="CZ11" s="481">
        <v>15</v>
      </c>
      <c r="DA11" s="481">
        <v>611</v>
      </c>
      <c r="DB11" s="481">
        <v>4</v>
      </c>
      <c r="DC11" s="481">
        <v>1</v>
      </c>
      <c r="DD11" s="481">
        <v>0</v>
      </c>
      <c r="DE11" s="481">
        <v>2</v>
      </c>
      <c r="DF11" s="481">
        <v>566</v>
      </c>
      <c r="DG11" s="481">
        <v>2</v>
      </c>
      <c r="DH11" s="481">
        <v>0</v>
      </c>
      <c r="DI11" s="481">
        <v>3</v>
      </c>
      <c r="DJ11" s="481">
        <v>558</v>
      </c>
      <c r="DK11" s="481">
        <v>1</v>
      </c>
      <c r="DL11" s="481">
        <v>6</v>
      </c>
      <c r="DM11" s="481">
        <v>6</v>
      </c>
      <c r="DN11" s="481">
        <v>562</v>
      </c>
      <c r="DO11" s="481">
        <v>2</v>
      </c>
      <c r="DP11" s="481">
        <v>2</v>
      </c>
      <c r="DQ11" s="481">
        <v>0</v>
      </c>
      <c r="DR11" s="481">
        <v>5</v>
      </c>
      <c r="DS11" s="481">
        <v>1353</v>
      </c>
      <c r="DT11" s="481">
        <v>4</v>
      </c>
      <c r="DU11" s="481">
        <v>3</v>
      </c>
      <c r="DV11" s="481">
        <v>25</v>
      </c>
      <c r="DW11" s="481">
        <v>1319</v>
      </c>
      <c r="DX11" s="481">
        <v>9</v>
      </c>
      <c r="DY11" s="481">
        <v>47</v>
      </c>
      <c r="DZ11" s="481">
        <v>10</v>
      </c>
      <c r="EA11" s="481">
        <v>1369</v>
      </c>
      <c r="EB11" s="481">
        <v>2</v>
      </c>
      <c r="EC11" s="481">
        <v>1</v>
      </c>
      <c r="ED11" s="481">
        <v>2</v>
      </c>
      <c r="EE11" s="481">
        <v>11</v>
      </c>
      <c r="EF11" s="481">
        <v>1322</v>
      </c>
      <c r="EG11" s="481">
        <v>13</v>
      </c>
      <c r="EH11" s="481">
        <v>1</v>
      </c>
      <c r="EI11" s="481">
        <v>27</v>
      </c>
      <c r="EJ11" s="481">
        <v>1302</v>
      </c>
      <c r="EK11" s="481">
        <v>11</v>
      </c>
      <c r="EL11" s="481">
        <v>44</v>
      </c>
      <c r="EM11" s="481">
        <v>6</v>
      </c>
      <c r="EN11" s="481">
        <v>1336</v>
      </c>
      <c r="EO11" s="481">
        <v>8</v>
      </c>
      <c r="EP11" s="481">
        <v>9</v>
      </c>
      <c r="EQ11" s="481">
        <v>1</v>
      </c>
      <c r="ER11" s="481">
        <v>9</v>
      </c>
      <c r="ES11" s="481">
        <v>1405</v>
      </c>
      <c r="ET11" s="481">
        <v>16</v>
      </c>
      <c r="EU11" s="481">
        <v>3</v>
      </c>
      <c r="EV11" s="481">
        <v>17</v>
      </c>
      <c r="EW11" s="481">
        <v>1370</v>
      </c>
      <c r="EX11" s="481">
        <v>8</v>
      </c>
      <c r="EY11" s="481">
        <v>60</v>
      </c>
      <c r="EZ11" s="481">
        <v>3</v>
      </c>
      <c r="FA11" s="481">
        <v>1416</v>
      </c>
      <c r="FB11" s="481">
        <v>4</v>
      </c>
      <c r="FC11" s="481">
        <v>17</v>
      </c>
      <c r="FD11" s="481">
        <v>1</v>
      </c>
      <c r="FE11" s="481">
        <v>3</v>
      </c>
      <c r="FF11" s="481">
        <v>1460</v>
      </c>
      <c r="FG11" s="481">
        <v>17</v>
      </c>
      <c r="FH11" s="481">
        <v>0</v>
      </c>
      <c r="FI11" s="481">
        <v>16</v>
      </c>
      <c r="FJ11" s="481">
        <v>1435</v>
      </c>
      <c r="FK11" s="481">
        <v>3</v>
      </c>
      <c r="FL11" s="481">
        <v>53</v>
      </c>
      <c r="FM11" s="481">
        <v>2</v>
      </c>
      <c r="FN11" s="481">
        <v>1462</v>
      </c>
      <c r="FO11" s="481">
        <v>9</v>
      </c>
      <c r="FP11" s="481">
        <v>15</v>
      </c>
      <c r="FQ11" s="481">
        <v>0</v>
      </c>
      <c r="FR11" s="481">
        <v>7</v>
      </c>
      <c r="FS11" s="482">
        <v>2</v>
      </c>
      <c r="FT11" s="482">
        <v>0</v>
      </c>
      <c r="FU11" s="482">
        <v>0</v>
      </c>
      <c r="FV11" s="482">
        <v>0</v>
      </c>
      <c r="FW11" s="482">
        <v>2</v>
      </c>
      <c r="FX11" s="482">
        <v>0</v>
      </c>
      <c r="FY11" s="482">
        <v>0</v>
      </c>
      <c r="FZ11" s="482">
        <v>0</v>
      </c>
      <c r="GA11" s="482">
        <v>2</v>
      </c>
      <c r="GB11" s="482">
        <v>0</v>
      </c>
      <c r="GC11" s="482">
        <v>0</v>
      </c>
      <c r="GD11" s="482">
        <v>0</v>
      </c>
      <c r="GE11" s="482">
        <v>0</v>
      </c>
      <c r="GF11" s="482">
        <v>23</v>
      </c>
      <c r="GG11" s="482">
        <v>23</v>
      </c>
      <c r="GH11" s="482">
        <v>0</v>
      </c>
      <c r="GI11" s="482" t="e">
        <v>#REF!</v>
      </c>
      <c r="GJ11" s="482" t="e">
        <v>#REF!</v>
      </c>
      <c r="GK11" s="482" t="e">
        <v>#REF!</v>
      </c>
      <c r="GL11" s="482" t="e">
        <v>#REF!</v>
      </c>
      <c r="GM11" s="482" t="e">
        <v>#REF!</v>
      </c>
      <c r="GN11" s="482" t="e">
        <v>#REF!</v>
      </c>
      <c r="GO11" s="482" t="e">
        <v>#REF!</v>
      </c>
      <c r="GP11" s="482" t="e">
        <v>#REF!</v>
      </c>
      <c r="GQ11" s="482" t="e">
        <v>#REF!</v>
      </c>
      <c r="GR11" s="482" t="e">
        <v>#REF!</v>
      </c>
      <c r="GS11" s="482">
        <v>17591</v>
      </c>
      <c r="GT11" s="482">
        <v>13396</v>
      </c>
      <c r="GU11" s="482">
        <v>13396</v>
      </c>
      <c r="GV11" s="482">
        <v>23</v>
      </c>
      <c r="GW11" s="482">
        <v>23</v>
      </c>
      <c r="GX11" s="483">
        <v>91</v>
      </c>
      <c r="GY11" s="482">
        <v>91</v>
      </c>
      <c r="GZ11" s="79"/>
      <c r="HA11" s="79"/>
      <c r="HC11" s="2">
        <f t="shared" si="5"/>
        <v>0</v>
      </c>
      <c r="HD11" s="3"/>
      <c r="HE11">
        <f t="shared" si="6"/>
        <v>4</v>
      </c>
      <c r="HJ11" s="1" t="str">
        <f>IFERROR(INDEX(B$10:B$26,MATCH(ROWS(HJ$10:HJ11),$HE$10:$HE$26,0)),"")</f>
        <v>Cagayan Province</v>
      </c>
      <c r="HK11" s="1">
        <f>IFERROR(INDEX(C$10:C$26,MATCH(ROWS(HK$10:HK11),$HE$10:$HE$26,0)),"")</f>
        <v>86320</v>
      </c>
      <c r="HL11" s="1" t="str">
        <f>IFERROR(INDEX(D$10:D$26,MATCH(ROWS(HL$10:HL11),$HE$10:$HE$26,0)),"")</f>
        <v/>
      </c>
      <c r="HM11" s="1">
        <f>IFERROR(INDEX(E$10:E$26,MATCH(ROWS(HM$10:HM11),$HE$10:$HE$26,0)),"")</f>
        <v>1199320</v>
      </c>
      <c r="HN11" s="1">
        <f>IFERROR(INDEX(F$10:F$26,MATCH(ROWS(HN$10:HN11),$HE$10:$HE$26,0)),"")</f>
        <v>3743</v>
      </c>
      <c r="HO11" s="1">
        <f>IFERROR(INDEX(G$10:G$26,MATCH(ROWS(HO$10:HO11),$HE$10:$HE$26,0)),"")</f>
        <v>98</v>
      </c>
      <c r="HP11" s="1">
        <f>IFERROR(INDEX(H$10:H$26,MATCH(ROWS(HP$10:HP11),$HE$10:$HE$26,0)),"")</f>
        <v>7</v>
      </c>
      <c r="HQ11" s="1">
        <f>IFERROR(INDEX(I$10:I$26,MATCH(ROWS(HQ$10:HQ11),$HE$10:$HE$26,0)),"")</f>
        <v>34</v>
      </c>
      <c r="HR11" s="1">
        <f>IFERROR(INDEX(J$10:J$26,MATCH(ROWS(HR$10:HR11),$HE$10:$HE$26,0)),"")</f>
        <v>3459</v>
      </c>
      <c r="HS11" s="1">
        <f>IFERROR(INDEX(K$10:K$26,MATCH(ROWS(HS$10:HS11),$HE$10:$HE$26,0)),"")</f>
        <v>39</v>
      </c>
      <c r="HT11" s="1">
        <f>IFERROR(INDEX(L$10:L$26,MATCH(ROWS(HT$10:HT11),$HE$10:$HE$26,0)),"")</f>
        <v>73</v>
      </c>
      <c r="HU11" s="1">
        <f>IFERROR(INDEX(M$10:M$26,MATCH(ROWS(HU$10:HU11),$HE$10:$HE$26,0)),"")</f>
        <v>247</v>
      </c>
      <c r="HV11" s="1">
        <f>IFERROR(INDEX(N$10:N$26,MATCH(ROWS(HV$10:HV11),$HE$10:$HE$26,0)),"")</f>
        <v>3595</v>
      </c>
      <c r="HW11" s="1">
        <f>IFERROR(INDEX(O$10:O$26,MATCH(ROWS(HW$10:HW11),$HE$10:$HE$26,0)),"")</f>
        <v>91</v>
      </c>
      <c r="HX11" s="1">
        <f>IFERROR(INDEX(P$10:P$26,MATCH(ROWS(HX$10:HX11),$HE$10:$HE$26,0)),"")</f>
        <v>77</v>
      </c>
      <c r="HY11" s="1">
        <f>IFERROR(INDEX(Q$10:Q$26,MATCH(ROWS(HY$10:HY11),$HE$10:$HE$26,0)),"")</f>
        <v>55</v>
      </c>
      <c r="HZ11" s="1">
        <f>IFERROR(INDEX(R$10:R$26,MATCH(ROWS(HZ$10:HZ11),$HE$10:$HE$26,0)),"")</f>
        <v>61</v>
      </c>
      <c r="IA11" s="1">
        <f>IFERROR(INDEX(S$10:S$26,MATCH(ROWS(IA$10:IA11),$HE$10:$HE$26,0)),"")</f>
        <v>3536</v>
      </c>
      <c r="IB11" s="1">
        <f>IFERROR(INDEX(T$10:T$26,MATCH(ROWS(IB$10:IB11),$HE$10:$HE$26,0)),"")</f>
        <v>24</v>
      </c>
      <c r="IC11" s="1">
        <f>IFERROR(INDEX(U$10:U$26,MATCH(ROWS(IC$10:IC11),$HE$10:$HE$26,0)),"")</f>
        <v>10</v>
      </c>
      <c r="ID11" s="1">
        <f>IFERROR(INDEX(V$10:V$26,MATCH(ROWS(ID$10:ID11),$HE$10:$HE$26,0)),"")</f>
        <v>44</v>
      </c>
      <c r="IE11" s="1">
        <f>IFERROR(INDEX(W$10:W$26,MATCH(ROWS(IE$10:IE11),$HE$10:$HE$26,0)),"")</f>
        <v>3315</v>
      </c>
      <c r="IF11" s="1">
        <f>IFERROR(INDEX(X$10:X$26,MATCH(ROWS(IF$10:IF11),$HE$10:$HE$26,0)),"")</f>
        <v>38</v>
      </c>
      <c r="IG11" s="1">
        <f>IFERROR(INDEX(Y$10:Y$26,MATCH(ROWS(IG$10:IG11),$HE$10:$HE$26,0)),"")</f>
        <v>110</v>
      </c>
      <c r="IH11" s="1">
        <f>IFERROR(INDEX(Z$10:Z$26,MATCH(ROWS(IH$10:IH11),$HE$10:$HE$26,0)),"")</f>
        <v>144</v>
      </c>
      <c r="II11" s="1">
        <f>IFERROR(INDEX(AA$10:AA$26,MATCH(ROWS(II$10:II11),$HE$10:$HE$26,0)),"")</f>
        <v>3440</v>
      </c>
      <c r="IJ11" s="1">
        <f>IFERROR(INDEX(AB$10:AB$26,MATCH(ROWS(IJ$10:IJ11),$HE$10:$HE$26,0)),"")</f>
        <v>77</v>
      </c>
      <c r="IK11" s="1">
        <f>IFERROR(INDEX(AC$10:AC$26,MATCH(ROWS(IK$10:IK11),$HE$10:$HE$26,0)),"")</f>
        <v>23</v>
      </c>
      <c r="IL11" s="1">
        <f>IFERROR(INDEX(AD$10:AD$26,MATCH(ROWS(IL$10:IL11),$HE$10:$HE$26,0)),"")</f>
        <v>27</v>
      </c>
      <c r="IM11" s="1">
        <f>IFERROR(INDEX(AE$10:AE$26,MATCH(ROWS(IM$10:IM11),$HE$10:$HE$26,0)),"")</f>
        <v>50</v>
      </c>
      <c r="IN11" s="1">
        <f>IFERROR(INDEX(AF$10:AF$26,MATCH(ROWS(IN$10:IN11),$HE$10:$HE$26,0)),"")</f>
        <v>8040</v>
      </c>
      <c r="IO11" s="1">
        <f>IFERROR(INDEX(AG$10:AG$26,MATCH(ROWS(IO$10:IO11),$HE$10:$HE$26,0)),"")</f>
        <v>87</v>
      </c>
      <c r="IP11" s="1">
        <f>IFERROR(INDEX(AH$10:AH$26,MATCH(ROWS(IP$10:IP11),$HE$10:$HE$26,0)),"")</f>
        <v>44</v>
      </c>
      <c r="IQ11" s="1">
        <f>IFERROR(INDEX(AI$10:AI$26,MATCH(ROWS(IQ$10:IQ11),$HE$10:$HE$26,0)),"")</f>
        <v>194</v>
      </c>
      <c r="IR11" s="1">
        <f>IFERROR(INDEX(AJ$10:AJ$26,MATCH(ROWS(IR$10:IR11),$HE$10:$HE$26,0)),"")</f>
        <v>7575</v>
      </c>
      <c r="IS11" s="1">
        <f>IFERROR(INDEX(AK$10:AK$26,MATCH(ROWS(IS$10:IS11),$HE$10:$HE$26,0)),"")</f>
        <v>164</v>
      </c>
      <c r="IT11" s="1">
        <f>IFERROR(INDEX(AL$10:AL$26,MATCH(ROWS(IT$10:IT11),$HE$10:$HE$26,0)),"")</f>
        <v>438</v>
      </c>
      <c r="IU11" s="1">
        <f>IFERROR(INDEX(AM$10:AM$26,MATCH(ROWS(IU$10:IU11),$HE$10:$HE$26,0)),"")</f>
        <v>175</v>
      </c>
      <c r="IV11" s="1">
        <f>IFERROR(INDEX(AN$10:AN$26,MATCH(ROWS(IV$10:IV11),$HE$10:$HE$26,0)),"")</f>
        <v>7965</v>
      </c>
      <c r="IW11" s="1">
        <f>IFERROR(INDEX(AO$10:AO$26,MATCH(ROWS(IW$10:IW11),$HE$10:$HE$26,0)),"")</f>
        <v>139</v>
      </c>
      <c r="IX11" s="1">
        <f>IFERROR(INDEX(AP$10:AP$26,MATCH(ROWS(IX$10:IX11),$HE$10:$HE$26,0)),"")</f>
        <v>74</v>
      </c>
      <c r="IY11" s="1">
        <f>IFERROR(INDEX(AQ$10:AQ$26,MATCH(ROWS(IY$10:IY11),$HE$10:$HE$26,0)),"")</f>
        <v>30</v>
      </c>
      <c r="IZ11" s="1">
        <f>IFERROR(INDEX(AR$10:AR$26,MATCH(ROWS(IZ$10:IZ11),$HE$10:$HE$26,0)),"")</f>
        <v>156</v>
      </c>
      <c r="JA11" s="1">
        <f>IFERROR(INDEX(AS$10:AS$26,MATCH(ROWS(JA$10:JA11),$HE$10:$HE$26,0)),"")</f>
        <v>7996</v>
      </c>
      <c r="JB11" s="1">
        <f>IFERROR(INDEX(AT$10:AT$26,MATCH(ROWS(JB$10:JB11),$HE$10:$HE$26,0)),"")</f>
        <v>86</v>
      </c>
      <c r="JC11" s="1">
        <f>IFERROR(INDEX(AU$10:AU$26,MATCH(ROWS(JC$10:JC11),$HE$10:$HE$26,0)),"")</f>
        <v>42</v>
      </c>
      <c r="JD11" s="1">
        <f>IFERROR(INDEX(AV$10:AV$26,MATCH(ROWS(JD$10:JD11),$HE$10:$HE$26,0)),"")</f>
        <v>269</v>
      </c>
      <c r="JE11" s="1">
        <f>IFERROR(INDEX(AW$10:AW$26,MATCH(ROWS(JE$10:JE11),$HE$10:$HE$26,0)),"")</f>
        <v>7595</v>
      </c>
      <c r="JF11" s="1">
        <f>IFERROR(INDEX(AX$10:AX$26,MATCH(ROWS(JF$10:JF11),$HE$10:$HE$26,0)),"")</f>
        <v>151</v>
      </c>
      <c r="JG11" s="1">
        <f>IFERROR(INDEX(AY$10:AY$26,MATCH(ROWS(JG$10:JG11),$HE$10:$HE$26,0)),"")</f>
        <v>491</v>
      </c>
      <c r="JH11" s="1">
        <f>IFERROR(INDEX(AZ$10:AZ$26,MATCH(ROWS(JH$10:JH11),$HE$10:$HE$26,0)),"")</f>
        <v>131</v>
      </c>
      <c r="JI11" s="1">
        <f>IFERROR(INDEX(BA$10:BA$26,MATCH(ROWS(JI$10:JI11),$HE$10:$HE$26,0)),"")</f>
        <v>7982</v>
      </c>
      <c r="JJ11" s="1">
        <f>IFERROR(INDEX(BB$10:BB$26,MATCH(ROWS(JJ$10:JJ11),$HE$10:$HE$26,0)),"")</f>
        <v>123</v>
      </c>
      <c r="JK11" s="1">
        <f>IFERROR(INDEX(BC$10:BC$26,MATCH(ROWS(JK$10:JK11),$HE$10:$HE$26,0)),"")</f>
        <v>76</v>
      </c>
      <c r="JL11" s="1">
        <f>IFERROR(INDEX(BD$10:BD$26,MATCH(ROWS(JL$10:JL11),$HE$10:$HE$26,0)),"")</f>
        <v>47</v>
      </c>
      <c r="JM11" s="1">
        <f>IFERROR(INDEX(BE$10:BE$26,MATCH(ROWS(JM$10:JM11),$HE$10:$HE$26,0)),"")</f>
        <v>137</v>
      </c>
      <c r="JN11" s="1">
        <f>IFERROR(INDEX(BF$10:BF$26,MATCH(ROWS(JN$10:JN11),$HE$10:$HE$26,0)),"")</f>
        <v>8333</v>
      </c>
      <c r="JO11" s="1">
        <f>IFERROR(INDEX(BG$10:BG$26,MATCH(ROWS(JO$10:JO11),$HE$10:$HE$26,0)),"")</f>
        <v>90</v>
      </c>
      <c r="JP11" s="1">
        <f>IFERROR(INDEX(BH$10:BH$26,MATCH(ROWS(JP$10:JP11),$HE$10:$HE$26,0)),"")</f>
        <v>42</v>
      </c>
      <c r="JQ11" s="1">
        <f>IFERROR(INDEX(BI$10:BI$26,MATCH(ROWS(JQ$10:JQ11),$HE$10:$HE$26,0)),"")</f>
        <v>282</v>
      </c>
      <c r="JR11" s="1">
        <f>IFERROR(INDEX(BJ$10:BJ$26,MATCH(ROWS(JR$10:JR11),$HE$10:$HE$26,0)),"")</f>
        <v>7978</v>
      </c>
      <c r="JS11" s="1">
        <f>IFERROR(INDEX(BK$10:BK$26,MATCH(ROWS(JS$10:JS11),$HE$10:$HE$26,0)),"")</f>
        <v>147</v>
      </c>
      <c r="JT11" s="1">
        <f>IFERROR(INDEX(BL$10:BL$26,MATCH(ROWS(JT$10:JT11),$HE$10:$HE$26,0)),"")</f>
        <v>591</v>
      </c>
      <c r="JU11" s="1">
        <f>IFERROR(INDEX(BM$10:BM$26,MATCH(ROWS(JU$10:JU11),$HE$10:$HE$26,0)),"")</f>
        <v>41</v>
      </c>
      <c r="JV11" s="1">
        <f>IFERROR(INDEX(BN$10:BN$26,MATCH(ROWS(JV$10:JV11),$HE$10:$HE$26,0)),"")</f>
        <v>8337</v>
      </c>
      <c r="JW11" s="1">
        <f>IFERROR(INDEX(BO$10:BO$26,MATCH(ROWS(JW$10:JW11),$HE$10:$HE$26,0)),"")</f>
        <v>128</v>
      </c>
      <c r="JX11" s="1">
        <f>IFERROR(INDEX(BP$10:BP$26,MATCH(ROWS(JX$10:JX11),$HE$10:$HE$26,0)),"")</f>
        <v>95</v>
      </c>
      <c r="JY11" s="1">
        <f>IFERROR(INDEX(BQ$10:BQ$26,MATCH(ROWS(JY$10:JY11),$HE$10:$HE$26,0)),"")</f>
        <v>29</v>
      </c>
      <c r="JZ11" s="1">
        <f>IFERROR(INDEX(BR$10:BR$26,MATCH(ROWS(JZ$10:JZ11),$HE$10:$HE$26,0)),"")</f>
        <v>156</v>
      </c>
      <c r="KA11" s="1">
        <f>IFERROR(INDEX(BS$10:BS$26,MATCH(ROWS(KA$10:KA11),$HE$10:$HE$26,0)),"")</f>
        <v>8275</v>
      </c>
      <c r="KB11" s="1">
        <f>IFERROR(INDEX(BT$10:BT$26,MATCH(ROWS(KB$10:KB11),$HE$10:$HE$26,0)),"")</f>
        <v>83</v>
      </c>
      <c r="KC11" s="1">
        <f>IFERROR(INDEX(BU$10:BU$26,MATCH(ROWS(KC$10:KC11),$HE$10:$HE$26,0)),"")</f>
        <v>36</v>
      </c>
      <c r="KD11" s="1">
        <f>IFERROR(INDEX(BV$10:BV$26,MATCH(ROWS(KD$10:KD11),$HE$10:$HE$26,0)),"")</f>
        <v>278</v>
      </c>
      <c r="KE11" s="1">
        <f>IFERROR(INDEX(BW$10:BW$26,MATCH(ROWS(KE$10:KE11),$HE$10:$HE$26,0)),"")</f>
        <v>7866</v>
      </c>
      <c r="KF11" s="1">
        <f>IFERROR(INDEX(BX$10:BX$26,MATCH(ROWS(KF$10:KF11),$HE$10:$HE$26,0)),"")</f>
        <v>108</v>
      </c>
      <c r="KG11" s="1">
        <f>IFERROR(INDEX(BY$10:BY$26,MATCH(ROWS(KG$10:KG11),$HE$10:$HE$26,0)),"")</f>
        <v>591</v>
      </c>
      <c r="KH11" s="1">
        <f>IFERROR(INDEX(BZ$10:BZ$26,MATCH(ROWS(KH$10:KH11),$HE$10:$HE$26,0)),"")</f>
        <v>45</v>
      </c>
      <c r="KI11" s="1">
        <f>IFERROR(INDEX(CA$10:CA$26,MATCH(ROWS(KI$10:KI11),$HE$10:$HE$26,0)),"")</f>
        <v>8273</v>
      </c>
      <c r="KJ11" s="1">
        <f>IFERROR(INDEX(CB$10:CB$26,MATCH(ROWS(KJ$10:KJ11),$HE$10:$HE$26,0)),"")</f>
        <v>142</v>
      </c>
      <c r="KK11" s="1">
        <f>IFERROR(INDEX(CC$10:CC$26,MATCH(ROWS(KK$10:KK11),$HE$10:$HE$26,0)),"")</f>
        <v>79</v>
      </c>
      <c r="KL11" s="1">
        <f>IFERROR(INDEX(CD$10:CD$26,MATCH(ROWS(KL$10:KL11),$HE$10:$HE$26,0)),"")</f>
        <v>37</v>
      </c>
      <c r="KM11" s="1">
        <f>IFERROR(INDEX(CE$10:CE$26,MATCH(ROWS(KM$10:KM11),$HE$10:$HE$26,0)),"")</f>
        <v>136</v>
      </c>
      <c r="KN11" s="1">
        <f>IFERROR(INDEX(CF$10:CF$26,MATCH(ROWS(KN$10:KN11),$HE$10:$HE$26,0)),"")</f>
        <v>0</v>
      </c>
      <c r="KO11" s="1">
        <f>IFERROR(INDEX(CG$10:CG$26,MATCH(ROWS(KO$10:KO11),$HE$10:$HE$26,0)),"")</f>
        <v>0</v>
      </c>
      <c r="KP11" s="1">
        <f>IFERROR(INDEX(CH$10:CH$26,MATCH(ROWS(KP$10:KP11),$HE$10:$HE$26,0)),"")</f>
        <v>0</v>
      </c>
      <c r="KQ11" s="1">
        <f>IFERROR(INDEX(CI$10:CI$26,MATCH(ROWS(KQ$10:KQ11),$HE$10:$HE$26,0)),"")</f>
        <v>0</v>
      </c>
      <c r="KR11" s="1">
        <f>IFERROR(INDEX(CJ$10:CJ$26,MATCH(ROWS(KR$10:KR11),$HE$10:$HE$26,0)),"")</f>
        <v>0</v>
      </c>
      <c r="KS11" s="1">
        <f>IFERROR(INDEX(CK$10:CK$26,MATCH(ROWS(KS$10:KS11),$HE$10:$HE$26,0)),"")</f>
        <v>0</v>
      </c>
      <c r="KT11" s="1">
        <f>IFERROR(INDEX(CL$10:CL$26,MATCH(ROWS(KT$10:KT11),$HE$10:$HE$26,0)),"")</f>
        <v>0</v>
      </c>
      <c r="KU11" s="1">
        <f>IFERROR(INDEX(CM$10:CM$26,MATCH(ROWS(KU$10:KU11),$HE$10:$HE$26,0)),"")</f>
        <v>0</v>
      </c>
      <c r="KV11" s="1">
        <f>IFERROR(INDEX(CN$10:CN$26,MATCH(ROWS(KV$10:KV11),$HE$10:$HE$26,0)),"")</f>
        <v>0</v>
      </c>
      <c r="KW11" s="1">
        <f>IFERROR(INDEX(CO$10:CO$26,MATCH(ROWS(KW$10:KW11),$HE$10:$HE$26,0)),"")</f>
        <v>0</v>
      </c>
      <c r="KX11" s="1">
        <f>IFERROR(INDEX(CP$10:CP$26,MATCH(ROWS(KX$10:KX11),$HE$10:$HE$26,0)),"")</f>
        <v>0</v>
      </c>
      <c r="KY11" s="1">
        <f>IFERROR(INDEX(CQ$10:CQ$26,MATCH(ROWS(KY$10:KY11),$HE$10:$HE$26,0)),"")</f>
        <v>0</v>
      </c>
      <c r="KZ11" s="1">
        <f>IFERROR(INDEX(CR$10:CR$26,MATCH(ROWS(KZ$10:KZ11),$HE$10:$HE$26,0)),"")</f>
        <v>0</v>
      </c>
      <c r="LA11" s="1">
        <f>IFERROR(INDEX(CS$10:CS$26,MATCH(ROWS(LA$10:LA11),$HE$10:$HE$26,0)),"")</f>
        <v>3845</v>
      </c>
      <c r="LB11" s="1">
        <f>IFERROR(INDEX(CT$10:CT$26,MATCH(ROWS(LB$10:LB11),$HE$10:$HE$26,0)),"")</f>
        <v>112</v>
      </c>
      <c r="LC11" s="1">
        <f>IFERROR(INDEX(CU$10:CU$26,MATCH(ROWS(LC$10:LC11),$HE$10:$HE$26,0)),"")</f>
        <v>18</v>
      </c>
      <c r="LD11" s="1">
        <f>IFERROR(INDEX(CV$10:CV$26,MATCH(ROWS(LD$10:LD11),$HE$10:$HE$26,0)),"")</f>
        <v>58</v>
      </c>
      <c r="LE11" s="1">
        <f>IFERROR(INDEX(CW$10:CW$26,MATCH(ROWS(LE$10:LE11),$HE$10:$HE$26,0)),"")</f>
        <v>3548</v>
      </c>
      <c r="LF11" s="1">
        <f>IFERROR(INDEX(CX$10:CX$26,MATCH(ROWS(LF$10:LF11),$HE$10:$HE$26,0)),"")</f>
        <v>56</v>
      </c>
      <c r="LG11" s="1">
        <f>IFERROR(INDEX(CY$10:CY$26,MATCH(ROWS(LG$10:LG11),$HE$10:$HE$26,0)),"")</f>
        <v>109</v>
      </c>
      <c r="LH11" s="1">
        <f>IFERROR(INDEX(CZ$10:CZ$26,MATCH(ROWS(LH$10:LH11),$HE$10:$HE$26,0)),"")</f>
        <v>251</v>
      </c>
      <c r="LI11" s="1">
        <f>IFERROR(INDEX(DA$10:DA$26,MATCH(ROWS(LI$10:LI11),$HE$10:$HE$26,0)),"")</f>
        <v>3694</v>
      </c>
      <c r="LJ11" s="1">
        <f>IFERROR(INDEX(DB$10:DB$26,MATCH(ROWS(LJ$10:LJ11),$HE$10:$HE$26,0)),"")</f>
        <v>112</v>
      </c>
      <c r="LK11" s="1">
        <f>IFERROR(INDEX(DC$10:DC$26,MATCH(ROWS(LK$10:LK11),$HE$10:$HE$26,0)),"")</f>
        <v>83</v>
      </c>
      <c r="LL11" s="1">
        <f>IFERROR(INDEX(DD$10:DD$26,MATCH(ROWS(LL$10:LL11),$HE$10:$HE$26,0)),"")</f>
        <v>55</v>
      </c>
      <c r="LM11" s="1">
        <f>IFERROR(INDEX(DE$10:DE$26,MATCH(ROWS(LM$10:LM11),$HE$10:$HE$26,0)),"")</f>
        <v>87</v>
      </c>
      <c r="LN11" s="1">
        <f>IFERROR(INDEX(DF$10:DF$26,MATCH(ROWS(LN$10:LN11),$HE$10:$HE$26,0)),"")</f>
        <v>3779</v>
      </c>
      <c r="LO11" s="1">
        <f>IFERROR(INDEX(DG$10:DG$26,MATCH(ROWS(LO$10:LO11),$HE$10:$HE$26,0)),"")</f>
        <v>52</v>
      </c>
      <c r="LP11" s="1">
        <f>IFERROR(INDEX(DH$10:DH$26,MATCH(ROWS(LP$10:LP11),$HE$10:$HE$26,0)),"")</f>
        <v>13</v>
      </c>
      <c r="LQ11" s="1">
        <f>IFERROR(INDEX(DI$10:DI$26,MATCH(ROWS(LQ$10:LQ11),$HE$10:$HE$26,0)),"")</f>
        <v>71</v>
      </c>
      <c r="LR11" s="1">
        <f>IFERROR(INDEX(DJ$10:DJ$26,MATCH(ROWS(LR$10:LR11),$HE$10:$HE$26,0)),"")</f>
        <v>3526</v>
      </c>
      <c r="LS11" s="1">
        <f>IFERROR(INDEX(DK$10:DK$26,MATCH(ROWS(LS$10:LS11),$HE$10:$HE$26,0)),"")</f>
        <v>70</v>
      </c>
      <c r="LT11" s="1">
        <f>IFERROR(INDEX(DL$10:DL$26,MATCH(ROWS(LT$10:LT11),$HE$10:$HE$26,0)),"")</f>
        <v>168</v>
      </c>
      <c r="LU11" s="1">
        <f>IFERROR(INDEX(DM$10:DM$26,MATCH(ROWS(LU$10:LU11),$HE$10:$HE$26,0)),"")</f>
        <v>150</v>
      </c>
      <c r="LV11" s="1">
        <f>IFERROR(INDEX(DN$10:DN$26,MATCH(ROWS(LV$10:LV11),$HE$10:$HE$26,0)),"")</f>
        <v>3717</v>
      </c>
      <c r="LW11" s="1">
        <f>IFERROR(INDEX(DO$10:DO$26,MATCH(ROWS(LW$10:LW11),$HE$10:$HE$26,0)),"")</f>
        <v>86</v>
      </c>
      <c r="LX11" s="1">
        <f>IFERROR(INDEX(DP$10:DP$26,MATCH(ROWS(LX$10:LX11),$HE$10:$HE$26,0)),"")</f>
        <v>38</v>
      </c>
      <c r="LY11" s="1">
        <f>IFERROR(INDEX(DQ$10:DQ$26,MATCH(ROWS(LY$10:LY11),$HE$10:$HE$26,0)),"")</f>
        <v>29</v>
      </c>
      <c r="LZ11" s="1">
        <f>IFERROR(INDEX(DR$10:DR$26,MATCH(ROWS(LZ$10:LZ11),$HE$10:$HE$26,0)),"")</f>
        <v>52</v>
      </c>
      <c r="MA11" s="1">
        <f>IFERROR(INDEX(DS$10:DS$26,MATCH(ROWS(MA$10:MA11),$HE$10:$HE$26,0)),"")</f>
        <v>8421</v>
      </c>
      <c r="MB11" s="1">
        <f>IFERROR(INDEX(DT$10:DT$26,MATCH(ROWS(MB$10:MB11),$HE$10:$HE$26,0)),"")</f>
        <v>106</v>
      </c>
      <c r="MC11" s="1">
        <f>IFERROR(INDEX(DU$10:DU$26,MATCH(ROWS(MC$10:MC11),$HE$10:$HE$26,0)),"")</f>
        <v>60</v>
      </c>
      <c r="MD11" s="1">
        <f>IFERROR(INDEX(DV$10:DV$26,MATCH(ROWS(MD$10:MD11),$HE$10:$HE$26,0)),"")</f>
        <v>243</v>
      </c>
      <c r="ME11" s="1">
        <f>IFERROR(INDEX(DW$10:DW$26,MATCH(ROWS(ME$10:ME11),$HE$10:$HE$26,0)),"")</f>
        <v>7813</v>
      </c>
      <c r="MF11" s="1">
        <f>IFERROR(INDEX(DX$10:DX$26,MATCH(ROWS(MF$10:MF11),$HE$10:$HE$26,0)),"")</f>
        <v>230</v>
      </c>
      <c r="MG11" s="1">
        <f>IFERROR(INDEX(DY$10:DY$26,MATCH(ROWS(MG$10:MG11),$HE$10:$HE$26,0)),"")</f>
        <v>581</v>
      </c>
      <c r="MH11" s="1">
        <f>IFERROR(INDEX(DZ$10:DZ$26,MATCH(ROWS(MH$10:MH11),$HE$10:$HE$26,0)),"")</f>
        <v>195</v>
      </c>
      <c r="MI11" s="1">
        <f>IFERROR(INDEX(EA$10:EA$26,MATCH(ROWS(MI$10:MI11),$HE$10:$HE$26,0)),"")</f>
        <v>8346</v>
      </c>
      <c r="MJ11" s="1">
        <f>IFERROR(INDEX(EB$10:EB$26,MATCH(ROWS(MJ$10:MJ11),$HE$10:$HE$26,0)),"")</f>
        <v>173</v>
      </c>
      <c r="MK11" s="1">
        <f>IFERROR(INDEX(EC$10:EC$26,MATCH(ROWS(MK$10:MK11),$HE$10:$HE$26,0)),"")</f>
        <v>70</v>
      </c>
      <c r="ML11" s="1">
        <f>IFERROR(INDEX(ED$10:ED$26,MATCH(ROWS(ML$10:ML11),$HE$10:$HE$26,0)),"")</f>
        <v>53</v>
      </c>
      <c r="MM11" s="1">
        <f>IFERROR(INDEX(EE$10:EE$26,MATCH(ROWS(MM$10:MM11),$HE$10:$HE$26,0)),"")</f>
        <v>181</v>
      </c>
      <c r="MN11" s="1">
        <f>IFERROR(INDEX(EF$10:EF$26,MATCH(ROWS(MN$10:MN11),$HE$10:$HE$26,0)),"")</f>
        <v>8689</v>
      </c>
      <c r="MO11" s="1">
        <f>IFERROR(INDEX(EG$10:EG$26,MATCH(ROWS(MO$10:MO11),$HE$10:$HE$26,0)),"")</f>
        <v>94</v>
      </c>
      <c r="MP11" s="1">
        <f>IFERROR(INDEX(EH$10:EH$26,MATCH(ROWS(MP$10:MP11),$HE$10:$HE$26,0)),"")</f>
        <v>43</v>
      </c>
      <c r="MQ11" s="1">
        <f>IFERROR(INDEX(EI$10:EI$26,MATCH(ROWS(MQ$10:MQ11),$HE$10:$HE$26,0)),"")</f>
        <v>315</v>
      </c>
      <c r="MR11" s="1">
        <f>IFERROR(INDEX(EJ$10:EJ$26,MATCH(ROWS(MR$10:MR11),$HE$10:$HE$26,0)),"")</f>
        <v>8166</v>
      </c>
      <c r="MS11" s="1">
        <f>IFERROR(INDEX(EK$10:EK$26,MATCH(ROWS(MS$10:MS11),$HE$10:$HE$26,0)),"")</f>
        <v>196</v>
      </c>
      <c r="MT11" s="1">
        <f>IFERROR(INDEX(EL$10:EL$26,MATCH(ROWS(MT$10:MT11),$HE$10:$HE$26,0)),"")</f>
        <v>658</v>
      </c>
      <c r="MU11" s="1">
        <f>IFERROR(INDEX(EM$10:EM$26,MATCH(ROWS(MU$10:MU11),$HE$10:$HE$26,0)),"")</f>
        <v>122</v>
      </c>
      <c r="MV11" s="1">
        <f>IFERROR(INDEX(EN$10:EN$26,MATCH(ROWS(MV$10:MV11),$HE$10:$HE$26,0)),"")</f>
        <v>8692</v>
      </c>
      <c r="MW11" s="1">
        <f>IFERROR(INDEX(EO$10:EO$26,MATCH(ROWS(MW$10:MW11),$HE$10:$HE$26,0)),"")</f>
        <v>124</v>
      </c>
      <c r="MX11" s="1">
        <f>IFERROR(INDEX(EP$10:EP$26,MATCH(ROWS(MX$10:MX11),$HE$10:$HE$26,0)),"")</f>
        <v>99</v>
      </c>
      <c r="MY11" s="1">
        <f>IFERROR(INDEX(EQ$10:EQ$26,MATCH(ROWS(MY$10:MY11),$HE$10:$HE$26,0)),"")</f>
        <v>49</v>
      </c>
      <c r="MZ11" s="1">
        <f>IFERROR(INDEX(ER$10:ER$26,MATCH(ROWS(MZ$10:MZ11),$HE$10:$HE$26,0)),"")</f>
        <v>178</v>
      </c>
      <c r="NA11" s="1">
        <f>IFERROR(INDEX(ES$10:ES$26,MATCH(ROWS(NA$10:NA11),$HE$10:$HE$26,0)),"")</f>
        <v>8847</v>
      </c>
      <c r="NB11" s="1">
        <f>IFERROR(INDEX(ET$10:ET$26,MATCH(ROWS(NB$10:NB11),$HE$10:$HE$26,0)),"")</f>
        <v>113</v>
      </c>
      <c r="NC11" s="1">
        <f>IFERROR(INDEX(EU$10:EU$26,MATCH(ROWS(NC$10:NC11),$HE$10:$HE$26,0)),"")</f>
        <v>42</v>
      </c>
      <c r="ND11" s="1">
        <f>IFERROR(INDEX(EV$10:EV$26,MATCH(ROWS(ND$10:ND11),$HE$10:$HE$26,0)),"")</f>
        <v>309</v>
      </c>
      <c r="NE11" s="1">
        <f>IFERROR(INDEX(EW$10:EW$26,MATCH(ROWS(NE$10:NE11),$HE$10:$HE$26,0)),"")</f>
        <v>8497</v>
      </c>
      <c r="NF11" s="1">
        <f>IFERROR(INDEX(EX$10:EX$26,MATCH(ROWS(NF$10:NF11),$HE$10:$HE$26,0)),"")</f>
        <v>155</v>
      </c>
      <c r="NG11" s="1">
        <f>IFERROR(INDEX(EY$10:EY$26,MATCH(ROWS(NG$10:NG11),$HE$10:$HE$26,0)),"")</f>
        <v>610</v>
      </c>
      <c r="NH11" s="1">
        <f>IFERROR(INDEX(EZ$10:EZ$26,MATCH(ROWS(NH$10:NH11),$HE$10:$HE$26,0)),"")</f>
        <v>57</v>
      </c>
      <c r="NI11" s="1">
        <f>IFERROR(INDEX(FA$10:FA$26,MATCH(ROWS(NI$10:NI11),$HE$10:$HE$26,0)),"")</f>
        <v>8844</v>
      </c>
      <c r="NJ11" s="1">
        <f>IFERROR(INDEX(FB$10:FB$26,MATCH(ROWS(NJ$10:NJ11),$HE$10:$HE$26,0)),"")</f>
        <v>148</v>
      </c>
      <c r="NK11" s="1">
        <f>IFERROR(INDEX(FC$10:FC$26,MATCH(ROWS(NK$10:NK11),$HE$10:$HE$26,0)),"")</f>
        <v>136</v>
      </c>
      <c r="NL11" s="1">
        <f>IFERROR(INDEX(FD$10:FD$26,MATCH(ROWS(NL$10:NL11),$HE$10:$HE$26,0)),"")</f>
        <v>31</v>
      </c>
      <c r="NM11" s="1">
        <f>IFERROR(INDEX(FE$10:FE$26,MATCH(ROWS(NM$10:NM11),$HE$10:$HE$26,0)),"")</f>
        <v>156</v>
      </c>
      <c r="NN11" s="1">
        <f>IFERROR(INDEX(FF$10:FF$26,MATCH(ROWS(NN$10:NN11),$HE$10:$HE$26,0)),"")</f>
        <v>8960</v>
      </c>
      <c r="NO11" s="1">
        <f>IFERROR(INDEX(FG$10:FG$26,MATCH(ROWS(NO$10:NO11),$HE$10:$HE$26,0)),"")</f>
        <v>126</v>
      </c>
      <c r="NP11" s="1">
        <f>IFERROR(INDEX(FH$10:FH$26,MATCH(ROWS(NP$10:NP11),$HE$10:$HE$26,0)),"")</f>
        <v>39</v>
      </c>
      <c r="NQ11" s="1">
        <f>IFERROR(INDEX(FI$10:FI$26,MATCH(ROWS(NQ$10:NQ11),$HE$10:$HE$26,0)),"")</f>
        <v>292</v>
      </c>
      <c r="NR11" s="1">
        <f>IFERROR(INDEX(FJ$10:FJ$26,MATCH(ROWS(NR$10:NR11),$HE$10:$HE$26,0)),"")</f>
        <v>8627</v>
      </c>
      <c r="NS11" s="1">
        <f>IFERROR(INDEX(FK$10:FK$26,MATCH(ROWS(NS$10:NS11),$HE$10:$HE$26,0)),"")</f>
        <v>157</v>
      </c>
      <c r="NT11" s="1">
        <f>IFERROR(INDEX(FL$10:FL$26,MATCH(ROWS(NT$10:NT11),$HE$10:$HE$26,0)),"")</f>
        <v>566</v>
      </c>
      <c r="NU11" s="1">
        <f>IFERROR(INDEX(FM$10:FM$26,MATCH(ROWS(NU$10:NU11),$HE$10:$HE$26,0)),"")</f>
        <v>53</v>
      </c>
      <c r="NV11" s="1">
        <f>IFERROR(INDEX(FN$10:FN$26,MATCH(ROWS(NV$10:NV11),$HE$10:$HE$26,0)),"")</f>
        <v>8958</v>
      </c>
      <c r="NW11" s="1">
        <f>IFERROR(INDEX(FO$10:FO$26,MATCH(ROWS(NW$10:NW11),$HE$10:$HE$26,0)),"")</f>
        <v>141</v>
      </c>
      <c r="NX11" s="1">
        <f>IFERROR(INDEX(FP$10:FP$26,MATCH(ROWS(NX$10:NX11),$HE$10:$HE$26,0)),"")</f>
        <v>124</v>
      </c>
      <c r="NY11" s="1">
        <f>IFERROR(INDEX(FQ$10:FQ$26,MATCH(ROWS(NY$10:NY11),$HE$10:$HE$26,0)),"")</f>
        <v>48</v>
      </c>
      <c r="NZ11" s="1">
        <f>IFERROR(INDEX(FR$10:FR$26,MATCH(ROWS(NZ$10:NZ11),$HE$10:$HE$26,0)),"")</f>
        <v>137</v>
      </c>
      <c r="OA11" s="1">
        <f>IFERROR(INDEX(FS$10:FS$26,MATCH(ROWS(OA$10:OA11),$HE$10:$HE$26,0)),"")</f>
        <v>0</v>
      </c>
      <c r="OB11" s="1">
        <f>IFERROR(INDEX(FT$10:FT$26,MATCH(ROWS(OB$10:OB11),$HE$10:$HE$26,0)),"")</f>
        <v>0</v>
      </c>
      <c r="OC11" s="1">
        <f>IFERROR(INDEX(FU$10:FU$26,MATCH(ROWS(OC$10:OC11),$HE$10:$HE$26,0)),"")</f>
        <v>0</v>
      </c>
      <c r="OD11" s="1">
        <f>IFERROR(INDEX(FV$10:FV$26,MATCH(ROWS(OD$10:OD11),$HE$10:$HE$26,0)),"")</f>
        <v>0</v>
      </c>
      <c r="OE11" s="1">
        <f>IFERROR(INDEX(FW$10:FW$26,MATCH(ROWS(OE$10:OE11),$HE$10:$HE$26,0)),"")</f>
        <v>0</v>
      </c>
      <c r="OF11" s="1">
        <f>IFERROR(INDEX(FX$10:FX$26,MATCH(ROWS(OF$10:OF11),$HE$10:$HE$26,0)),"")</f>
        <v>0</v>
      </c>
      <c r="OG11" s="1">
        <f>IFERROR(INDEX(FY$10:FY$26,MATCH(ROWS(OG$10:OG11),$HE$10:$HE$26,0)),"")</f>
        <v>0</v>
      </c>
      <c r="OH11" s="1">
        <f>IFERROR(INDEX(FZ$10:FZ$26,MATCH(ROWS(OH$10:OH11),$HE$10:$HE$26,0)),"")</f>
        <v>0</v>
      </c>
      <c r="OI11" s="1">
        <f>IFERROR(INDEX(GA$10:GA$26,MATCH(ROWS(OI$10:OI11),$HE$10:$HE$26,0)),"")</f>
        <v>0</v>
      </c>
      <c r="OJ11" s="1">
        <f>IFERROR(INDEX(GB$10:GB$26,MATCH(ROWS(OJ$10:OJ11),$HE$10:$HE$26,0)),"")</f>
        <v>0</v>
      </c>
      <c r="OK11" s="1">
        <f>IFERROR(INDEX(GC$10:GC$26,MATCH(ROWS(OK$10:OK11),$HE$10:$HE$26,0)),"")</f>
        <v>0</v>
      </c>
      <c r="OL11" s="1">
        <f>IFERROR(INDEX(GD$10:GD$26,MATCH(ROWS(OL$10:OL11),$HE$10:$HE$26,0)),"")</f>
        <v>0</v>
      </c>
      <c r="OM11" s="1">
        <f>IFERROR(INDEX(GE$10:GE$26,MATCH(ROWS(OM$10:OM11),$HE$10:$HE$26,0)),"")</f>
        <v>0</v>
      </c>
      <c r="ON11" s="1">
        <f>IFERROR(INDEX(GF$10:GF$26,MATCH(ROWS(ON$10:ON11),$HE$10:$HE$26,0)),"")</f>
        <v>2310</v>
      </c>
      <c r="OO11" s="1">
        <f>IFERROR(INDEX(GG$10:GG$26,MATCH(ROWS(OO$10:OO11),$HE$10:$HE$26,0)),"")</f>
        <v>0</v>
      </c>
      <c r="OP11" s="1">
        <f>IFERROR(INDEX(GH$10:GH$26,MATCH(ROWS(OP$10:OP11),$HE$10:$HE$26,0)),"")</f>
        <v>0</v>
      </c>
      <c r="OQ11" s="1">
        <f>IFERROR(INDEX(GI$10:GI$26,MATCH(ROWS(OQ$10:OQ11),$HE$10:$HE$26,0)),"")</f>
        <v>0</v>
      </c>
      <c r="OR11" s="1">
        <f>IFERROR(INDEX(GJ$10:GJ$26,MATCH(ROWS(OR$10:OR11),$HE$10:$HE$26,0)),"")</f>
        <v>0</v>
      </c>
      <c r="OS11" s="1">
        <f>IFERROR(INDEX(GK$10:GK$26,MATCH(ROWS(OS$10:OS11),$HE$10:$HE$26,0)),"")</f>
        <v>0</v>
      </c>
      <c r="OT11" s="1">
        <f>IFERROR(INDEX(GL$10:GL$26,MATCH(ROWS(OT$10:OT11),$HE$10:$HE$26,0)),"")</f>
        <v>0</v>
      </c>
      <c r="OU11" s="1">
        <f>IFERROR(INDEX(GM$10:GM$26,MATCH(ROWS(OU$10:OU11),$HE$10:$HE$26,0)),"")</f>
        <v>0</v>
      </c>
      <c r="OV11" s="1">
        <f>IFERROR(INDEX(GN$10:GN$26,MATCH(ROWS(OV$10:OV11),$HE$10:$HE$26,0)),"")</f>
        <v>0</v>
      </c>
      <c r="OW11" s="1">
        <f>IFERROR(INDEX(GO$10:GO$26,MATCH(ROWS(OW$10:OW11),$HE$10:$HE$26,0)),"")</f>
        <v>0</v>
      </c>
      <c r="OX11" s="1">
        <f>IFERROR(INDEX(GP$10:GP$26,MATCH(ROWS(OX$10:OX11),$HE$10:$HE$26,0)),"")</f>
        <v>0</v>
      </c>
      <c r="OY11" s="1">
        <f>IFERROR(INDEX(GQ$10:GQ$26,MATCH(ROWS(OY$10:OY11),$HE$10:$HE$26,0)),"")</f>
        <v>0</v>
      </c>
      <c r="OZ11" s="1">
        <f>IFERROR(INDEX(GR$10:GR$26,MATCH(ROWS(OZ$10:OZ11),$HE$10:$HE$26,0)),"")</f>
        <v>0</v>
      </c>
      <c r="PA11" s="1">
        <f>IFERROR(INDEX(GS$10:GS$26,MATCH(ROWS(PA$10:PA11),$HE$10:$HE$26,0)),"")</f>
        <v>112649</v>
      </c>
      <c r="PB11" s="1">
        <f>IFERROR(INDEX(GT$10:GT$26,MATCH(ROWS(PB$10:PB11),$HE$10:$HE$26,0)),"")</f>
        <v>86209</v>
      </c>
      <c r="PC11" s="1">
        <f>IFERROR(INDEX(GU$10:GU$26,MATCH(ROWS(PC$10:PC11),$HE$10:$HE$26,0)),"")</f>
        <v>86216</v>
      </c>
      <c r="PD11" s="1">
        <f>IFERROR(INDEX(GV$10:GV$26,MATCH(ROWS(PD$10:PD11),$HE$10:$HE$26,0)),"")</f>
        <v>2298</v>
      </c>
      <c r="PE11" s="1">
        <f>IFERROR(INDEX(GW$10:GW$26,MATCH(ROWS(PE$10:PE11),$HE$10:$HE$26,0)),"")</f>
        <v>2299</v>
      </c>
      <c r="PF11" s="1">
        <f>IFERROR(INDEX(GX$10:GX$26,MATCH(ROWS(PF$10:PF11),$HE$10:$HE$26,0)),"")</f>
        <v>771</v>
      </c>
      <c r="PG11" s="1">
        <f>IFERROR(INDEX(GY$10:GY$26,MATCH(ROWS(PG$10:PG11),$HE$10:$HE$26,0)),"")</f>
        <v>771</v>
      </c>
      <c r="PH11" s="1">
        <f>IFERROR(INDEX(GZ$10:GZ$26,MATCH(ROWS(PH$10:PH11),$HE$10:$HE$26,0)),"")</f>
        <v>28</v>
      </c>
      <c r="PI11" s="1">
        <f>IFERROR(INDEX(HA$10:HA$26,MATCH(ROWS(PI$10:PI11),$HE$10:$HE$26,0)),"")</f>
        <v>28</v>
      </c>
    </row>
    <row r="12" spans="1:425" ht="24" customHeight="1" x14ac:dyDescent="0.3">
      <c r="A12" s="87">
        <v>3</v>
      </c>
      <c r="B12" s="78" t="s">
        <v>434</v>
      </c>
      <c r="C12" s="154">
        <v>1202</v>
      </c>
      <c r="D12" s="119" t="e">
        <v>#REF!</v>
      </c>
      <c r="E12" s="202">
        <v>18144</v>
      </c>
      <c r="F12" s="79">
        <v>59</v>
      </c>
      <c r="G12" s="79">
        <v>2</v>
      </c>
      <c r="H12" s="79">
        <v>0</v>
      </c>
      <c r="I12" s="79">
        <v>0</v>
      </c>
      <c r="J12" s="79">
        <v>51</v>
      </c>
      <c r="K12" s="79">
        <v>0</v>
      </c>
      <c r="L12" s="79">
        <v>1</v>
      </c>
      <c r="M12" s="79">
        <v>9</v>
      </c>
      <c r="N12" s="79">
        <v>70</v>
      </c>
      <c r="O12" s="79">
        <v>2</v>
      </c>
      <c r="P12" s="79">
        <v>2</v>
      </c>
      <c r="Q12" s="79">
        <v>2</v>
      </c>
      <c r="R12" s="79">
        <v>2</v>
      </c>
      <c r="S12" s="79">
        <v>52</v>
      </c>
      <c r="T12" s="79">
        <v>2</v>
      </c>
      <c r="U12" s="79">
        <v>0</v>
      </c>
      <c r="V12" s="79">
        <v>0</v>
      </c>
      <c r="W12" s="79">
        <v>56</v>
      </c>
      <c r="X12" s="79">
        <v>0</v>
      </c>
      <c r="Y12" s="79">
        <v>0</v>
      </c>
      <c r="Z12" s="79">
        <v>7</v>
      </c>
      <c r="AA12" s="79">
        <v>61</v>
      </c>
      <c r="AB12" s="79">
        <v>0</v>
      </c>
      <c r="AC12" s="79">
        <v>1</v>
      </c>
      <c r="AD12" s="79">
        <v>0</v>
      </c>
      <c r="AE12" s="79">
        <v>2</v>
      </c>
      <c r="AF12" s="79">
        <v>131</v>
      </c>
      <c r="AG12" s="79">
        <v>5</v>
      </c>
      <c r="AH12" s="79">
        <v>0</v>
      </c>
      <c r="AI12" s="79">
        <v>0</v>
      </c>
      <c r="AJ12" s="79">
        <v>129</v>
      </c>
      <c r="AK12" s="79">
        <v>0</v>
      </c>
      <c r="AL12" s="79">
        <v>1</v>
      </c>
      <c r="AM12" s="79">
        <v>23</v>
      </c>
      <c r="AN12" s="79">
        <v>111</v>
      </c>
      <c r="AO12" s="79">
        <v>5</v>
      </c>
      <c r="AP12" s="79">
        <v>2</v>
      </c>
      <c r="AQ12" s="79">
        <v>0</v>
      </c>
      <c r="AR12" s="79">
        <v>1</v>
      </c>
      <c r="AS12" s="79">
        <v>99</v>
      </c>
      <c r="AT12" s="79">
        <v>4</v>
      </c>
      <c r="AU12" s="79">
        <v>0</v>
      </c>
      <c r="AV12" s="79">
        <v>1</v>
      </c>
      <c r="AW12" s="79">
        <v>98</v>
      </c>
      <c r="AX12" s="79">
        <v>0</v>
      </c>
      <c r="AY12" s="79">
        <v>2</v>
      </c>
      <c r="AZ12" s="79">
        <v>4</v>
      </c>
      <c r="BA12" s="79">
        <v>98</v>
      </c>
      <c r="BB12" s="79">
        <v>3</v>
      </c>
      <c r="BC12" s="79">
        <v>3</v>
      </c>
      <c r="BD12" s="79">
        <v>0</v>
      </c>
      <c r="BE12" s="79">
        <v>0</v>
      </c>
      <c r="BF12" s="79">
        <v>95</v>
      </c>
      <c r="BG12" s="79">
        <v>7</v>
      </c>
      <c r="BH12" s="79">
        <v>0</v>
      </c>
      <c r="BI12" s="79">
        <v>3</v>
      </c>
      <c r="BJ12" s="79">
        <v>99</v>
      </c>
      <c r="BK12" s="79">
        <v>0</v>
      </c>
      <c r="BL12" s="79">
        <v>2</v>
      </c>
      <c r="BM12" s="79">
        <v>4</v>
      </c>
      <c r="BN12" s="79">
        <v>99</v>
      </c>
      <c r="BO12" s="79">
        <v>2</v>
      </c>
      <c r="BP12" s="79">
        <v>4</v>
      </c>
      <c r="BQ12" s="79">
        <v>0</v>
      </c>
      <c r="BR12" s="79">
        <v>0</v>
      </c>
      <c r="BS12" s="79">
        <v>124</v>
      </c>
      <c r="BT12" s="79">
        <v>4</v>
      </c>
      <c r="BU12" s="79">
        <v>0</v>
      </c>
      <c r="BV12" s="79">
        <v>3</v>
      </c>
      <c r="BW12" s="79">
        <v>124</v>
      </c>
      <c r="BX12" s="79">
        <v>0</v>
      </c>
      <c r="BY12" s="79">
        <v>5</v>
      </c>
      <c r="BZ12" s="79">
        <v>1</v>
      </c>
      <c r="CA12" s="79">
        <v>123</v>
      </c>
      <c r="CB12" s="79">
        <v>5</v>
      </c>
      <c r="CC12" s="79">
        <v>2</v>
      </c>
      <c r="CD12" s="79">
        <v>0</v>
      </c>
      <c r="CE12" s="79">
        <v>1</v>
      </c>
      <c r="CF12" s="79">
        <v>0</v>
      </c>
      <c r="CG12" s="79">
        <v>0</v>
      </c>
      <c r="CH12" s="79">
        <v>0</v>
      </c>
      <c r="CI12" s="79">
        <v>0</v>
      </c>
      <c r="CJ12" s="79">
        <v>0</v>
      </c>
      <c r="CK12" s="79">
        <v>0</v>
      </c>
      <c r="CL12" s="79">
        <v>0</v>
      </c>
      <c r="CM12" s="79">
        <v>0</v>
      </c>
      <c r="CN12" s="79">
        <v>0</v>
      </c>
      <c r="CO12" s="79">
        <v>0</v>
      </c>
      <c r="CP12" s="79">
        <v>0</v>
      </c>
      <c r="CQ12" s="79">
        <v>0</v>
      </c>
      <c r="CR12" s="79">
        <v>0</v>
      </c>
      <c r="CS12" s="79">
        <v>58</v>
      </c>
      <c r="CT12" s="79">
        <v>2</v>
      </c>
      <c r="CU12" s="79">
        <v>0</v>
      </c>
      <c r="CV12" s="79">
        <v>0</v>
      </c>
      <c r="CW12" s="79">
        <v>51</v>
      </c>
      <c r="CX12" s="79">
        <v>0</v>
      </c>
      <c r="CY12" s="79">
        <v>0</v>
      </c>
      <c r="CZ12" s="79">
        <v>4</v>
      </c>
      <c r="DA12" s="79">
        <v>51</v>
      </c>
      <c r="DB12" s="79">
        <v>2</v>
      </c>
      <c r="DC12" s="79">
        <v>0</v>
      </c>
      <c r="DD12" s="79">
        <v>4</v>
      </c>
      <c r="DE12" s="79">
        <v>3</v>
      </c>
      <c r="DF12" s="79">
        <v>50</v>
      </c>
      <c r="DG12" s="79">
        <v>2</v>
      </c>
      <c r="DH12" s="79">
        <v>0</v>
      </c>
      <c r="DI12" s="79">
        <v>1</v>
      </c>
      <c r="DJ12" s="79">
        <v>47</v>
      </c>
      <c r="DK12" s="79">
        <v>0</v>
      </c>
      <c r="DL12" s="79">
        <v>2</v>
      </c>
      <c r="DM12" s="79">
        <v>4</v>
      </c>
      <c r="DN12" s="79">
        <v>50</v>
      </c>
      <c r="DO12" s="79">
        <v>3</v>
      </c>
      <c r="DP12" s="79">
        <v>0</v>
      </c>
      <c r="DQ12" s="79">
        <v>0</v>
      </c>
      <c r="DR12" s="79">
        <v>0</v>
      </c>
      <c r="DS12" s="79">
        <v>113</v>
      </c>
      <c r="DT12" s="79">
        <v>3</v>
      </c>
      <c r="DU12" s="79">
        <v>0</v>
      </c>
      <c r="DV12" s="79">
        <v>0</v>
      </c>
      <c r="DW12" s="79">
        <v>104</v>
      </c>
      <c r="DX12" s="79">
        <v>0</v>
      </c>
      <c r="DY12" s="79">
        <v>7</v>
      </c>
      <c r="DZ12" s="79">
        <v>3</v>
      </c>
      <c r="EA12" s="79">
        <v>111</v>
      </c>
      <c r="EB12" s="79">
        <v>3</v>
      </c>
      <c r="EC12" s="79">
        <v>2</v>
      </c>
      <c r="ED12" s="79">
        <v>0</v>
      </c>
      <c r="EE12" s="79">
        <v>0</v>
      </c>
      <c r="EF12" s="79">
        <v>116</v>
      </c>
      <c r="EG12" s="79">
        <v>3</v>
      </c>
      <c r="EH12" s="79">
        <v>0</v>
      </c>
      <c r="EI12" s="79">
        <v>3</v>
      </c>
      <c r="EJ12" s="79">
        <v>111</v>
      </c>
      <c r="EK12" s="79">
        <v>1</v>
      </c>
      <c r="EL12" s="79">
        <v>5</v>
      </c>
      <c r="EM12" s="79">
        <v>5</v>
      </c>
      <c r="EN12" s="79">
        <v>114</v>
      </c>
      <c r="EO12" s="79">
        <v>3</v>
      </c>
      <c r="EP12" s="79">
        <v>2</v>
      </c>
      <c r="EQ12" s="79">
        <v>1</v>
      </c>
      <c r="ER12" s="79">
        <v>2</v>
      </c>
      <c r="ES12" s="79">
        <v>111</v>
      </c>
      <c r="ET12" s="79">
        <v>2</v>
      </c>
      <c r="EU12" s="79">
        <v>0</v>
      </c>
      <c r="EV12" s="79">
        <v>0</v>
      </c>
      <c r="EW12" s="79">
        <v>110</v>
      </c>
      <c r="EX12" s="79">
        <v>1</v>
      </c>
      <c r="EY12" s="79">
        <v>1</v>
      </c>
      <c r="EZ12" s="79">
        <v>16</v>
      </c>
      <c r="FA12" s="79">
        <v>94</v>
      </c>
      <c r="FB12" s="79">
        <v>3</v>
      </c>
      <c r="FC12" s="79">
        <v>1</v>
      </c>
      <c r="FD12" s="79">
        <v>0</v>
      </c>
      <c r="FE12" s="79">
        <v>0</v>
      </c>
      <c r="FF12" s="79">
        <v>140</v>
      </c>
      <c r="FG12" s="79">
        <v>7</v>
      </c>
      <c r="FH12" s="79">
        <v>0</v>
      </c>
      <c r="FI12" s="79">
        <v>0</v>
      </c>
      <c r="FJ12" s="79">
        <v>141</v>
      </c>
      <c r="FK12" s="79">
        <v>1</v>
      </c>
      <c r="FL12" s="79">
        <v>3</v>
      </c>
      <c r="FM12" s="79">
        <v>2</v>
      </c>
      <c r="FN12" s="79">
        <v>135</v>
      </c>
      <c r="FO12" s="79">
        <v>4</v>
      </c>
      <c r="FP12" s="79">
        <v>4</v>
      </c>
      <c r="FQ12" s="79">
        <v>0</v>
      </c>
      <c r="FR12" s="79">
        <v>4</v>
      </c>
      <c r="FS12" s="79">
        <v>0</v>
      </c>
      <c r="FT12" s="79">
        <v>0</v>
      </c>
      <c r="FU12" s="79">
        <v>0</v>
      </c>
      <c r="FV12" s="79">
        <v>0</v>
      </c>
      <c r="FW12" s="79">
        <v>0</v>
      </c>
      <c r="FX12" s="79">
        <v>0</v>
      </c>
      <c r="FY12" s="79">
        <v>0</v>
      </c>
      <c r="FZ12" s="79">
        <v>0</v>
      </c>
      <c r="GA12" s="79">
        <v>0</v>
      </c>
      <c r="GB12" s="79">
        <v>0</v>
      </c>
      <c r="GC12" s="79">
        <v>0</v>
      </c>
      <c r="GD12" s="79">
        <v>0</v>
      </c>
      <c r="GE12" s="79">
        <v>0</v>
      </c>
      <c r="GF12" s="79">
        <v>0</v>
      </c>
      <c r="GG12" s="79">
        <v>0</v>
      </c>
      <c r="GH12" s="79">
        <v>0</v>
      </c>
      <c r="GI12" s="79">
        <v>0</v>
      </c>
      <c r="GJ12" s="79">
        <v>0</v>
      </c>
      <c r="GK12" s="79">
        <v>0</v>
      </c>
      <c r="GL12" s="79">
        <v>0</v>
      </c>
      <c r="GM12" s="79">
        <v>0</v>
      </c>
      <c r="GN12" s="79">
        <v>0</v>
      </c>
      <c r="GO12" s="79">
        <v>0</v>
      </c>
      <c r="GP12" s="79">
        <v>0</v>
      </c>
      <c r="GQ12" s="79">
        <v>0</v>
      </c>
      <c r="GR12" s="79">
        <v>0</v>
      </c>
      <c r="GS12" s="79">
        <v>1594</v>
      </c>
      <c r="GT12" s="78">
        <v>1207</v>
      </c>
      <c r="GU12" s="79">
        <v>1207</v>
      </c>
      <c r="GV12" s="79">
        <v>0</v>
      </c>
      <c r="GW12" s="79">
        <v>0</v>
      </c>
      <c r="GX12" s="79">
        <v>29</v>
      </c>
      <c r="GY12" s="79">
        <v>29</v>
      </c>
      <c r="GZ12" s="79">
        <v>6</v>
      </c>
      <c r="HA12" s="79">
        <v>6</v>
      </c>
      <c r="HC12" s="2">
        <f t="shared" si="5"/>
        <v>0</v>
      </c>
      <c r="HD12" s="3"/>
      <c r="HE12">
        <f t="shared" si="6"/>
        <v>1</v>
      </c>
      <c r="HJ12" s="1" t="str">
        <f>IFERROR(INDEX(B$10:B$26,MATCH(ROWS(HJ$10:HJ12),$HE$10:$HE$26,0)),"")</f>
        <v>Cauayan City</v>
      </c>
      <c r="HK12" s="1">
        <f>IFERROR(INDEX(C$10:C$26,MATCH(ROWS(HK$10:HK12),$HE$10:$HE$26,0)),"")</f>
        <v>10914</v>
      </c>
      <c r="HL12" s="1">
        <f>IFERROR(INDEX(D$10:D$26,MATCH(ROWS(HL$10:HL12),$HE$10:$HE$26,0)),"")</f>
        <v>0</v>
      </c>
      <c r="HM12" s="1">
        <f>IFERROR(INDEX(E$10:E$26,MATCH(ROWS(HM$10:HM12),$HE$10:$HE$26,0)),"")</f>
        <v>122335</v>
      </c>
      <c r="HN12" s="1">
        <f>IFERROR(INDEX(F$10:F$26,MATCH(ROWS(HN$10:HN12),$HE$10:$HE$26,0)),"")</f>
        <v>450</v>
      </c>
      <c r="HO12" s="1">
        <f>IFERROR(INDEX(G$10:G$26,MATCH(ROWS(HO$10:HO12),$HE$10:$HE$26,0)),"")</f>
        <v>6</v>
      </c>
      <c r="HP12" s="1">
        <f>IFERROR(INDEX(H$10:H$26,MATCH(ROWS(HP$10:HP12),$HE$10:$HE$26,0)),"")</f>
        <v>0</v>
      </c>
      <c r="HQ12" s="1">
        <f>IFERROR(INDEX(I$10:I$26,MATCH(ROWS(HQ$10:HQ12),$HE$10:$HE$26,0)),"")</f>
        <v>0</v>
      </c>
      <c r="HR12" s="1">
        <f>IFERROR(INDEX(J$10:J$26,MATCH(ROWS(HR$10:HR12),$HE$10:$HE$26,0)),"")</f>
        <v>499</v>
      </c>
      <c r="HS12" s="1">
        <f>IFERROR(INDEX(K$10:K$26,MATCH(ROWS(HS$10:HS12),$HE$10:$HE$26,0)),"")</f>
        <v>0</v>
      </c>
      <c r="HT12" s="1">
        <f>IFERROR(INDEX(L$10:L$26,MATCH(ROWS(HT$10:HT12),$HE$10:$HE$26,0)),"")</f>
        <v>2</v>
      </c>
      <c r="HU12" s="1">
        <f>IFERROR(INDEX(M$10:M$26,MATCH(ROWS(HU$10:HU12),$HE$10:$HE$26,0)),"")</f>
        <v>41</v>
      </c>
      <c r="HV12" s="1">
        <f>IFERROR(INDEX(N$10:N$26,MATCH(ROWS(HV$10:HV12),$HE$10:$HE$26,0)),"")</f>
        <v>479</v>
      </c>
      <c r="HW12" s="1">
        <f>IFERROR(INDEX(O$10:O$26,MATCH(ROWS(HW$10:HW12),$HE$10:$HE$26,0)),"")</f>
        <v>17</v>
      </c>
      <c r="HX12" s="1">
        <f>IFERROR(INDEX(P$10:P$26,MATCH(ROWS(HX$10:HX12),$HE$10:$HE$26,0)),"")</f>
        <v>9</v>
      </c>
      <c r="HY12" s="1">
        <f>IFERROR(INDEX(Q$10:Q$26,MATCH(ROWS(HY$10:HY12),$HE$10:$HE$26,0)),"")</f>
        <v>1</v>
      </c>
      <c r="HZ12" s="1">
        <f>IFERROR(INDEX(R$10:R$26,MATCH(ROWS(HZ$10:HZ12),$HE$10:$HE$26,0)),"")</f>
        <v>0</v>
      </c>
      <c r="IA12" s="1">
        <f>IFERROR(INDEX(S$10:S$26,MATCH(ROWS(IA$10:IA12),$HE$10:$HE$26,0)),"")</f>
        <v>451</v>
      </c>
      <c r="IB12" s="1">
        <f>IFERROR(INDEX(T$10:T$26,MATCH(ROWS(IB$10:IB12),$HE$10:$HE$26,0)),"")</f>
        <v>3</v>
      </c>
      <c r="IC12" s="1">
        <f>IFERROR(INDEX(U$10:U$26,MATCH(ROWS(IC$10:IC12),$HE$10:$HE$26,0)),"")</f>
        <v>0</v>
      </c>
      <c r="ID12" s="1">
        <f>IFERROR(INDEX(V$10:V$26,MATCH(ROWS(ID$10:ID12),$HE$10:$HE$26,0)),"")</f>
        <v>4</v>
      </c>
      <c r="IE12" s="1">
        <f>IFERROR(INDEX(W$10:W$26,MATCH(ROWS(IE$10:IE12),$HE$10:$HE$26,0)),"")</f>
        <v>552</v>
      </c>
      <c r="IF12" s="1">
        <f>IFERROR(INDEX(X$10:X$26,MATCH(ROWS(IF$10:IF12),$HE$10:$HE$26,0)),"")</f>
        <v>2</v>
      </c>
      <c r="IG12" s="1">
        <f>IFERROR(INDEX(Y$10:Y$26,MATCH(ROWS(IG$10:IG12),$HE$10:$HE$26,0)),"")</f>
        <v>2</v>
      </c>
      <c r="IH12" s="1">
        <f>IFERROR(INDEX(Z$10:Z$26,MATCH(ROWS(IH$10:IH12),$HE$10:$HE$26,0)),"")</f>
        <v>17</v>
      </c>
      <c r="II12" s="1">
        <f>IFERROR(INDEX(AA$10:AA$26,MATCH(ROWS(II$10:II12),$HE$10:$HE$26,0)),"")</f>
        <v>550</v>
      </c>
      <c r="IJ12" s="1">
        <f>IFERROR(INDEX(AB$10:AB$26,MATCH(ROWS(IJ$10:IJ12),$HE$10:$HE$26,0)),"")</f>
        <v>13</v>
      </c>
      <c r="IK12" s="1">
        <f>IFERROR(INDEX(AC$10:AC$26,MATCH(ROWS(IK$10:IK12),$HE$10:$HE$26,0)),"")</f>
        <v>7</v>
      </c>
      <c r="IL12" s="1">
        <f>IFERROR(INDEX(AD$10:AD$26,MATCH(ROWS(IL$10:IL12),$HE$10:$HE$26,0)),"")</f>
        <v>4</v>
      </c>
      <c r="IM12" s="1">
        <f>IFERROR(INDEX(AE$10:AE$26,MATCH(ROWS(IM$10:IM12),$HE$10:$HE$26,0)),"")</f>
        <v>2</v>
      </c>
      <c r="IN12" s="1">
        <f>IFERROR(INDEX(AF$10:AF$26,MATCH(ROWS(IN$10:IN12),$HE$10:$HE$26,0)),"")</f>
        <v>993</v>
      </c>
      <c r="IO12" s="1">
        <f>IFERROR(INDEX(AG$10:AG$26,MATCH(ROWS(IO$10:IO12),$HE$10:$HE$26,0)),"")</f>
        <v>4</v>
      </c>
      <c r="IP12" s="1">
        <f>IFERROR(INDEX(AH$10:AH$26,MATCH(ROWS(IP$10:IP12),$HE$10:$HE$26,0)),"")</f>
        <v>3</v>
      </c>
      <c r="IQ12" s="1">
        <f>IFERROR(INDEX(AI$10:AI$26,MATCH(ROWS(IQ$10:IQ12),$HE$10:$HE$26,0)),"")</f>
        <v>14</v>
      </c>
      <c r="IR12" s="1">
        <f>IFERROR(INDEX(AJ$10:AJ$26,MATCH(ROWS(IR$10:IR12),$HE$10:$HE$26,0)),"")</f>
        <v>965</v>
      </c>
      <c r="IS12" s="1">
        <f>IFERROR(INDEX(AK$10:AK$26,MATCH(ROWS(IS$10:IS12),$HE$10:$HE$26,0)),"")</f>
        <v>6</v>
      </c>
      <c r="IT12" s="1">
        <f>IFERROR(INDEX(AL$10:AL$26,MATCH(ROWS(IT$10:IT12),$HE$10:$HE$26,0)),"")</f>
        <v>22</v>
      </c>
      <c r="IU12" s="1">
        <f>IFERROR(INDEX(AM$10:AM$26,MATCH(ROWS(IU$10:IU12),$HE$10:$HE$26,0)),"")</f>
        <v>17</v>
      </c>
      <c r="IV12" s="1">
        <f>IFERROR(INDEX(AN$10:AN$26,MATCH(ROWS(IV$10:IV12),$HE$10:$HE$26,0)),"")</f>
        <v>948</v>
      </c>
      <c r="IW12" s="1">
        <f>IFERROR(INDEX(AO$10:AO$26,MATCH(ROWS(IW$10:IW12),$HE$10:$HE$26,0)),"")</f>
        <v>14</v>
      </c>
      <c r="IX12" s="1">
        <f>IFERROR(INDEX(AP$10:AP$26,MATCH(ROWS(IX$10:IX12),$HE$10:$HE$26,0)),"")</f>
        <v>4</v>
      </c>
      <c r="IY12" s="1">
        <f>IFERROR(INDEX(AQ$10:AQ$26,MATCH(ROWS(IY$10:IY12),$HE$10:$HE$26,0)),"")</f>
        <v>8</v>
      </c>
      <c r="IZ12" s="1">
        <f>IFERROR(INDEX(AR$10:AR$26,MATCH(ROWS(IZ$10:IZ12),$HE$10:$HE$26,0)),"")</f>
        <v>16</v>
      </c>
      <c r="JA12" s="1">
        <f>IFERROR(INDEX(AS$10:AS$26,MATCH(ROWS(JA$10:JA12),$HE$10:$HE$26,0)),"")</f>
        <v>1076</v>
      </c>
      <c r="JB12" s="1">
        <f>IFERROR(INDEX(AT$10:AT$26,MATCH(ROWS(JB$10:JB12),$HE$10:$HE$26,0)),"")</f>
        <v>1</v>
      </c>
      <c r="JC12" s="1">
        <f>IFERROR(INDEX(AU$10:AU$26,MATCH(ROWS(JC$10:JC12),$HE$10:$HE$26,0)),"")</f>
        <v>5</v>
      </c>
      <c r="JD12" s="1">
        <f>IFERROR(INDEX(AV$10:AV$26,MATCH(ROWS(JD$10:JD12),$HE$10:$HE$26,0)),"")</f>
        <v>9</v>
      </c>
      <c r="JE12" s="1">
        <f>IFERROR(INDEX(AW$10:AW$26,MATCH(ROWS(JE$10:JE12),$HE$10:$HE$26,0)),"")</f>
        <v>982</v>
      </c>
      <c r="JF12" s="1">
        <f>IFERROR(INDEX(AX$10:AX$26,MATCH(ROWS(JF$10:JF12),$HE$10:$HE$26,0)),"")</f>
        <v>12</v>
      </c>
      <c r="JG12" s="1">
        <f>IFERROR(INDEX(AY$10:AY$26,MATCH(ROWS(JG$10:JG12),$HE$10:$HE$26,0)),"")</f>
        <v>26</v>
      </c>
      <c r="JH12" s="1">
        <f>IFERROR(INDEX(AZ$10:AZ$26,MATCH(ROWS(JH$10:JH12),$HE$10:$HE$26,0)),"")</f>
        <v>17</v>
      </c>
      <c r="JI12" s="1">
        <f>IFERROR(INDEX(BA$10:BA$26,MATCH(ROWS(JI$10:JI12),$HE$10:$HE$26,0)),"")</f>
        <v>1039</v>
      </c>
      <c r="JJ12" s="1">
        <f>IFERROR(INDEX(BB$10:BB$26,MATCH(ROWS(JJ$10:JJ12),$HE$10:$HE$26,0)),"")</f>
        <v>15</v>
      </c>
      <c r="JK12" s="1">
        <f>IFERROR(INDEX(BC$10:BC$26,MATCH(ROWS(JK$10:JK12),$HE$10:$HE$26,0)),"")</f>
        <v>12</v>
      </c>
      <c r="JL12" s="1">
        <f>IFERROR(INDEX(BD$10:BD$26,MATCH(ROWS(JL$10:JL12),$HE$10:$HE$26,0)),"")</f>
        <v>9</v>
      </c>
      <c r="JM12" s="1">
        <f>IFERROR(INDEX(BE$10:BE$26,MATCH(ROWS(JM$10:JM12),$HE$10:$HE$26,0)),"")</f>
        <v>16</v>
      </c>
      <c r="JN12" s="1">
        <f>IFERROR(INDEX(BF$10:BF$26,MATCH(ROWS(JN$10:JN12),$HE$10:$HE$26,0)),"")</f>
        <v>1016</v>
      </c>
      <c r="JO12" s="1">
        <f>IFERROR(INDEX(BG$10:BG$26,MATCH(ROWS(JO$10:JO12),$HE$10:$HE$26,0)),"")</f>
        <v>6</v>
      </c>
      <c r="JP12" s="1">
        <f>IFERROR(INDEX(BH$10:BH$26,MATCH(ROWS(JP$10:JP12),$HE$10:$HE$26,0)),"")</f>
        <v>1</v>
      </c>
      <c r="JQ12" s="1">
        <f>IFERROR(INDEX(BI$10:BI$26,MATCH(ROWS(JQ$10:JQ12),$HE$10:$HE$26,0)),"")</f>
        <v>17</v>
      </c>
      <c r="JR12" s="1">
        <f>IFERROR(INDEX(BJ$10:BJ$26,MATCH(ROWS(JR$10:JR12),$HE$10:$HE$26,0)),"")</f>
        <v>925</v>
      </c>
      <c r="JS12" s="1">
        <f>IFERROR(INDEX(BK$10:BK$26,MATCH(ROWS(JS$10:JS12),$HE$10:$HE$26,0)),"")</f>
        <v>4</v>
      </c>
      <c r="JT12" s="1">
        <f>IFERROR(INDEX(BL$10:BL$26,MATCH(ROWS(JT$10:JT12),$HE$10:$HE$26,0)),"")</f>
        <v>30</v>
      </c>
      <c r="JU12" s="1">
        <f>IFERROR(INDEX(BM$10:BM$26,MATCH(ROWS(JU$10:JU12),$HE$10:$HE$26,0)),"")</f>
        <v>10</v>
      </c>
      <c r="JV12" s="1">
        <f>IFERROR(INDEX(BN$10:BN$26,MATCH(ROWS(JV$10:JV12),$HE$10:$HE$26,0)),"")</f>
        <v>1066</v>
      </c>
      <c r="JW12" s="1">
        <f>IFERROR(INDEX(BO$10:BO$26,MATCH(ROWS(JW$10:JW12),$HE$10:$HE$26,0)),"")</f>
        <v>17</v>
      </c>
      <c r="JX12" s="1">
        <f>IFERROR(INDEX(BP$10:BP$26,MATCH(ROWS(JX$10:JX12),$HE$10:$HE$26,0)),"")</f>
        <v>12</v>
      </c>
      <c r="JY12" s="1">
        <f>IFERROR(INDEX(BQ$10:BQ$26,MATCH(ROWS(JY$10:JY12),$HE$10:$HE$26,0)),"")</f>
        <v>7</v>
      </c>
      <c r="JZ12" s="1">
        <f>IFERROR(INDEX(BR$10:BR$26,MATCH(ROWS(JZ$10:JZ12),$HE$10:$HE$26,0)),"")</f>
        <v>15</v>
      </c>
      <c r="KA12" s="1">
        <f>IFERROR(INDEX(BS$10:BS$26,MATCH(ROWS(KA$10:KA12),$HE$10:$HE$26,0)),"")</f>
        <v>1056</v>
      </c>
      <c r="KB12" s="1">
        <f>IFERROR(INDEX(BT$10:BT$26,MATCH(ROWS(KB$10:KB12),$HE$10:$HE$26,0)),"")</f>
        <v>7</v>
      </c>
      <c r="KC12" s="1">
        <f>IFERROR(INDEX(BU$10:BU$26,MATCH(ROWS(KC$10:KC12),$HE$10:$HE$26,0)),"")</f>
        <v>3</v>
      </c>
      <c r="KD12" s="1">
        <f>IFERROR(INDEX(BV$10:BV$26,MATCH(ROWS(KD$10:KD12),$HE$10:$HE$26,0)),"")</f>
        <v>9</v>
      </c>
      <c r="KE12" s="1">
        <f>IFERROR(INDEX(BW$10:BW$26,MATCH(ROWS(KE$10:KE12),$HE$10:$HE$26,0)),"")</f>
        <v>996</v>
      </c>
      <c r="KF12" s="1">
        <f>IFERROR(INDEX(BX$10:BX$26,MATCH(ROWS(KF$10:KF12),$HE$10:$HE$26,0)),"")</f>
        <v>8</v>
      </c>
      <c r="KG12" s="1">
        <f>IFERROR(INDEX(BY$10:BY$26,MATCH(ROWS(KG$10:KG12),$HE$10:$HE$26,0)),"")</f>
        <v>27</v>
      </c>
      <c r="KH12" s="1">
        <f>IFERROR(INDEX(BZ$10:BZ$26,MATCH(ROWS(KH$10:KH12),$HE$10:$HE$26,0)),"")</f>
        <v>9</v>
      </c>
      <c r="KI12" s="1">
        <f>IFERROR(INDEX(CA$10:CA$26,MATCH(ROWS(KI$10:KI12),$HE$10:$HE$26,0)),"")</f>
        <v>1069</v>
      </c>
      <c r="KJ12" s="1">
        <f>IFERROR(INDEX(CB$10:CB$26,MATCH(ROWS(KJ$10:KJ12),$HE$10:$HE$26,0)),"")</f>
        <v>19</v>
      </c>
      <c r="KK12" s="1">
        <f>IFERROR(INDEX(CC$10:CC$26,MATCH(ROWS(KK$10:KK12),$HE$10:$HE$26,0)),"")</f>
        <v>11</v>
      </c>
      <c r="KL12" s="1">
        <f>IFERROR(INDEX(CD$10:CD$26,MATCH(ROWS(KL$10:KL12),$HE$10:$HE$26,0)),"")</f>
        <v>5</v>
      </c>
      <c r="KM12" s="1">
        <f>IFERROR(INDEX(CE$10:CE$26,MATCH(ROWS(KM$10:KM12),$HE$10:$HE$26,0)),"")</f>
        <v>13</v>
      </c>
      <c r="KN12" s="1">
        <f>IFERROR(INDEX(CF$10:CF$26,MATCH(ROWS(KN$10:KN12),$HE$10:$HE$26,0)),"")</f>
        <v>0</v>
      </c>
      <c r="KO12" s="1">
        <f>IFERROR(INDEX(CG$10:CG$26,MATCH(ROWS(KO$10:KO12),$HE$10:$HE$26,0)),"")</f>
        <v>0</v>
      </c>
      <c r="KP12" s="1">
        <f>IFERROR(INDEX(CH$10:CH$26,MATCH(ROWS(KP$10:KP12),$HE$10:$HE$26,0)),"")</f>
        <v>0</v>
      </c>
      <c r="KQ12" s="1">
        <f>IFERROR(INDEX(CI$10:CI$26,MATCH(ROWS(KQ$10:KQ12),$HE$10:$HE$26,0)),"")</f>
        <v>0</v>
      </c>
      <c r="KR12" s="1">
        <f>IFERROR(INDEX(CJ$10:CJ$26,MATCH(ROWS(KR$10:KR12),$HE$10:$HE$26,0)),"")</f>
        <v>0</v>
      </c>
      <c r="KS12" s="1">
        <f>IFERROR(INDEX(CK$10:CK$26,MATCH(ROWS(KS$10:KS12),$HE$10:$HE$26,0)),"")</f>
        <v>0</v>
      </c>
      <c r="KT12" s="1">
        <f>IFERROR(INDEX(CL$10:CL$26,MATCH(ROWS(KT$10:KT12),$HE$10:$HE$26,0)),"")</f>
        <v>0</v>
      </c>
      <c r="KU12" s="1">
        <f>IFERROR(INDEX(CM$10:CM$26,MATCH(ROWS(KU$10:KU12),$HE$10:$HE$26,0)),"")</f>
        <v>0</v>
      </c>
      <c r="KV12" s="1">
        <f>IFERROR(INDEX(CN$10:CN$26,MATCH(ROWS(KV$10:KV12),$HE$10:$HE$26,0)),"")</f>
        <v>0</v>
      </c>
      <c r="KW12" s="1">
        <f>IFERROR(INDEX(CO$10:CO$26,MATCH(ROWS(KW$10:KW12),$HE$10:$HE$26,0)),"")</f>
        <v>0</v>
      </c>
      <c r="KX12" s="1">
        <f>IFERROR(INDEX(CP$10:CP$26,MATCH(ROWS(KX$10:KX12),$HE$10:$HE$26,0)),"")</f>
        <v>0</v>
      </c>
      <c r="KY12" s="1">
        <f>IFERROR(INDEX(CQ$10:CQ$26,MATCH(ROWS(KY$10:KY12),$HE$10:$HE$26,0)),"")</f>
        <v>0</v>
      </c>
      <c r="KZ12" s="1">
        <f>IFERROR(INDEX(CR$10:CR$26,MATCH(ROWS(KZ$10:KZ12),$HE$10:$HE$26,0)),"")</f>
        <v>0</v>
      </c>
      <c r="LA12" s="1">
        <f>IFERROR(INDEX(CS$10:CS$26,MATCH(ROWS(LA$10:LA12),$HE$10:$HE$26,0)),"")</f>
        <v>453</v>
      </c>
      <c r="LB12" s="1">
        <f>IFERROR(INDEX(CT$10:CT$26,MATCH(ROWS(LB$10:LB12),$HE$10:$HE$26,0)),"")</f>
        <v>15</v>
      </c>
      <c r="LC12" s="1">
        <f>IFERROR(INDEX(CU$10:CU$26,MATCH(ROWS(LC$10:LC12),$HE$10:$HE$26,0)),"")</f>
        <v>0</v>
      </c>
      <c r="LD12" s="1">
        <f>IFERROR(INDEX(CV$10:CV$26,MATCH(ROWS(LD$10:LD12),$HE$10:$HE$26,0)),"")</f>
        <v>2</v>
      </c>
      <c r="LE12" s="1">
        <f>IFERROR(INDEX(CW$10:CW$26,MATCH(ROWS(LE$10:LE12),$HE$10:$HE$26,0)),"")</f>
        <v>491</v>
      </c>
      <c r="LF12" s="1">
        <f>IFERROR(INDEX(CX$10:CX$26,MATCH(ROWS(LF$10:LF12),$HE$10:$HE$26,0)),"")</f>
        <v>0</v>
      </c>
      <c r="LG12" s="1">
        <f>IFERROR(INDEX(CY$10:CY$26,MATCH(ROWS(LG$10:LG12),$HE$10:$HE$26,0)),"")</f>
        <v>1</v>
      </c>
      <c r="LH12" s="1">
        <f>IFERROR(INDEX(CZ$10:CZ$26,MATCH(ROWS(LH$10:LH12),$HE$10:$HE$26,0)),"")</f>
        <v>27</v>
      </c>
      <c r="LI12" s="1">
        <f>IFERROR(INDEX(DA$10:DA$26,MATCH(ROWS(LI$10:LI12),$HE$10:$HE$26,0)),"")</f>
        <v>467</v>
      </c>
      <c r="LJ12" s="1">
        <f>IFERROR(INDEX(DB$10:DB$26,MATCH(ROWS(LJ$10:LJ12),$HE$10:$HE$26,0)),"")</f>
        <v>14</v>
      </c>
      <c r="LK12" s="1">
        <f>IFERROR(INDEX(DC$10:DC$26,MATCH(ROWS(LK$10:LK12),$HE$10:$HE$26,0)),"")</f>
        <v>11</v>
      </c>
      <c r="LL12" s="1">
        <f>IFERROR(INDEX(DD$10:DD$26,MATCH(ROWS(LL$10:LL12),$HE$10:$HE$26,0)),"")</f>
        <v>1</v>
      </c>
      <c r="LM12" s="1">
        <f>IFERROR(INDEX(DE$10:DE$26,MATCH(ROWS(LM$10:LM12),$HE$10:$HE$26,0)),"")</f>
        <v>1</v>
      </c>
      <c r="LN12" s="1">
        <f>IFERROR(INDEX(DF$10:DF$26,MATCH(ROWS(LN$10:LN12),$HE$10:$HE$26,0)),"")</f>
        <v>510</v>
      </c>
      <c r="LO12" s="1">
        <f>IFERROR(INDEX(DG$10:DG$26,MATCH(ROWS(LO$10:LO12),$HE$10:$HE$26,0)),"")</f>
        <v>5</v>
      </c>
      <c r="LP12" s="1">
        <f>IFERROR(INDEX(DH$10:DH$26,MATCH(ROWS(LP$10:LP12),$HE$10:$HE$26,0)),"")</f>
        <v>1</v>
      </c>
      <c r="LQ12" s="1">
        <f>IFERROR(INDEX(DI$10:DI$26,MATCH(ROWS(LQ$10:LQ12),$HE$10:$HE$26,0)),"")</f>
        <v>1</v>
      </c>
      <c r="LR12" s="1">
        <f>IFERROR(INDEX(DJ$10:DJ$26,MATCH(ROWS(LR$10:LR12),$HE$10:$HE$26,0)),"")</f>
        <v>584</v>
      </c>
      <c r="LS12" s="1">
        <f>IFERROR(INDEX(DK$10:DK$26,MATCH(ROWS(LS$10:LS12),$HE$10:$HE$26,0)),"")</f>
        <v>0</v>
      </c>
      <c r="LT12" s="1">
        <f>IFERROR(INDEX(DL$10:DL$26,MATCH(ROWS(LT$10:LT12),$HE$10:$HE$26,0)),"")</f>
        <v>2</v>
      </c>
      <c r="LU12" s="1">
        <f>IFERROR(INDEX(DM$10:DM$26,MATCH(ROWS(LU$10:LU12),$HE$10:$HE$26,0)),"")</f>
        <v>16</v>
      </c>
      <c r="LV12" s="1">
        <f>IFERROR(INDEX(DN$10:DN$26,MATCH(ROWS(LV$10:LV12),$HE$10:$HE$26,0)),"")</f>
        <v>558</v>
      </c>
      <c r="LW12" s="1">
        <f>IFERROR(INDEX(DO$10:DO$26,MATCH(ROWS(LW$10:LW12),$HE$10:$HE$26,0)),"")</f>
        <v>10</v>
      </c>
      <c r="LX12" s="1">
        <f>IFERROR(INDEX(DP$10:DP$26,MATCH(ROWS(LX$10:LX12),$HE$10:$HE$26,0)),"")</f>
        <v>12</v>
      </c>
      <c r="LY12" s="1">
        <f>IFERROR(INDEX(DQ$10:DQ$26,MATCH(ROWS(LY$10:LY12),$HE$10:$HE$26,0)),"")</f>
        <v>5</v>
      </c>
      <c r="LZ12" s="1">
        <f>IFERROR(INDEX(DR$10:DR$26,MATCH(ROWS(LZ$10:LZ12),$HE$10:$HE$26,0)),"")</f>
        <v>0</v>
      </c>
      <c r="MA12" s="1">
        <f>IFERROR(INDEX(DS$10:DS$26,MATCH(ROWS(MA$10:MA12),$HE$10:$HE$26,0)),"")</f>
        <v>1055</v>
      </c>
      <c r="MB12" s="1">
        <f>IFERROR(INDEX(DT$10:DT$26,MATCH(ROWS(MB$10:MB12),$HE$10:$HE$26,0)),"")</f>
        <v>7</v>
      </c>
      <c r="MC12" s="1">
        <f>IFERROR(INDEX(DU$10:DU$26,MATCH(ROWS(MC$10:MC12),$HE$10:$HE$26,0)),"")</f>
        <v>4</v>
      </c>
      <c r="MD12" s="1">
        <f>IFERROR(INDEX(DV$10:DV$26,MATCH(ROWS(MD$10:MD12),$HE$10:$HE$26,0)),"")</f>
        <v>20</v>
      </c>
      <c r="ME12" s="1">
        <f>IFERROR(INDEX(DW$10:DW$26,MATCH(ROWS(ME$10:ME12),$HE$10:$HE$26,0)),"")</f>
        <v>990</v>
      </c>
      <c r="MF12" s="1">
        <f>IFERROR(INDEX(DX$10:DX$26,MATCH(ROWS(MF$10:MF12),$HE$10:$HE$26,0)),"")</f>
        <v>4</v>
      </c>
      <c r="MG12" s="1">
        <f>IFERROR(INDEX(DY$10:DY$26,MATCH(ROWS(MG$10:MG12),$HE$10:$HE$26,0)),"")</f>
        <v>31</v>
      </c>
      <c r="MH12" s="1">
        <f>IFERROR(INDEX(DZ$10:DZ$26,MATCH(ROWS(MH$10:MH12),$HE$10:$HE$26,0)),"")</f>
        <v>32</v>
      </c>
      <c r="MI12" s="1">
        <f>IFERROR(INDEX(EA$10:EA$26,MATCH(ROWS(MI$10:MI12),$HE$10:$HE$26,0)),"")</f>
        <v>975</v>
      </c>
      <c r="MJ12" s="1">
        <f>IFERROR(INDEX(EB$10:EB$26,MATCH(ROWS(MJ$10:MJ12),$HE$10:$HE$26,0)),"")</f>
        <v>15</v>
      </c>
      <c r="MK12" s="1">
        <f>IFERROR(INDEX(EC$10:EC$26,MATCH(ROWS(MK$10:MK12),$HE$10:$HE$26,0)),"")</f>
        <v>6</v>
      </c>
      <c r="ML12" s="1">
        <f>IFERROR(INDEX(ED$10:ED$26,MATCH(ROWS(ML$10:ML12),$HE$10:$HE$26,0)),"")</f>
        <v>5</v>
      </c>
      <c r="MM12" s="1">
        <f>IFERROR(INDEX(EE$10:EE$26,MATCH(ROWS(MM$10:MM12),$HE$10:$HE$26,0)),"")</f>
        <v>13</v>
      </c>
      <c r="MN12" s="1">
        <f>IFERROR(INDEX(EF$10:EF$26,MATCH(ROWS(MN$10:MN12),$HE$10:$HE$26,0)),"")</f>
        <v>1203</v>
      </c>
      <c r="MO12" s="1">
        <f>IFERROR(INDEX(EG$10:EG$26,MATCH(ROWS(MO$10:MO12),$HE$10:$HE$26,0)),"")</f>
        <v>3</v>
      </c>
      <c r="MP12" s="1">
        <f>IFERROR(INDEX(EH$10:EH$26,MATCH(ROWS(MP$10:MP12),$HE$10:$HE$26,0)),"")</f>
        <v>3</v>
      </c>
      <c r="MQ12" s="1">
        <f>IFERROR(INDEX(EI$10:EI$26,MATCH(ROWS(MQ$10:MQ12),$HE$10:$HE$26,0)),"")</f>
        <v>18</v>
      </c>
      <c r="MR12" s="1">
        <f>IFERROR(INDEX(EJ$10:EJ$26,MATCH(ROWS(MR$10:MR12),$HE$10:$HE$26,0)),"")</f>
        <v>1136</v>
      </c>
      <c r="MS12" s="1">
        <f>IFERROR(INDEX(EK$10:EK$26,MATCH(ROWS(MS$10:MS12),$HE$10:$HE$26,0)),"")</f>
        <v>10</v>
      </c>
      <c r="MT12" s="1">
        <f>IFERROR(INDEX(EL$10:EL$26,MATCH(ROWS(MT$10:MT12),$HE$10:$HE$26,0)),"")</f>
        <v>25</v>
      </c>
      <c r="MU12" s="1">
        <f>IFERROR(INDEX(EM$10:EM$26,MATCH(ROWS(MU$10:MU12),$HE$10:$HE$26,0)),"")</f>
        <v>17</v>
      </c>
      <c r="MV12" s="1">
        <f>IFERROR(INDEX(EN$10:EN$26,MATCH(ROWS(MV$10:MV12),$HE$10:$HE$26,0)),"")</f>
        <v>1071</v>
      </c>
      <c r="MW12" s="1">
        <f>IFERROR(INDEX(EO$10:EO$26,MATCH(ROWS(MW$10:MW12),$HE$10:$HE$26,0)),"")</f>
        <v>25</v>
      </c>
      <c r="MX12" s="1">
        <f>IFERROR(INDEX(EP$10:EP$26,MATCH(ROWS(MX$10:MX12),$HE$10:$HE$26,0)),"")</f>
        <v>13</v>
      </c>
      <c r="MY12" s="1">
        <f>IFERROR(INDEX(EQ$10:EQ$26,MATCH(ROWS(MY$10:MY12),$HE$10:$HE$26,0)),"")</f>
        <v>7</v>
      </c>
      <c r="MZ12" s="1">
        <f>IFERROR(INDEX(ER$10:ER$26,MATCH(ROWS(MZ$10:MZ12),$HE$10:$HE$26,0)),"")</f>
        <v>19</v>
      </c>
      <c r="NA12" s="1">
        <f>IFERROR(INDEX(ES$10:ES$26,MATCH(ROWS(NA$10:NA12),$HE$10:$HE$26,0)),"")</f>
        <v>1225</v>
      </c>
      <c r="NB12" s="1">
        <f>IFERROR(INDEX(ET$10:ET$26,MATCH(ROWS(NB$10:NB12),$HE$10:$HE$26,0)),"")</f>
        <v>4</v>
      </c>
      <c r="NC12" s="1">
        <f>IFERROR(INDEX(EU$10:EU$26,MATCH(ROWS(NC$10:NC12),$HE$10:$HE$26,0)),"")</f>
        <v>1</v>
      </c>
      <c r="ND12" s="1">
        <f>IFERROR(INDEX(EV$10:EV$26,MATCH(ROWS(ND$10:ND12),$HE$10:$HE$26,0)),"")</f>
        <v>20</v>
      </c>
      <c r="NE12" s="1">
        <f>IFERROR(INDEX(EW$10:EW$26,MATCH(ROWS(NE$10:NE12),$HE$10:$HE$26,0)),"")</f>
        <v>1161</v>
      </c>
      <c r="NF12" s="1">
        <f>IFERROR(INDEX(EX$10:EX$26,MATCH(ROWS(NF$10:NF12),$HE$10:$HE$26,0)),"")</f>
        <v>7</v>
      </c>
      <c r="NG12" s="1">
        <f>IFERROR(INDEX(EY$10:EY$26,MATCH(ROWS(NG$10:NG12),$HE$10:$HE$26,0)),"")</f>
        <v>27</v>
      </c>
      <c r="NH12" s="1">
        <f>IFERROR(INDEX(EZ$10:EZ$26,MATCH(ROWS(NH$10:NH12),$HE$10:$HE$26,0)),"")</f>
        <v>19</v>
      </c>
      <c r="NI12" s="1">
        <f>IFERROR(INDEX(FA$10:FA$26,MATCH(ROWS(NI$10:NI12),$HE$10:$HE$26,0)),"")</f>
        <v>1111</v>
      </c>
      <c r="NJ12" s="1">
        <f>IFERROR(INDEX(FB$10:FB$26,MATCH(ROWS(NJ$10:NJ12),$HE$10:$HE$26,0)),"")</f>
        <v>18</v>
      </c>
      <c r="NK12" s="1">
        <f>IFERROR(INDEX(FC$10:FC$26,MATCH(ROWS(NK$10:NK12),$HE$10:$HE$26,0)),"")</f>
        <v>16</v>
      </c>
      <c r="NL12" s="1">
        <f>IFERROR(INDEX(FD$10:FD$26,MATCH(ROWS(NL$10:NL12),$HE$10:$HE$26,0)),"")</f>
        <v>3</v>
      </c>
      <c r="NM12" s="1">
        <f>IFERROR(INDEX(FE$10:FE$26,MATCH(ROWS(NM$10:NM12),$HE$10:$HE$26,0)),"")</f>
        <v>14</v>
      </c>
      <c r="NN12" s="1">
        <f>IFERROR(INDEX(FF$10:FF$26,MATCH(ROWS(NN$10:NN12),$HE$10:$HE$26,0)),"")</f>
        <v>1217</v>
      </c>
      <c r="NO12" s="1">
        <f>IFERROR(INDEX(FG$10:FG$26,MATCH(ROWS(NO$10:NO12),$HE$10:$HE$26,0)),"")</f>
        <v>1</v>
      </c>
      <c r="NP12" s="1">
        <f>IFERROR(INDEX(FH$10:FH$26,MATCH(ROWS(NP$10:NP12),$HE$10:$HE$26,0)),"")</f>
        <v>1</v>
      </c>
      <c r="NQ12" s="1">
        <f>IFERROR(INDEX(FI$10:FI$26,MATCH(ROWS(NQ$10:NQ12),$HE$10:$HE$26,0)),"")</f>
        <v>11</v>
      </c>
      <c r="NR12" s="1">
        <f>IFERROR(INDEX(FJ$10:FJ$26,MATCH(ROWS(NR$10:NR12),$HE$10:$HE$26,0)),"")</f>
        <v>1129</v>
      </c>
      <c r="NS12" s="1">
        <f>IFERROR(INDEX(FK$10:FK$26,MATCH(ROWS(NS$10:NS12),$HE$10:$HE$26,0)),"")</f>
        <v>3</v>
      </c>
      <c r="NT12" s="1">
        <f>IFERROR(INDEX(FL$10:FL$26,MATCH(ROWS(NT$10:NT12),$HE$10:$HE$26,0)),"")</f>
        <v>25</v>
      </c>
      <c r="NU12" s="1">
        <f>IFERROR(INDEX(FM$10:FM$26,MATCH(ROWS(NU$10:NU12),$HE$10:$HE$26,0)),"")</f>
        <v>6</v>
      </c>
      <c r="NV12" s="1">
        <f>IFERROR(INDEX(FN$10:FN$26,MATCH(ROWS(NV$10:NV12),$HE$10:$HE$26,0)),"")</f>
        <v>1088</v>
      </c>
      <c r="NW12" s="1">
        <f>IFERROR(INDEX(FO$10:FO$26,MATCH(ROWS(NW$10:NW12),$HE$10:$HE$26,0)),"")</f>
        <v>14</v>
      </c>
      <c r="NX12" s="1">
        <f>IFERROR(INDEX(FP$10:FP$26,MATCH(ROWS(NX$10:NX12),$HE$10:$HE$26,0)),"")</f>
        <v>10</v>
      </c>
      <c r="NY12" s="1">
        <f>IFERROR(INDEX(FQ$10:FQ$26,MATCH(ROWS(NY$10:NY12),$HE$10:$HE$26,0)),"")</f>
        <v>3</v>
      </c>
      <c r="NZ12" s="1">
        <f>IFERROR(INDEX(FR$10:FR$26,MATCH(ROWS(NZ$10:NZ12),$HE$10:$HE$26,0)),"")</f>
        <v>12</v>
      </c>
      <c r="OA12" s="1">
        <f>IFERROR(INDEX(FS$10:FS$26,MATCH(ROWS(OA$10:OA12),$HE$10:$HE$26,0)),"")</f>
        <v>0</v>
      </c>
      <c r="OB12" s="1">
        <f>IFERROR(INDEX(FT$10:FT$26,MATCH(ROWS(OB$10:OB12),$HE$10:$HE$26,0)),"")</f>
        <v>0</v>
      </c>
      <c r="OC12" s="1">
        <f>IFERROR(INDEX(FU$10:FU$26,MATCH(ROWS(OC$10:OC12),$HE$10:$HE$26,0)),"")</f>
        <v>0</v>
      </c>
      <c r="OD12" s="1">
        <f>IFERROR(INDEX(FV$10:FV$26,MATCH(ROWS(OD$10:OD12),$HE$10:$HE$26,0)),"")</f>
        <v>0</v>
      </c>
      <c r="OE12" s="1">
        <f>IFERROR(INDEX(FW$10:FW$26,MATCH(ROWS(OE$10:OE12),$HE$10:$HE$26,0)),"")</f>
        <v>0</v>
      </c>
      <c r="OF12" s="1">
        <f>IFERROR(INDEX(FX$10:FX$26,MATCH(ROWS(OF$10:OF12),$HE$10:$HE$26,0)),"")</f>
        <v>0</v>
      </c>
      <c r="OG12" s="1">
        <f>IFERROR(INDEX(FY$10:FY$26,MATCH(ROWS(OG$10:OG12),$HE$10:$HE$26,0)),"")</f>
        <v>0</v>
      </c>
      <c r="OH12" s="1">
        <f>IFERROR(INDEX(FZ$10:FZ$26,MATCH(ROWS(OH$10:OH12),$HE$10:$HE$26,0)),"")</f>
        <v>0</v>
      </c>
      <c r="OI12" s="1">
        <f>IFERROR(INDEX(GA$10:GA$26,MATCH(ROWS(OI$10:OI12),$HE$10:$HE$26,0)),"")</f>
        <v>0</v>
      </c>
      <c r="OJ12" s="1">
        <f>IFERROR(INDEX(GB$10:GB$26,MATCH(ROWS(OJ$10:OJ12),$HE$10:$HE$26,0)),"")</f>
        <v>0</v>
      </c>
      <c r="OK12" s="1">
        <f>IFERROR(INDEX(GC$10:GC$26,MATCH(ROWS(OK$10:OK12),$HE$10:$HE$26,0)),"")</f>
        <v>0</v>
      </c>
      <c r="OL12" s="1">
        <f>IFERROR(INDEX(GD$10:GD$26,MATCH(ROWS(OL$10:OL12),$HE$10:$HE$26,0)),"")</f>
        <v>0</v>
      </c>
      <c r="OM12" s="1">
        <f>IFERROR(INDEX(GE$10:GE$26,MATCH(ROWS(OM$10:OM12),$HE$10:$HE$26,0)),"")</f>
        <v>0</v>
      </c>
      <c r="ON12" s="1">
        <f>IFERROR(INDEX(GF$10:GF$26,MATCH(ROWS(ON$10:ON12),$HE$10:$HE$26,0)),"")</f>
        <v>0</v>
      </c>
      <c r="OO12" s="1">
        <f>IFERROR(INDEX(GG$10:GG$26,MATCH(ROWS(OO$10:OO12),$HE$10:$HE$26,0)),"")</f>
        <v>0</v>
      </c>
      <c r="OP12" s="1">
        <f>IFERROR(INDEX(GH$10:GH$26,MATCH(ROWS(OP$10:OP12),$HE$10:$HE$26,0)),"")</f>
        <v>0</v>
      </c>
      <c r="OQ12" s="1">
        <f>IFERROR(INDEX(GI$10:GI$26,MATCH(ROWS(OQ$10:OQ12),$HE$10:$HE$26,0)),"")</f>
        <v>0</v>
      </c>
      <c r="OR12" s="1">
        <f>IFERROR(INDEX(GJ$10:GJ$26,MATCH(ROWS(OR$10:OR12),$HE$10:$HE$26,0)),"")</f>
        <v>0</v>
      </c>
      <c r="OS12" s="1">
        <f>IFERROR(INDEX(GK$10:GK$26,MATCH(ROWS(OS$10:OS12),$HE$10:$HE$26,0)),"")</f>
        <v>0</v>
      </c>
      <c r="OT12" s="1">
        <f>IFERROR(INDEX(GL$10:GL$26,MATCH(ROWS(OT$10:OT12),$HE$10:$HE$26,0)),"")</f>
        <v>0</v>
      </c>
      <c r="OU12" s="1">
        <f>IFERROR(INDEX(GM$10:GM$26,MATCH(ROWS(OU$10:OU12),$HE$10:$HE$26,0)),"")</f>
        <v>0</v>
      </c>
      <c r="OV12" s="1">
        <f>IFERROR(INDEX(GN$10:GN$26,MATCH(ROWS(OV$10:OV12),$HE$10:$HE$26,0)),"")</f>
        <v>0</v>
      </c>
      <c r="OW12" s="1">
        <f>IFERROR(INDEX(GO$10:GO$26,MATCH(ROWS(OW$10:OW12),$HE$10:$HE$26,0)),"")</f>
        <v>0</v>
      </c>
      <c r="OX12" s="1">
        <f>IFERROR(INDEX(GP$10:GP$26,MATCH(ROWS(OX$10:OX12),$HE$10:$HE$26,0)),"")</f>
        <v>0</v>
      </c>
      <c r="OY12" s="1">
        <f>IFERROR(INDEX(GQ$10:GQ$26,MATCH(ROWS(OY$10:OY12),$HE$10:$HE$26,0)),"")</f>
        <v>0</v>
      </c>
      <c r="OZ12" s="1">
        <f>IFERROR(INDEX(GR$10:GR$26,MATCH(ROWS(OZ$10:OZ12),$HE$10:$HE$26,0)),"")</f>
        <v>0</v>
      </c>
      <c r="PA12" s="1">
        <f>IFERROR(INDEX(GS$10:GS$26,MATCH(ROWS(PA$10:PA12),$HE$10:$HE$26,0)),"")</f>
        <v>13957</v>
      </c>
      <c r="PB12" s="1">
        <f>IFERROR(INDEX(GT$10:GT$26,MATCH(ROWS(PB$10:PB12),$HE$10:$HE$26,0)),"")</f>
        <v>10914</v>
      </c>
      <c r="PC12" s="1">
        <f>IFERROR(INDEX(GU$10:GU$26,MATCH(ROWS(PC$10:PC12),$HE$10:$HE$26,0)),"")</f>
        <v>10914</v>
      </c>
      <c r="PD12" s="1">
        <f>IFERROR(INDEX(GV$10:GV$26,MATCH(ROWS(PD$10:PD12),$HE$10:$HE$26,0)),"")</f>
        <v>0</v>
      </c>
      <c r="PE12" s="1">
        <f>IFERROR(INDEX(GW$10:GW$26,MATCH(ROWS(PE$10:PE12),$HE$10:$HE$26,0)),"")</f>
        <v>0</v>
      </c>
      <c r="PF12" s="1">
        <f>IFERROR(INDEX(GX$10:GX$26,MATCH(ROWS(PF$10:PF12),$HE$10:$HE$26,0)),"")</f>
        <v>61</v>
      </c>
      <c r="PG12" s="1">
        <f>IFERROR(INDEX(GY$10:GY$26,MATCH(ROWS(PG$10:PG12),$HE$10:$HE$26,0)),"")</f>
        <v>61</v>
      </c>
      <c r="PH12" s="1">
        <f>IFERROR(INDEX(GZ$10:GZ$26,MATCH(ROWS(PH$10:PH12),$HE$10:$HE$26,0)),"")</f>
        <v>0</v>
      </c>
      <c r="PI12" s="1">
        <f>IFERROR(INDEX(HA$10:HA$26,MATCH(ROWS(PI$10:PI12),$HE$10:$HE$26,0)),"")</f>
        <v>0</v>
      </c>
    </row>
    <row r="13" spans="1:425" ht="24" customHeight="1" x14ac:dyDescent="0.3">
      <c r="A13" s="87">
        <v>4</v>
      </c>
      <c r="B13" s="78" t="s">
        <v>435</v>
      </c>
      <c r="C13" s="154">
        <v>38417</v>
      </c>
      <c r="D13" s="119" t="e">
        <v>#REF!</v>
      </c>
      <c r="E13" s="202">
        <v>452287</v>
      </c>
      <c r="F13" s="79">
        <v>1688</v>
      </c>
      <c r="G13" s="79">
        <v>24</v>
      </c>
      <c r="H13" s="79">
        <v>1</v>
      </c>
      <c r="I13" s="79">
        <v>5</v>
      </c>
      <c r="J13" s="79">
        <v>1606</v>
      </c>
      <c r="K13" s="79">
        <v>3</v>
      </c>
      <c r="L13" s="79">
        <v>26</v>
      </c>
      <c r="M13" s="79">
        <v>82</v>
      </c>
      <c r="N13" s="79">
        <v>1658</v>
      </c>
      <c r="O13" s="79">
        <v>29</v>
      </c>
      <c r="P13" s="79">
        <v>14</v>
      </c>
      <c r="Q13" s="79">
        <v>2</v>
      </c>
      <c r="R13" s="79">
        <v>14</v>
      </c>
      <c r="S13" s="79">
        <v>1676</v>
      </c>
      <c r="T13" s="79">
        <v>13</v>
      </c>
      <c r="U13" s="79">
        <v>1</v>
      </c>
      <c r="V13" s="79">
        <v>11</v>
      </c>
      <c r="W13" s="79">
        <v>1589</v>
      </c>
      <c r="X13" s="79">
        <v>13</v>
      </c>
      <c r="Y13" s="79">
        <v>26</v>
      </c>
      <c r="Z13" s="79">
        <v>66</v>
      </c>
      <c r="AA13" s="79">
        <v>1686</v>
      </c>
      <c r="AB13" s="79">
        <v>10</v>
      </c>
      <c r="AC13" s="79">
        <v>10</v>
      </c>
      <c r="AD13" s="79">
        <v>2</v>
      </c>
      <c r="AE13" s="79">
        <v>9</v>
      </c>
      <c r="AF13" s="79">
        <v>3637</v>
      </c>
      <c r="AG13" s="79">
        <v>10</v>
      </c>
      <c r="AH13" s="79">
        <v>4</v>
      </c>
      <c r="AI13" s="79">
        <v>52</v>
      </c>
      <c r="AJ13" s="79">
        <v>3420</v>
      </c>
      <c r="AK13" s="79">
        <v>30</v>
      </c>
      <c r="AL13" s="79">
        <v>165</v>
      </c>
      <c r="AM13" s="79">
        <v>83</v>
      </c>
      <c r="AN13" s="79">
        <v>3634</v>
      </c>
      <c r="AO13" s="79">
        <v>21</v>
      </c>
      <c r="AP13" s="79">
        <v>7</v>
      </c>
      <c r="AQ13" s="79">
        <v>8</v>
      </c>
      <c r="AR13" s="79">
        <v>34</v>
      </c>
      <c r="AS13" s="79">
        <v>3668</v>
      </c>
      <c r="AT13" s="79">
        <v>25</v>
      </c>
      <c r="AU13" s="79">
        <v>7</v>
      </c>
      <c r="AV13" s="79">
        <v>78</v>
      </c>
      <c r="AW13" s="79">
        <v>3468</v>
      </c>
      <c r="AX13" s="79">
        <v>22</v>
      </c>
      <c r="AY13" s="79">
        <v>213</v>
      </c>
      <c r="AZ13" s="79">
        <v>53</v>
      </c>
      <c r="BA13" s="79">
        <v>3700</v>
      </c>
      <c r="BB13" s="79">
        <v>30</v>
      </c>
      <c r="BC13" s="79">
        <v>15</v>
      </c>
      <c r="BD13" s="79">
        <v>7</v>
      </c>
      <c r="BE13" s="79">
        <v>32</v>
      </c>
      <c r="BF13" s="79">
        <v>3746</v>
      </c>
      <c r="BG13" s="79">
        <v>23</v>
      </c>
      <c r="BH13" s="79">
        <v>8</v>
      </c>
      <c r="BI13" s="79">
        <v>93</v>
      </c>
      <c r="BJ13" s="79">
        <v>3571</v>
      </c>
      <c r="BK13" s="79">
        <v>33</v>
      </c>
      <c r="BL13" s="79">
        <v>238</v>
      </c>
      <c r="BM13" s="79">
        <v>20</v>
      </c>
      <c r="BN13" s="79">
        <v>3780</v>
      </c>
      <c r="BO13" s="79">
        <v>33</v>
      </c>
      <c r="BP13" s="79">
        <v>19</v>
      </c>
      <c r="BQ13" s="79">
        <v>4</v>
      </c>
      <c r="BR13" s="79">
        <v>29</v>
      </c>
      <c r="BS13" s="79">
        <v>3720</v>
      </c>
      <c r="BT13" s="79">
        <v>19</v>
      </c>
      <c r="BU13" s="79">
        <v>8</v>
      </c>
      <c r="BV13" s="79">
        <v>77</v>
      </c>
      <c r="BW13" s="79">
        <v>3541</v>
      </c>
      <c r="BX13" s="79">
        <v>22</v>
      </c>
      <c r="BY13" s="79">
        <v>250</v>
      </c>
      <c r="BZ13" s="79">
        <v>16</v>
      </c>
      <c r="CA13" s="79">
        <v>3747</v>
      </c>
      <c r="CB13" s="79">
        <v>38</v>
      </c>
      <c r="CC13" s="79">
        <v>15</v>
      </c>
      <c r="CD13" s="79">
        <v>4</v>
      </c>
      <c r="CE13" s="79">
        <v>23</v>
      </c>
      <c r="CF13" s="79">
        <v>0</v>
      </c>
      <c r="CG13" s="79">
        <v>0</v>
      </c>
      <c r="CH13" s="79">
        <v>0</v>
      </c>
      <c r="CI13" s="79">
        <v>0</v>
      </c>
      <c r="CJ13" s="79">
        <v>0</v>
      </c>
      <c r="CK13" s="79">
        <v>0</v>
      </c>
      <c r="CL13" s="79">
        <v>0</v>
      </c>
      <c r="CM13" s="79">
        <v>0</v>
      </c>
      <c r="CN13" s="79">
        <v>0</v>
      </c>
      <c r="CO13" s="79">
        <v>0</v>
      </c>
      <c r="CP13" s="79">
        <v>0</v>
      </c>
      <c r="CQ13" s="79">
        <v>0</v>
      </c>
      <c r="CR13" s="79">
        <v>0</v>
      </c>
      <c r="CS13" s="79">
        <v>1646</v>
      </c>
      <c r="CT13" s="79">
        <v>19</v>
      </c>
      <c r="CU13" s="79">
        <v>1</v>
      </c>
      <c r="CV13" s="79">
        <v>9</v>
      </c>
      <c r="CW13" s="79">
        <v>1576</v>
      </c>
      <c r="CX13" s="79">
        <v>7</v>
      </c>
      <c r="CY13" s="79">
        <v>22</v>
      </c>
      <c r="CZ13" s="79">
        <v>70</v>
      </c>
      <c r="DA13" s="79">
        <v>1612</v>
      </c>
      <c r="DB13" s="79">
        <v>38</v>
      </c>
      <c r="DC13" s="79">
        <v>12</v>
      </c>
      <c r="DD13" s="79">
        <v>1</v>
      </c>
      <c r="DE13" s="79">
        <v>12</v>
      </c>
      <c r="DF13" s="79">
        <v>1840</v>
      </c>
      <c r="DG13" s="79">
        <v>10</v>
      </c>
      <c r="DH13" s="79">
        <v>1</v>
      </c>
      <c r="DI13" s="79">
        <v>24</v>
      </c>
      <c r="DJ13" s="79">
        <v>1761</v>
      </c>
      <c r="DK13" s="79">
        <v>13</v>
      </c>
      <c r="DL13" s="79">
        <v>40</v>
      </c>
      <c r="DM13" s="79">
        <v>60</v>
      </c>
      <c r="DN13" s="79">
        <v>1821</v>
      </c>
      <c r="DO13" s="79">
        <v>25</v>
      </c>
      <c r="DP13" s="79">
        <v>5</v>
      </c>
      <c r="DQ13" s="79">
        <v>2</v>
      </c>
      <c r="DR13" s="79">
        <v>26</v>
      </c>
      <c r="DS13" s="79">
        <v>3898</v>
      </c>
      <c r="DT13" s="79">
        <v>25</v>
      </c>
      <c r="DU13" s="79">
        <v>5</v>
      </c>
      <c r="DV13" s="79">
        <v>83</v>
      </c>
      <c r="DW13" s="79">
        <v>3693</v>
      </c>
      <c r="DX13" s="79">
        <v>35</v>
      </c>
      <c r="DY13" s="79">
        <v>202</v>
      </c>
      <c r="DZ13" s="79">
        <v>78</v>
      </c>
      <c r="EA13" s="79">
        <v>3919</v>
      </c>
      <c r="EB13" s="79">
        <v>29</v>
      </c>
      <c r="EC13" s="79">
        <v>13</v>
      </c>
      <c r="ED13" s="79">
        <v>7</v>
      </c>
      <c r="EE13" s="79">
        <v>42</v>
      </c>
      <c r="EF13" s="79">
        <v>3934</v>
      </c>
      <c r="EG13" s="79">
        <v>29</v>
      </c>
      <c r="EH13" s="79">
        <v>3</v>
      </c>
      <c r="EI13" s="79">
        <v>90</v>
      </c>
      <c r="EJ13" s="79">
        <v>3750</v>
      </c>
      <c r="EK13" s="79">
        <v>31</v>
      </c>
      <c r="EL13" s="79">
        <v>230</v>
      </c>
      <c r="EM13" s="79">
        <v>46</v>
      </c>
      <c r="EN13" s="79">
        <v>3959</v>
      </c>
      <c r="EO13" s="79">
        <v>30</v>
      </c>
      <c r="EP13" s="79">
        <v>22</v>
      </c>
      <c r="EQ13" s="79">
        <v>3</v>
      </c>
      <c r="ER13" s="79">
        <v>39</v>
      </c>
      <c r="ES13" s="79">
        <v>4061</v>
      </c>
      <c r="ET13" s="79">
        <v>32</v>
      </c>
      <c r="EU13" s="79">
        <v>4</v>
      </c>
      <c r="EV13" s="79">
        <v>84</v>
      </c>
      <c r="EW13" s="79">
        <v>3890</v>
      </c>
      <c r="EX13" s="79">
        <v>20</v>
      </c>
      <c r="EY13" s="79">
        <v>241</v>
      </c>
      <c r="EZ13" s="79">
        <v>29</v>
      </c>
      <c r="FA13" s="79">
        <v>4068</v>
      </c>
      <c r="FB13" s="79">
        <v>35</v>
      </c>
      <c r="FC13" s="79">
        <v>27</v>
      </c>
      <c r="FD13" s="79">
        <v>7</v>
      </c>
      <c r="FE13" s="79">
        <v>35</v>
      </c>
      <c r="FF13" s="79">
        <v>3902</v>
      </c>
      <c r="FG13" s="79">
        <v>39</v>
      </c>
      <c r="FH13" s="79">
        <v>6</v>
      </c>
      <c r="FI13" s="79">
        <v>78</v>
      </c>
      <c r="FJ13" s="79">
        <v>3757</v>
      </c>
      <c r="FK13" s="79">
        <v>29</v>
      </c>
      <c r="FL13" s="79">
        <v>246</v>
      </c>
      <c r="FM13" s="79">
        <v>6</v>
      </c>
      <c r="FN13" s="79">
        <v>3927</v>
      </c>
      <c r="FO13" s="79">
        <v>43</v>
      </c>
      <c r="FP13" s="79">
        <v>37</v>
      </c>
      <c r="FQ13" s="79">
        <v>1</v>
      </c>
      <c r="FR13" s="79">
        <v>35</v>
      </c>
      <c r="FS13" s="79">
        <v>0</v>
      </c>
      <c r="FT13" s="79">
        <v>0</v>
      </c>
      <c r="FU13" s="79">
        <v>0</v>
      </c>
      <c r="FV13" s="79">
        <v>0</v>
      </c>
      <c r="FW13" s="79">
        <v>0</v>
      </c>
      <c r="FX13" s="79">
        <v>0</v>
      </c>
      <c r="FY13" s="79">
        <v>0</v>
      </c>
      <c r="FZ13" s="79">
        <v>0</v>
      </c>
      <c r="GA13" s="79">
        <v>0</v>
      </c>
      <c r="GB13" s="79">
        <v>0</v>
      </c>
      <c r="GC13" s="79">
        <v>0</v>
      </c>
      <c r="GD13" s="79">
        <v>0</v>
      </c>
      <c r="GE13" s="79">
        <v>0</v>
      </c>
      <c r="GF13" s="79">
        <v>18303</v>
      </c>
      <c r="GG13" s="79">
        <v>0</v>
      </c>
      <c r="GH13" s="79">
        <v>0</v>
      </c>
      <c r="GI13" s="79">
        <v>0</v>
      </c>
      <c r="GJ13" s="79">
        <v>0</v>
      </c>
      <c r="GK13" s="79">
        <v>0</v>
      </c>
      <c r="GL13" s="79">
        <v>0</v>
      </c>
      <c r="GM13" s="79">
        <v>0</v>
      </c>
      <c r="GN13" s="79">
        <v>0</v>
      </c>
      <c r="GO13" s="79">
        <v>0</v>
      </c>
      <c r="GP13" s="79">
        <v>0</v>
      </c>
      <c r="GQ13" s="79">
        <v>0</v>
      </c>
      <c r="GR13" s="79">
        <v>0</v>
      </c>
      <c r="GS13" s="79">
        <v>49705</v>
      </c>
      <c r="GT13" s="78">
        <v>38645</v>
      </c>
      <c r="GU13" s="79">
        <v>38645</v>
      </c>
      <c r="GV13" s="79">
        <v>20142</v>
      </c>
      <c r="GW13" s="79">
        <v>20142</v>
      </c>
      <c r="GX13" s="79">
        <v>275</v>
      </c>
      <c r="GY13" s="79">
        <v>275</v>
      </c>
      <c r="GZ13" s="79">
        <v>15</v>
      </c>
      <c r="HA13" s="79">
        <v>15</v>
      </c>
      <c r="HC13" s="2">
        <f t="shared" si="5"/>
        <v>0</v>
      </c>
      <c r="HD13" s="3"/>
      <c r="HE13">
        <f t="shared" si="6"/>
        <v>6</v>
      </c>
      <c r="HJ13" s="1" t="str">
        <f>IFERROR(INDEX(B$10:B$26,MATCH(ROWS(HJ$10:HJ13),$HE$10:$HE$26,0)),"")</f>
        <v>City of Ilagan</v>
      </c>
      <c r="HK13" s="1">
        <f>IFERROR(INDEX(C$10:C$26,MATCH(ROWS(HK$10:HK13),$HE$10:$HE$26,0)),"")</f>
        <v>13396</v>
      </c>
      <c r="HL13" s="1" t="str">
        <f>IFERROR(INDEX(D$10:D$26,MATCH(ROWS(HL$10:HL13),$HE$10:$HE$26,0)),"")</f>
        <v/>
      </c>
      <c r="HM13" s="1">
        <f>IFERROR(INDEX(E$10:E$26,MATCH(ROWS(HM$10:HM13),$HE$10:$HE$26,0)),"")</f>
        <v>153050</v>
      </c>
      <c r="HN13" s="1">
        <f>IFERROR(INDEX(F$10:F$26,MATCH(ROWS(HN$10:HN13),$HE$10:$HE$26,0)),"")</f>
        <v>605</v>
      </c>
      <c r="HO13" s="1">
        <f>IFERROR(INDEX(G$10:G$26,MATCH(ROWS(HO$10:HO13),$HE$10:$HE$26,0)),"")</f>
        <v>3</v>
      </c>
      <c r="HP13" s="1">
        <f>IFERROR(INDEX(H$10:H$26,MATCH(ROWS(HP$10:HP13),$HE$10:$HE$26,0)),"")</f>
        <v>1</v>
      </c>
      <c r="HQ13" s="1">
        <f>IFERROR(INDEX(I$10:I$26,MATCH(ROWS(HQ$10:HQ13),$HE$10:$HE$26,0)),"")</f>
        <v>0</v>
      </c>
      <c r="HR13" s="1">
        <f>IFERROR(INDEX(J$10:J$26,MATCH(ROWS(HR$10:HR13),$HE$10:$HE$26,0)),"")</f>
        <v>595</v>
      </c>
      <c r="HS13" s="1">
        <f>IFERROR(INDEX(K$10:K$26,MATCH(ROWS(HS$10:HS13),$HE$10:$HE$26,0)),"")</f>
        <v>1</v>
      </c>
      <c r="HT13" s="1">
        <f>IFERROR(INDEX(L$10:L$26,MATCH(ROWS(HT$10:HT13),$HE$10:$HE$26,0)),"")</f>
        <v>0</v>
      </c>
      <c r="HU13" s="1">
        <f>IFERROR(INDEX(M$10:M$26,MATCH(ROWS(HU$10:HU13),$HE$10:$HE$26,0)),"")</f>
        <v>13</v>
      </c>
      <c r="HV13" s="1">
        <f>IFERROR(INDEX(N$10:N$26,MATCH(ROWS(HV$10:HV13),$HE$10:$HE$26,0)),"")</f>
        <v>603</v>
      </c>
      <c r="HW13" s="1">
        <f>IFERROR(INDEX(O$10:O$26,MATCH(ROWS(HW$10:HW13),$HE$10:$HE$26,0)),"")</f>
        <v>3</v>
      </c>
      <c r="HX13" s="1">
        <f>IFERROR(INDEX(P$10:P$26,MATCH(ROWS(HX$10:HX13),$HE$10:$HE$26,0)),"")</f>
        <v>1</v>
      </c>
      <c r="HY13" s="1">
        <f>IFERROR(INDEX(Q$10:Q$26,MATCH(ROWS(HY$10:HY13),$HE$10:$HE$26,0)),"")</f>
        <v>0</v>
      </c>
      <c r="HZ13" s="1">
        <f>IFERROR(INDEX(R$10:R$26,MATCH(ROWS(HZ$10:HZ13),$HE$10:$HE$26,0)),"")</f>
        <v>2</v>
      </c>
      <c r="IA13" s="1">
        <f>IFERROR(INDEX(S$10:S$26,MATCH(ROWS(IA$10:IA13),$HE$10:$HE$26,0)),"")</f>
        <v>522</v>
      </c>
      <c r="IB13" s="1">
        <f>IFERROR(INDEX(T$10:T$26,MATCH(ROWS(IB$10:IB13),$HE$10:$HE$26,0)),"")</f>
        <v>1</v>
      </c>
      <c r="IC13" s="1">
        <f>IFERROR(INDEX(U$10:U$26,MATCH(ROWS(IC$10:IC13),$HE$10:$HE$26,0)),"")</f>
        <v>2</v>
      </c>
      <c r="ID13" s="1">
        <f>IFERROR(INDEX(V$10:V$26,MATCH(ROWS(ID$10:ID13),$HE$10:$HE$26,0)),"")</f>
        <v>6</v>
      </c>
      <c r="IE13" s="1">
        <f>IFERROR(INDEX(W$10:W$26,MATCH(ROWS(IE$10:IE13),$HE$10:$HE$26,0)),"")</f>
        <v>513</v>
      </c>
      <c r="IF13" s="1">
        <f>IFERROR(INDEX(X$10:X$26,MATCH(ROWS(IF$10:IF13),$HE$10:$HE$26,0)),"")</f>
        <v>2</v>
      </c>
      <c r="IG13" s="1">
        <f>IFERROR(INDEX(Y$10:Y$26,MATCH(ROWS(IG$10:IG13),$HE$10:$HE$26,0)),"")</f>
        <v>10</v>
      </c>
      <c r="IH13" s="1">
        <f>IFERROR(INDEX(Z$10:Z$26,MATCH(ROWS(IH$10:IH13),$HE$10:$HE$26,0)),"")</f>
        <v>6</v>
      </c>
      <c r="II13" s="1">
        <f>IFERROR(INDEX(AA$10:AA$26,MATCH(ROWS(II$10:II13),$HE$10:$HE$26,0)),"")</f>
        <v>524</v>
      </c>
      <c r="IJ13" s="1">
        <f>IFERROR(INDEX(AB$10:AB$26,MATCH(ROWS(IJ$10:IJ13),$HE$10:$HE$26,0)),"")</f>
        <v>4</v>
      </c>
      <c r="IK13" s="1">
        <f>IFERROR(INDEX(AC$10:AC$26,MATCH(ROWS(IK$10:IK13),$HE$10:$HE$26,0)),"")</f>
        <v>1</v>
      </c>
      <c r="IL13" s="1">
        <f>IFERROR(INDEX(AD$10:AD$26,MATCH(ROWS(IL$10:IL13),$HE$10:$HE$26,0)),"")</f>
        <v>0</v>
      </c>
      <c r="IM13" s="1">
        <f>IFERROR(INDEX(AE$10:AE$26,MATCH(ROWS(IM$10:IM13),$HE$10:$HE$26,0)),"")</f>
        <v>2</v>
      </c>
      <c r="IN13" s="1">
        <f>IFERROR(INDEX(AF$10:AF$26,MATCH(ROWS(IN$10:IN13),$HE$10:$HE$26,0)),"")</f>
        <v>1323</v>
      </c>
      <c r="IO13" s="1">
        <f>IFERROR(INDEX(AG$10:AG$26,MATCH(ROWS(IO$10:IO13),$HE$10:$HE$26,0)),"")</f>
        <v>3</v>
      </c>
      <c r="IP13" s="1">
        <f>IFERROR(INDEX(AH$10:AH$26,MATCH(ROWS(IP$10:IP13),$HE$10:$HE$26,0)),"")</f>
        <v>2</v>
      </c>
      <c r="IQ13" s="1">
        <f>IFERROR(INDEX(AI$10:AI$26,MATCH(ROWS(IQ$10:IQ13),$HE$10:$HE$26,0)),"")</f>
        <v>17</v>
      </c>
      <c r="IR13" s="1">
        <f>IFERROR(INDEX(AJ$10:AJ$26,MATCH(ROWS(IR$10:IR13),$HE$10:$HE$26,0)),"")</f>
        <v>1299</v>
      </c>
      <c r="IS13" s="1">
        <f>IFERROR(INDEX(AK$10:AK$26,MATCH(ROWS(IS$10:IS13),$HE$10:$HE$26,0)),"")</f>
        <v>5</v>
      </c>
      <c r="IT13" s="1">
        <f>IFERROR(INDEX(AL$10:AL$26,MATCH(ROWS(IT$10:IT13),$HE$10:$HE$26,0)),"")</f>
        <v>35</v>
      </c>
      <c r="IU13" s="1">
        <f>IFERROR(INDEX(AM$10:AM$26,MATCH(ROWS(IU$10:IU13),$HE$10:$HE$26,0)),"")</f>
        <v>6</v>
      </c>
      <c r="IV13" s="1">
        <f>IFERROR(INDEX(AN$10:AN$26,MATCH(ROWS(IV$10:IV13),$HE$10:$HE$26,0)),"")</f>
        <v>1330</v>
      </c>
      <c r="IW13" s="1">
        <f>IFERROR(INDEX(AO$10:AO$26,MATCH(ROWS(IW$10:IW13),$HE$10:$HE$26,0)),"")</f>
        <v>3</v>
      </c>
      <c r="IX13" s="1">
        <f>IFERROR(INDEX(AP$10:AP$26,MATCH(ROWS(IX$10:IX13),$HE$10:$HE$26,0)),"")</f>
        <v>2</v>
      </c>
      <c r="IY13" s="1">
        <f>IFERROR(INDEX(AQ$10:AQ$26,MATCH(ROWS(IY$10:IY13),$HE$10:$HE$26,0)),"")</f>
        <v>0</v>
      </c>
      <c r="IZ13" s="1">
        <f>IFERROR(INDEX(AR$10:AR$26,MATCH(ROWS(IZ$10:IZ13),$HE$10:$HE$26,0)),"")</f>
        <v>10</v>
      </c>
      <c r="JA13" s="1">
        <f>IFERROR(INDEX(AS$10:AS$26,MATCH(ROWS(JA$10:JA13),$HE$10:$HE$26,0)),"")</f>
        <v>1267</v>
      </c>
      <c r="JB13" s="1">
        <f>IFERROR(INDEX(AT$10:AT$26,MATCH(ROWS(JB$10:JB13),$HE$10:$HE$26,0)),"")</f>
        <v>7</v>
      </c>
      <c r="JC13" s="1">
        <f>IFERROR(INDEX(AU$10:AU$26,MATCH(ROWS(JC$10:JC13),$HE$10:$HE$26,0)),"")</f>
        <v>0</v>
      </c>
      <c r="JD13" s="1">
        <f>IFERROR(INDEX(AV$10:AV$26,MATCH(ROWS(JD$10:JD13),$HE$10:$HE$26,0)),"")</f>
        <v>21</v>
      </c>
      <c r="JE13" s="1">
        <f>IFERROR(INDEX(AW$10:AW$26,MATCH(ROWS(JE$10:JE13),$HE$10:$HE$26,0)),"")</f>
        <v>1229</v>
      </c>
      <c r="JF13" s="1">
        <f>IFERROR(INDEX(AX$10:AX$26,MATCH(ROWS(JF$10:JF13),$HE$10:$HE$26,0)),"")</f>
        <v>3</v>
      </c>
      <c r="JG13" s="1">
        <f>IFERROR(INDEX(AY$10:AY$26,MATCH(ROWS(JG$10:JG13),$HE$10:$HE$26,0)),"")</f>
        <v>57</v>
      </c>
      <c r="JH13" s="1">
        <f>IFERROR(INDEX(AZ$10:AZ$26,MATCH(ROWS(JH$10:JH13),$HE$10:$HE$26,0)),"")</f>
        <v>6</v>
      </c>
      <c r="JI13" s="1">
        <f>IFERROR(INDEX(BA$10:BA$26,MATCH(ROWS(JI$10:JI13),$HE$10:$HE$26,0)),"")</f>
        <v>1281</v>
      </c>
      <c r="JJ13" s="1">
        <f>IFERROR(INDEX(BB$10:BB$26,MATCH(ROWS(JJ$10:JJ13),$HE$10:$HE$26,0)),"")</f>
        <v>5</v>
      </c>
      <c r="JK13" s="1">
        <f>IFERROR(INDEX(BC$10:BC$26,MATCH(ROWS(JK$10:JK13),$HE$10:$HE$26,0)),"")</f>
        <v>4</v>
      </c>
      <c r="JL13" s="1">
        <f>IFERROR(INDEX(BD$10:BD$26,MATCH(ROWS(JL$10:JL13),$HE$10:$HE$26,0)),"")</f>
        <v>1</v>
      </c>
      <c r="JM13" s="1">
        <f>IFERROR(INDEX(BE$10:BE$26,MATCH(ROWS(JM$10:JM13),$HE$10:$HE$26,0)),"")</f>
        <v>4</v>
      </c>
      <c r="JN13" s="1">
        <f>IFERROR(INDEX(BF$10:BF$26,MATCH(ROWS(JN$10:JN13),$HE$10:$HE$26,0)),"")</f>
        <v>1293</v>
      </c>
      <c r="JO13" s="1">
        <f>IFERROR(INDEX(BG$10:BG$26,MATCH(ROWS(JO$10:JO13),$HE$10:$HE$26,0)),"")</f>
        <v>12</v>
      </c>
      <c r="JP13" s="1">
        <f>IFERROR(INDEX(BH$10:BH$26,MATCH(ROWS(JP$10:JP13),$HE$10:$HE$26,0)),"")</f>
        <v>3</v>
      </c>
      <c r="JQ13" s="1">
        <f>IFERROR(INDEX(BI$10:BI$26,MATCH(ROWS(JQ$10:JQ13),$HE$10:$HE$26,0)),"")</f>
        <v>25</v>
      </c>
      <c r="JR13" s="1">
        <f>IFERROR(INDEX(BJ$10:BJ$26,MATCH(ROWS(JR$10:JR13),$HE$10:$HE$26,0)),"")</f>
        <v>1262</v>
      </c>
      <c r="JS13" s="1">
        <f>IFERROR(INDEX(BK$10:BK$26,MATCH(ROWS(JS$10:JS13),$HE$10:$HE$26,0)),"")</f>
        <v>7</v>
      </c>
      <c r="JT13" s="1">
        <f>IFERROR(INDEX(BL$10:BL$26,MATCH(ROWS(JT$10:JT13),$HE$10:$HE$26,0)),"")</f>
        <v>61</v>
      </c>
      <c r="JU13" s="1">
        <f>IFERROR(INDEX(BM$10:BM$26,MATCH(ROWS(JU$10:JU13),$HE$10:$HE$26,0)),"")</f>
        <v>3</v>
      </c>
      <c r="JV13" s="1">
        <f>IFERROR(INDEX(BN$10:BN$26,MATCH(ROWS(JV$10:JV13),$HE$10:$HE$26,0)),"")</f>
        <v>1311</v>
      </c>
      <c r="JW13" s="1">
        <f>IFERROR(INDEX(BO$10:BO$26,MATCH(ROWS(JW$10:JW13),$HE$10:$HE$26,0)),"")</f>
        <v>8</v>
      </c>
      <c r="JX13" s="1">
        <f>IFERROR(INDEX(BP$10:BP$26,MATCH(ROWS(JX$10:JX13),$HE$10:$HE$26,0)),"")</f>
        <v>9</v>
      </c>
      <c r="JY13" s="1">
        <f>IFERROR(INDEX(BQ$10:BQ$26,MATCH(ROWS(JY$10:JY13),$HE$10:$HE$26,0)),"")</f>
        <v>1</v>
      </c>
      <c r="JZ13" s="1">
        <f>IFERROR(INDEX(BR$10:BR$26,MATCH(ROWS(JZ$10:JZ13),$HE$10:$HE$26,0)),"")</f>
        <v>4</v>
      </c>
      <c r="KA13" s="1">
        <f>IFERROR(INDEX(BS$10:BS$26,MATCH(ROWS(KA$10:KA13),$HE$10:$HE$26,0)),"")</f>
        <v>1380</v>
      </c>
      <c r="KB13" s="1">
        <f>IFERROR(INDEX(BT$10:BT$26,MATCH(ROWS(KB$10:KB13),$HE$10:$HE$26,0)),"")</f>
        <v>15</v>
      </c>
      <c r="KC13" s="1">
        <f>IFERROR(INDEX(BU$10:BU$26,MATCH(ROWS(KC$10:KC13),$HE$10:$HE$26,0)),"")</f>
        <v>1</v>
      </c>
      <c r="KD13" s="1">
        <f>IFERROR(INDEX(BV$10:BV$26,MATCH(ROWS(KD$10:KD13),$HE$10:$HE$26,0)),"")</f>
        <v>16</v>
      </c>
      <c r="KE13" s="1">
        <f>IFERROR(INDEX(BW$10:BW$26,MATCH(ROWS(KE$10:KE13),$HE$10:$HE$26,0)),"")</f>
        <v>1360</v>
      </c>
      <c r="KF13" s="1">
        <f>IFERROR(INDEX(BX$10:BX$26,MATCH(ROWS(KF$10:KF13),$HE$10:$HE$26,0)),"")</f>
        <v>7</v>
      </c>
      <c r="KG13" s="1">
        <f>IFERROR(INDEX(BY$10:BY$26,MATCH(ROWS(KG$10:KG13),$HE$10:$HE$26,0)),"")</f>
        <v>43</v>
      </c>
      <c r="KH13" s="1">
        <f>IFERROR(INDEX(BZ$10:BZ$26,MATCH(ROWS(KH$10:KH13),$HE$10:$HE$26,0)),"")</f>
        <v>2</v>
      </c>
      <c r="KI13" s="1">
        <f>IFERROR(INDEX(CA$10:CA$26,MATCH(ROWS(KI$10:KI13),$HE$10:$HE$26,0)),"")</f>
        <v>1389</v>
      </c>
      <c r="KJ13" s="1">
        <f>IFERROR(INDEX(CB$10:CB$26,MATCH(ROWS(KJ$10:KJ13),$HE$10:$HE$26,0)),"")</f>
        <v>8</v>
      </c>
      <c r="KK13" s="1">
        <f>IFERROR(INDEX(CC$10:CC$26,MATCH(ROWS(KK$10:KK13),$HE$10:$HE$26,0)),"")</f>
        <v>9</v>
      </c>
      <c r="KL13" s="1">
        <f>IFERROR(INDEX(CD$10:CD$26,MATCH(ROWS(KL$10:KL13),$HE$10:$HE$26,0)),"")</f>
        <v>1</v>
      </c>
      <c r="KM13" s="1">
        <f>IFERROR(INDEX(CE$10:CE$26,MATCH(ROWS(KM$10:KM13),$HE$10:$HE$26,0)),"")</f>
        <v>5</v>
      </c>
      <c r="KN13" s="1">
        <f>IFERROR(INDEX(CF$10:CF$26,MATCH(ROWS(KN$10:KN13),$HE$10:$HE$26,0)),"")</f>
        <v>3</v>
      </c>
      <c r="KO13" s="1">
        <f>IFERROR(INDEX(CG$10:CG$26,MATCH(ROWS(KO$10:KO13),$HE$10:$HE$26,0)),"")</f>
        <v>1</v>
      </c>
      <c r="KP13" s="1">
        <f>IFERROR(INDEX(CH$10:CH$26,MATCH(ROWS(KP$10:KP13),$HE$10:$HE$26,0)),"")</f>
        <v>0</v>
      </c>
      <c r="KQ13" s="1">
        <f>IFERROR(INDEX(CI$10:CI$26,MATCH(ROWS(KQ$10:KQ13),$HE$10:$HE$26,0)),"")</f>
        <v>0</v>
      </c>
      <c r="KR13" s="1">
        <f>IFERROR(INDEX(CJ$10:CJ$26,MATCH(ROWS(KR$10:KR13),$HE$10:$HE$26,0)),"")</f>
        <v>3</v>
      </c>
      <c r="KS13" s="1">
        <f>IFERROR(INDEX(CK$10:CK$26,MATCH(ROWS(KS$10:KS13),$HE$10:$HE$26,0)),"")</f>
        <v>0</v>
      </c>
      <c r="KT13" s="1">
        <f>IFERROR(INDEX(CL$10:CL$26,MATCH(ROWS(KT$10:KT13),$HE$10:$HE$26,0)),"")</f>
        <v>1</v>
      </c>
      <c r="KU13" s="1">
        <f>IFERROR(INDEX(CM$10:CM$26,MATCH(ROWS(KU$10:KU13),$HE$10:$HE$26,0)),"")</f>
        <v>0</v>
      </c>
      <c r="KV13" s="1">
        <f>IFERROR(INDEX(CN$10:CN$26,MATCH(ROWS(KV$10:KV13),$HE$10:$HE$26,0)),"")</f>
        <v>3</v>
      </c>
      <c r="KW13" s="1">
        <f>IFERROR(INDEX(CO$10:CO$26,MATCH(ROWS(KW$10:KW13),$HE$10:$HE$26,0)),"")</f>
        <v>1</v>
      </c>
      <c r="KX13" s="1">
        <f>IFERROR(INDEX(CP$10:CP$26,MATCH(ROWS(KX$10:KX13),$HE$10:$HE$26,0)),"")</f>
        <v>0</v>
      </c>
      <c r="KY13" s="1">
        <f>IFERROR(INDEX(CQ$10:CQ$26,MATCH(ROWS(KY$10:KY13),$HE$10:$HE$26,0)),"")</f>
        <v>0</v>
      </c>
      <c r="KZ13" s="1">
        <f>IFERROR(INDEX(CR$10:CR$26,MATCH(ROWS(KZ$10:KZ13),$HE$10:$HE$26,0)),"")</f>
        <v>0</v>
      </c>
      <c r="LA13" s="1">
        <f>IFERROR(INDEX(CS$10:CS$26,MATCH(ROWS(LA$10:LA13),$HE$10:$HE$26,0)),"")</f>
        <v>614</v>
      </c>
      <c r="LB13" s="1">
        <f>IFERROR(INDEX(CT$10:CT$26,MATCH(ROWS(LB$10:LB13),$HE$10:$HE$26,0)),"")</f>
        <v>2</v>
      </c>
      <c r="LC13" s="1">
        <f>IFERROR(INDEX(CU$10:CU$26,MATCH(ROWS(LC$10:LC13),$HE$10:$HE$26,0)),"")</f>
        <v>2</v>
      </c>
      <c r="LD13" s="1">
        <f>IFERROR(INDEX(CV$10:CV$26,MATCH(ROWS(LD$10:LD13),$HE$10:$HE$26,0)),"")</f>
        <v>0</v>
      </c>
      <c r="LE13" s="1">
        <f>IFERROR(INDEX(CW$10:CW$26,MATCH(ROWS(LE$10:LE13),$HE$10:$HE$26,0)),"")</f>
        <v>601</v>
      </c>
      <c r="LF13" s="1">
        <f>IFERROR(INDEX(CX$10:CX$26,MATCH(ROWS(LF$10:LF13),$HE$10:$HE$26,0)),"")</f>
        <v>1</v>
      </c>
      <c r="LG13" s="1">
        <f>IFERROR(INDEX(CY$10:CY$26,MATCH(ROWS(LG$10:LG13),$HE$10:$HE$26,0)),"")</f>
        <v>1</v>
      </c>
      <c r="LH13" s="1">
        <f>IFERROR(INDEX(CZ$10:CZ$26,MATCH(ROWS(LH$10:LH13),$HE$10:$HE$26,0)),"")</f>
        <v>15</v>
      </c>
      <c r="LI13" s="1">
        <f>IFERROR(INDEX(DA$10:DA$26,MATCH(ROWS(LI$10:LI13),$HE$10:$HE$26,0)),"")</f>
        <v>611</v>
      </c>
      <c r="LJ13" s="1">
        <f>IFERROR(INDEX(DB$10:DB$26,MATCH(ROWS(LJ$10:LJ13),$HE$10:$HE$26,0)),"")</f>
        <v>4</v>
      </c>
      <c r="LK13" s="1">
        <f>IFERROR(INDEX(DC$10:DC$26,MATCH(ROWS(LK$10:LK13),$HE$10:$HE$26,0)),"")</f>
        <v>1</v>
      </c>
      <c r="LL13" s="1">
        <f>IFERROR(INDEX(DD$10:DD$26,MATCH(ROWS(LL$10:LL13),$HE$10:$HE$26,0)),"")</f>
        <v>0</v>
      </c>
      <c r="LM13" s="1">
        <f>IFERROR(INDEX(DE$10:DE$26,MATCH(ROWS(LM$10:LM13),$HE$10:$HE$26,0)),"")</f>
        <v>2</v>
      </c>
      <c r="LN13" s="1">
        <f>IFERROR(INDEX(DF$10:DF$26,MATCH(ROWS(LN$10:LN13),$HE$10:$HE$26,0)),"")</f>
        <v>566</v>
      </c>
      <c r="LO13" s="1">
        <f>IFERROR(INDEX(DG$10:DG$26,MATCH(ROWS(LO$10:LO13),$HE$10:$HE$26,0)),"")</f>
        <v>2</v>
      </c>
      <c r="LP13" s="1">
        <f>IFERROR(INDEX(DH$10:DH$26,MATCH(ROWS(LP$10:LP13),$HE$10:$HE$26,0)),"")</f>
        <v>0</v>
      </c>
      <c r="LQ13" s="1">
        <f>IFERROR(INDEX(DI$10:DI$26,MATCH(ROWS(LQ$10:LQ13),$HE$10:$HE$26,0)),"")</f>
        <v>3</v>
      </c>
      <c r="LR13" s="1">
        <f>IFERROR(INDEX(DJ$10:DJ$26,MATCH(ROWS(LR$10:LR13),$HE$10:$HE$26,0)),"")</f>
        <v>558</v>
      </c>
      <c r="LS13" s="1">
        <f>IFERROR(INDEX(DK$10:DK$26,MATCH(ROWS(LS$10:LS13),$HE$10:$HE$26,0)),"")</f>
        <v>1</v>
      </c>
      <c r="LT13" s="1">
        <f>IFERROR(INDEX(DL$10:DL$26,MATCH(ROWS(LT$10:LT13),$HE$10:$HE$26,0)),"")</f>
        <v>6</v>
      </c>
      <c r="LU13" s="1">
        <f>IFERROR(INDEX(DM$10:DM$26,MATCH(ROWS(LU$10:LU13),$HE$10:$HE$26,0)),"")</f>
        <v>6</v>
      </c>
      <c r="LV13" s="1">
        <f>IFERROR(INDEX(DN$10:DN$26,MATCH(ROWS(LV$10:LV13),$HE$10:$HE$26,0)),"")</f>
        <v>562</v>
      </c>
      <c r="LW13" s="1">
        <f>IFERROR(INDEX(DO$10:DO$26,MATCH(ROWS(LW$10:LW13),$HE$10:$HE$26,0)),"")</f>
        <v>2</v>
      </c>
      <c r="LX13" s="1">
        <f>IFERROR(INDEX(DP$10:DP$26,MATCH(ROWS(LX$10:LX13),$HE$10:$HE$26,0)),"")</f>
        <v>2</v>
      </c>
      <c r="LY13" s="1">
        <f>IFERROR(INDEX(DQ$10:DQ$26,MATCH(ROWS(LY$10:LY13),$HE$10:$HE$26,0)),"")</f>
        <v>0</v>
      </c>
      <c r="LZ13" s="1">
        <f>IFERROR(INDEX(DR$10:DR$26,MATCH(ROWS(LZ$10:LZ13),$HE$10:$HE$26,0)),"")</f>
        <v>5</v>
      </c>
      <c r="MA13" s="1">
        <f>IFERROR(INDEX(DS$10:DS$26,MATCH(ROWS(MA$10:MA13),$HE$10:$HE$26,0)),"")</f>
        <v>1353</v>
      </c>
      <c r="MB13" s="1">
        <f>IFERROR(INDEX(DT$10:DT$26,MATCH(ROWS(MB$10:MB13),$HE$10:$HE$26,0)),"")</f>
        <v>4</v>
      </c>
      <c r="MC13" s="1">
        <f>IFERROR(INDEX(DU$10:DU$26,MATCH(ROWS(MC$10:MC13),$HE$10:$HE$26,0)),"")</f>
        <v>3</v>
      </c>
      <c r="MD13" s="1">
        <f>IFERROR(INDEX(DV$10:DV$26,MATCH(ROWS(MD$10:MD13),$HE$10:$HE$26,0)),"")</f>
        <v>25</v>
      </c>
      <c r="ME13" s="1">
        <f>IFERROR(INDEX(DW$10:DW$26,MATCH(ROWS(ME$10:ME13),$HE$10:$HE$26,0)),"")</f>
        <v>1319</v>
      </c>
      <c r="MF13" s="1">
        <f>IFERROR(INDEX(DX$10:DX$26,MATCH(ROWS(MF$10:MF13),$HE$10:$HE$26,0)),"")</f>
        <v>9</v>
      </c>
      <c r="MG13" s="1">
        <f>IFERROR(INDEX(DY$10:DY$26,MATCH(ROWS(MG$10:MG13),$HE$10:$HE$26,0)),"")</f>
        <v>47</v>
      </c>
      <c r="MH13" s="1">
        <f>IFERROR(INDEX(DZ$10:DZ$26,MATCH(ROWS(MH$10:MH13),$HE$10:$HE$26,0)),"")</f>
        <v>10</v>
      </c>
      <c r="MI13" s="1">
        <f>IFERROR(INDEX(EA$10:EA$26,MATCH(ROWS(MI$10:MI13),$HE$10:$HE$26,0)),"")</f>
        <v>1369</v>
      </c>
      <c r="MJ13" s="1">
        <f>IFERROR(INDEX(EB$10:EB$26,MATCH(ROWS(MJ$10:MJ13),$HE$10:$HE$26,0)),"")</f>
        <v>2</v>
      </c>
      <c r="MK13" s="1">
        <f>IFERROR(INDEX(EC$10:EC$26,MATCH(ROWS(MK$10:MK13),$HE$10:$HE$26,0)),"")</f>
        <v>1</v>
      </c>
      <c r="ML13" s="1">
        <f>IFERROR(INDEX(ED$10:ED$26,MATCH(ROWS(ML$10:ML13),$HE$10:$HE$26,0)),"")</f>
        <v>2</v>
      </c>
      <c r="MM13" s="1">
        <f>IFERROR(INDEX(EE$10:EE$26,MATCH(ROWS(MM$10:MM13),$HE$10:$HE$26,0)),"")</f>
        <v>11</v>
      </c>
      <c r="MN13" s="1">
        <f>IFERROR(INDEX(EF$10:EF$26,MATCH(ROWS(MN$10:MN13),$HE$10:$HE$26,0)),"")</f>
        <v>1322</v>
      </c>
      <c r="MO13" s="1">
        <f>IFERROR(INDEX(EG$10:EG$26,MATCH(ROWS(MO$10:MO13),$HE$10:$HE$26,0)),"")</f>
        <v>13</v>
      </c>
      <c r="MP13" s="1">
        <f>IFERROR(INDEX(EH$10:EH$26,MATCH(ROWS(MP$10:MP13),$HE$10:$HE$26,0)),"")</f>
        <v>1</v>
      </c>
      <c r="MQ13" s="1">
        <f>IFERROR(INDEX(EI$10:EI$26,MATCH(ROWS(MQ$10:MQ13),$HE$10:$HE$26,0)),"")</f>
        <v>27</v>
      </c>
      <c r="MR13" s="1">
        <f>IFERROR(INDEX(EJ$10:EJ$26,MATCH(ROWS(MR$10:MR13),$HE$10:$HE$26,0)),"")</f>
        <v>1302</v>
      </c>
      <c r="MS13" s="1">
        <f>IFERROR(INDEX(EK$10:EK$26,MATCH(ROWS(MS$10:MS13),$HE$10:$HE$26,0)),"")</f>
        <v>11</v>
      </c>
      <c r="MT13" s="1">
        <f>IFERROR(INDEX(EL$10:EL$26,MATCH(ROWS(MT$10:MT13),$HE$10:$HE$26,0)),"")</f>
        <v>44</v>
      </c>
      <c r="MU13" s="1">
        <f>IFERROR(INDEX(EM$10:EM$26,MATCH(ROWS(MU$10:MU13),$HE$10:$HE$26,0)),"")</f>
        <v>6</v>
      </c>
      <c r="MV13" s="1">
        <f>IFERROR(INDEX(EN$10:EN$26,MATCH(ROWS(MV$10:MV13),$HE$10:$HE$26,0)),"")</f>
        <v>1336</v>
      </c>
      <c r="MW13" s="1">
        <f>IFERROR(INDEX(EO$10:EO$26,MATCH(ROWS(MW$10:MW13),$HE$10:$HE$26,0)),"")</f>
        <v>8</v>
      </c>
      <c r="MX13" s="1">
        <f>IFERROR(INDEX(EP$10:EP$26,MATCH(ROWS(MX$10:MX13),$HE$10:$HE$26,0)),"")</f>
        <v>9</v>
      </c>
      <c r="MY13" s="1">
        <f>IFERROR(INDEX(EQ$10:EQ$26,MATCH(ROWS(MY$10:MY13),$HE$10:$HE$26,0)),"")</f>
        <v>1</v>
      </c>
      <c r="MZ13" s="1">
        <f>IFERROR(INDEX(ER$10:ER$26,MATCH(ROWS(MZ$10:MZ13),$HE$10:$HE$26,0)),"")</f>
        <v>9</v>
      </c>
      <c r="NA13" s="1">
        <f>IFERROR(INDEX(ES$10:ES$26,MATCH(ROWS(NA$10:NA13),$HE$10:$HE$26,0)),"")</f>
        <v>1405</v>
      </c>
      <c r="NB13" s="1">
        <f>IFERROR(INDEX(ET$10:ET$26,MATCH(ROWS(NB$10:NB13),$HE$10:$HE$26,0)),"")</f>
        <v>16</v>
      </c>
      <c r="NC13" s="1">
        <f>IFERROR(INDEX(EU$10:EU$26,MATCH(ROWS(NC$10:NC13),$HE$10:$HE$26,0)),"")</f>
        <v>3</v>
      </c>
      <c r="ND13" s="1">
        <f>IFERROR(INDEX(EV$10:EV$26,MATCH(ROWS(ND$10:ND13),$HE$10:$HE$26,0)),"")</f>
        <v>17</v>
      </c>
      <c r="NE13" s="1">
        <f>IFERROR(INDEX(EW$10:EW$26,MATCH(ROWS(NE$10:NE13),$HE$10:$HE$26,0)),"")</f>
        <v>1370</v>
      </c>
      <c r="NF13" s="1">
        <f>IFERROR(INDEX(EX$10:EX$26,MATCH(ROWS(NF$10:NF13),$HE$10:$HE$26,0)),"")</f>
        <v>8</v>
      </c>
      <c r="NG13" s="1">
        <f>IFERROR(INDEX(EY$10:EY$26,MATCH(ROWS(NG$10:NG13),$HE$10:$HE$26,0)),"")</f>
        <v>60</v>
      </c>
      <c r="NH13" s="1">
        <f>IFERROR(INDEX(EZ$10:EZ$26,MATCH(ROWS(NH$10:NH13),$HE$10:$HE$26,0)),"")</f>
        <v>3</v>
      </c>
      <c r="NI13" s="1">
        <f>IFERROR(INDEX(FA$10:FA$26,MATCH(ROWS(NI$10:NI13),$HE$10:$HE$26,0)),"")</f>
        <v>1416</v>
      </c>
      <c r="NJ13" s="1">
        <f>IFERROR(INDEX(FB$10:FB$26,MATCH(ROWS(NJ$10:NJ13),$HE$10:$HE$26,0)),"")</f>
        <v>4</v>
      </c>
      <c r="NK13" s="1">
        <f>IFERROR(INDEX(FC$10:FC$26,MATCH(ROWS(NK$10:NK13),$HE$10:$HE$26,0)),"")</f>
        <v>17</v>
      </c>
      <c r="NL13" s="1">
        <f>IFERROR(INDEX(FD$10:FD$26,MATCH(ROWS(NL$10:NL13),$HE$10:$HE$26,0)),"")</f>
        <v>1</v>
      </c>
      <c r="NM13" s="1">
        <f>IFERROR(INDEX(FE$10:FE$26,MATCH(ROWS(NM$10:NM13),$HE$10:$HE$26,0)),"")</f>
        <v>3</v>
      </c>
      <c r="NN13" s="1">
        <f>IFERROR(INDEX(FF$10:FF$26,MATCH(ROWS(NN$10:NN13),$HE$10:$HE$26,0)),"")</f>
        <v>1460</v>
      </c>
      <c r="NO13" s="1">
        <f>IFERROR(INDEX(FG$10:FG$26,MATCH(ROWS(NO$10:NO13),$HE$10:$HE$26,0)),"")</f>
        <v>17</v>
      </c>
      <c r="NP13" s="1">
        <f>IFERROR(INDEX(FH$10:FH$26,MATCH(ROWS(NP$10:NP13),$HE$10:$HE$26,0)),"")</f>
        <v>0</v>
      </c>
      <c r="NQ13" s="1">
        <f>IFERROR(INDEX(FI$10:FI$26,MATCH(ROWS(NQ$10:NQ13),$HE$10:$HE$26,0)),"")</f>
        <v>16</v>
      </c>
      <c r="NR13" s="1">
        <f>IFERROR(INDEX(FJ$10:FJ$26,MATCH(ROWS(NR$10:NR13),$HE$10:$HE$26,0)),"")</f>
        <v>1435</v>
      </c>
      <c r="NS13" s="1">
        <f>IFERROR(INDEX(FK$10:FK$26,MATCH(ROWS(NS$10:NS13),$HE$10:$HE$26,0)),"")</f>
        <v>3</v>
      </c>
      <c r="NT13" s="1">
        <f>IFERROR(INDEX(FL$10:FL$26,MATCH(ROWS(NT$10:NT13),$HE$10:$HE$26,0)),"")</f>
        <v>53</v>
      </c>
      <c r="NU13" s="1">
        <f>IFERROR(INDEX(FM$10:FM$26,MATCH(ROWS(NU$10:NU13),$HE$10:$HE$26,0)),"")</f>
        <v>2</v>
      </c>
      <c r="NV13" s="1">
        <f>IFERROR(INDEX(FN$10:FN$26,MATCH(ROWS(NV$10:NV13),$HE$10:$HE$26,0)),"")</f>
        <v>1462</v>
      </c>
      <c r="NW13" s="1">
        <f>IFERROR(INDEX(FO$10:FO$26,MATCH(ROWS(NW$10:NW13),$HE$10:$HE$26,0)),"")</f>
        <v>9</v>
      </c>
      <c r="NX13" s="1">
        <f>IFERROR(INDEX(FP$10:FP$26,MATCH(ROWS(NX$10:NX13),$HE$10:$HE$26,0)),"")</f>
        <v>15</v>
      </c>
      <c r="NY13" s="1">
        <f>IFERROR(INDEX(FQ$10:FQ$26,MATCH(ROWS(NY$10:NY13),$HE$10:$HE$26,0)),"")</f>
        <v>0</v>
      </c>
      <c r="NZ13" s="1">
        <f>IFERROR(INDEX(FR$10:FR$26,MATCH(ROWS(NZ$10:NZ13),$HE$10:$HE$26,0)),"")</f>
        <v>7</v>
      </c>
      <c r="OA13" s="1">
        <f>IFERROR(INDEX(FS$10:FS$26,MATCH(ROWS(OA$10:OA13),$HE$10:$HE$26,0)),"")</f>
        <v>2</v>
      </c>
      <c r="OB13" s="1">
        <f>IFERROR(INDEX(FT$10:FT$26,MATCH(ROWS(OB$10:OB13),$HE$10:$HE$26,0)),"")</f>
        <v>0</v>
      </c>
      <c r="OC13" s="1">
        <f>IFERROR(INDEX(FU$10:FU$26,MATCH(ROWS(OC$10:OC13),$HE$10:$HE$26,0)),"")</f>
        <v>0</v>
      </c>
      <c r="OD13" s="1">
        <f>IFERROR(INDEX(FV$10:FV$26,MATCH(ROWS(OD$10:OD13),$HE$10:$HE$26,0)),"")</f>
        <v>0</v>
      </c>
      <c r="OE13" s="1">
        <f>IFERROR(INDEX(FW$10:FW$26,MATCH(ROWS(OE$10:OE13),$HE$10:$HE$26,0)),"")</f>
        <v>2</v>
      </c>
      <c r="OF13" s="1">
        <f>IFERROR(INDEX(FX$10:FX$26,MATCH(ROWS(OF$10:OF13),$HE$10:$HE$26,0)),"")</f>
        <v>0</v>
      </c>
      <c r="OG13" s="1">
        <f>IFERROR(INDEX(FY$10:FY$26,MATCH(ROWS(OG$10:OG13),$HE$10:$HE$26,0)),"")</f>
        <v>0</v>
      </c>
      <c r="OH13" s="1">
        <f>IFERROR(INDEX(FZ$10:FZ$26,MATCH(ROWS(OH$10:OH13),$HE$10:$HE$26,0)),"")</f>
        <v>0</v>
      </c>
      <c r="OI13" s="1">
        <f>IFERROR(INDEX(GA$10:GA$26,MATCH(ROWS(OI$10:OI13),$HE$10:$HE$26,0)),"")</f>
        <v>2</v>
      </c>
      <c r="OJ13" s="1">
        <f>IFERROR(INDEX(GB$10:GB$26,MATCH(ROWS(OJ$10:OJ13),$HE$10:$HE$26,0)),"")</f>
        <v>0</v>
      </c>
      <c r="OK13" s="1">
        <f>IFERROR(INDEX(GC$10:GC$26,MATCH(ROWS(OK$10:OK13),$HE$10:$HE$26,0)),"")</f>
        <v>0</v>
      </c>
      <c r="OL13" s="1">
        <f>IFERROR(INDEX(GD$10:GD$26,MATCH(ROWS(OL$10:OL13),$HE$10:$HE$26,0)),"")</f>
        <v>0</v>
      </c>
      <c r="OM13" s="1">
        <f>IFERROR(INDEX(GE$10:GE$26,MATCH(ROWS(OM$10:OM13),$HE$10:$HE$26,0)),"")</f>
        <v>0</v>
      </c>
      <c r="ON13" s="1">
        <f>IFERROR(INDEX(GF$10:GF$26,MATCH(ROWS(ON$10:ON13),$HE$10:$HE$26,0)),"")</f>
        <v>23</v>
      </c>
      <c r="OO13" s="1">
        <f>IFERROR(INDEX(GG$10:GG$26,MATCH(ROWS(OO$10:OO13),$HE$10:$HE$26,0)),"")</f>
        <v>23</v>
      </c>
      <c r="OP13" s="1">
        <f>IFERROR(INDEX(GH$10:GH$26,MATCH(ROWS(OP$10:OP13),$HE$10:$HE$26,0)),"")</f>
        <v>0</v>
      </c>
      <c r="OQ13" s="1" t="str">
        <f>IFERROR(INDEX(GI$10:GI$26,MATCH(ROWS(OQ$10:OQ13),$HE$10:$HE$26,0)),"")</f>
        <v/>
      </c>
      <c r="OR13" s="1" t="str">
        <f>IFERROR(INDEX(GJ$10:GJ$26,MATCH(ROWS(OR$10:OR13),$HE$10:$HE$26,0)),"")</f>
        <v/>
      </c>
      <c r="OS13" s="1" t="str">
        <f>IFERROR(INDEX(GK$10:GK$26,MATCH(ROWS(OS$10:OS13),$HE$10:$HE$26,0)),"")</f>
        <v/>
      </c>
      <c r="OT13" s="1" t="str">
        <f>IFERROR(INDEX(GL$10:GL$26,MATCH(ROWS(OT$10:OT13),$HE$10:$HE$26,0)),"")</f>
        <v/>
      </c>
      <c r="OU13" s="1" t="str">
        <f>IFERROR(INDEX(GM$10:GM$26,MATCH(ROWS(OU$10:OU13),$HE$10:$HE$26,0)),"")</f>
        <v/>
      </c>
      <c r="OV13" s="1" t="str">
        <f>IFERROR(INDEX(GN$10:GN$26,MATCH(ROWS(OV$10:OV13),$HE$10:$HE$26,0)),"")</f>
        <v/>
      </c>
      <c r="OW13" s="1" t="str">
        <f>IFERROR(INDEX(GO$10:GO$26,MATCH(ROWS(OW$10:OW13),$HE$10:$HE$26,0)),"")</f>
        <v/>
      </c>
      <c r="OX13" s="1" t="str">
        <f>IFERROR(INDEX(GP$10:GP$26,MATCH(ROWS(OX$10:OX13),$HE$10:$HE$26,0)),"")</f>
        <v/>
      </c>
      <c r="OY13" s="1" t="str">
        <f>IFERROR(INDEX(GQ$10:GQ$26,MATCH(ROWS(OY$10:OY13),$HE$10:$HE$26,0)),"")</f>
        <v/>
      </c>
      <c r="OZ13" s="1" t="str">
        <f>IFERROR(INDEX(GR$10:GR$26,MATCH(ROWS(OZ$10:OZ13),$HE$10:$HE$26,0)),"")</f>
        <v/>
      </c>
      <c r="PA13" s="1">
        <f>IFERROR(INDEX(GS$10:GS$26,MATCH(ROWS(PA$10:PA13),$HE$10:$HE$26,0)),"")</f>
        <v>17591</v>
      </c>
      <c r="PB13" s="1">
        <f>IFERROR(INDEX(GT$10:GT$26,MATCH(ROWS(PB$10:PB13),$HE$10:$HE$26,0)),"")</f>
        <v>13396</v>
      </c>
      <c r="PC13" s="1">
        <f>IFERROR(INDEX(GU$10:GU$26,MATCH(ROWS(PC$10:PC13),$HE$10:$HE$26,0)),"")</f>
        <v>13396</v>
      </c>
      <c r="PD13" s="1">
        <f>IFERROR(INDEX(GV$10:GV$26,MATCH(ROWS(PD$10:PD13),$HE$10:$HE$26,0)),"")</f>
        <v>23</v>
      </c>
      <c r="PE13" s="1">
        <f>IFERROR(INDEX(GW$10:GW$26,MATCH(ROWS(PE$10:PE13),$HE$10:$HE$26,0)),"")</f>
        <v>23</v>
      </c>
      <c r="PF13" s="1">
        <f>IFERROR(INDEX(GX$10:GX$26,MATCH(ROWS(PF$10:PF13),$HE$10:$HE$26,0)),"")</f>
        <v>91</v>
      </c>
      <c r="PG13" s="1">
        <f>IFERROR(INDEX(GY$10:GY$26,MATCH(ROWS(PG$10:PG13),$HE$10:$HE$26,0)),"")</f>
        <v>91</v>
      </c>
      <c r="PH13" s="1">
        <f>IFERROR(INDEX(GZ$10:GZ$26,MATCH(ROWS(PH$10:PH13),$HE$10:$HE$26,0)),"")</f>
        <v>0</v>
      </c>
      <c r="PI13" s="1">
        <f>IFERROR(INDEX(HA$10:HA$26,MATCH(ROWS(PI$10:PI13),$HE$10:$HE$26,0)),"")</f>
        <v>0</v>
      </c>
    </row>
    <row r="14" spans="1:425" ht="24" customHeight="1" x14ac:dyDescent="0.3">
      <c r="A14" s="87">
        <v>5</v>
      </c>
      <c r="B14" s="78" t="s">
        <v>438</v>
      </c>
      <c r="C14" s="154">
        <v>18382</v>
      </c>
      <c r="D14" s="119" t="e">
        <v>#REF!</v>
      </c>
      <c r="E14" s="202">
        <v>197918</v>
      </c>
      <c r="F14" s="79">
        <v>891</v>
      </c>
      <c r="G14" s="79">
        <v>9</v>
      </c>
      <c r="H14" s="79">
        <v>1</v>
      </c>
      <c r="I14" s="79">
        <v>3</v>
      </c>
      <c r="J14" s="79">
        <v>855</v>
      </c>
      <c r="K14" s="79">
        <v>6</v>
      </c>
      <c r="L14" s="79">
        <v>6</v>
      </c>
      <c r="M14" s="79">
        <v>37</v>
      </c>
      <c r="N14" s="79">
        <v>881</v>
      </c>
      <c r="O14" s="79">
        <v>7</v>
      </c>
      <c r="P14" s="79">
        <v>9</v>
      </c>
      <c r="Q14" s="79">
        <v>3</v>
      </c>
      <c r="R14" s="79">
        <v>4</v>
      </c>
      <c r="S14" s="79">
        <v>783</v>
      </c>
      <c r="T14" s="79">
        <v>4</v>
      </c>
      <c r="U14" s="79">
        <v>3</v>
      </c>
      <c r="V14" s="79">
        <v>5</v>
      </c>
      <c r="W14" s="79">
        <v>758</v>
      </c>
      <c r="X14" s="79">
        <v>5</v>
      </c>
      <c r="Y14" s="79">
        <v>9</v>
      </c>
      <c r="Z14" s="79">
        <v>23</v>
      </c>
      <c r="AA14" s="79">
        <v>777</v>
      </c>
      <c r="AB14" s="79">
        <v>6</v>
      </c>
      <c r="AC14" s="79">
        <v>4</v>
      </c>
      <c r="AD14" s="79">
        <v>3</v>
      </c>
      <c r="AE14" s="79">
        <v>5</v>
      </c>
      <c r="AF14" s="79">
        <v>1703</v>
      </c>
      <c r="AG14" s="79">
        <v>6</v>
      </c>
      <c r="AH14" s="79">
        <v>3</v>
      </c>
      <c r="AI14" s="79">
        <v>20</v>
      </c>
      <c r="AJ14" s="79">
        <v>1610</v>
      </c>
      <c r="AK14" s="79">
        <v>20</v>
      </c>
      <c r="AL14" s="79">
        <v>73</v>
      </c>
      <c r="AM14" s="79">
        <v>29</v>
      </c>
      <c r="AN14" s="79">
        <v>1695</v>
      </c>
      <c r="AO14" s="79">
        <v>17</v>
      </c>
      <c r="AP14" s="79">
        <v>4</v>
      </c>
      <c r="AQ14" s="79">
        <v>2</v>
      </c>
      <c r="AR14" s="79">
        <v>14</v>
      </c>
      <c r="AS14" s="79">
        <v>1670</v>
      </c>
      <c r="AT14" s="79">
        <v>11</v>
      </c>
      <c r="AU14" s="79">
        <v>7</v>
      </c>
      <c r="AV14" s="79">
        <v>35</v>
      </c>
      <c r="AW14" s="79">
        <v>1603</v>
      </c>
      <c r="AX14" s="79">
        <v>21</v>
      </c>
      <c r="AY14" s="79">
        <v>85</v>
      </c>
      <c r="AZ14" s="79">
        <v>14</v>
      </c>
      <c r="BA14" s="79">
        <v>1682</v>
      </c>
      <c r="BB14" s="79">
        <v>11</v>
      </c>
      <c r="BC14" s="79">
        <v>7</v>
      </c>
      <c r="BD14" s="79">
        <v>4</v>
      </c>
      <c r="BE14" s="79">
        <v>19</v>
      </c>
      <c r="BF14" s="79">
        <v>1741</v>
      </c>
      <c r="BG14" s="79">
        <v>15</v>
      </c>
      <c r="BH14" s="79">
        <v>10</v>
      </c>
      <c r="BI14" s="79">
        <v>32</v>
      </c>
      <c r="BJ14" s="79">
        <v>1665</v>
      </c>
      <c r="BK14" s="79">
        <v>23</v>
      </c>
      <c r="BL14" s="79">
        <v>105</v>
      </c>
      <c r="BM14" s="79">
        <v>5</v>
      </c>
      <c r="BN14" s="79">
        <v>1757</v>
      </c>
      <c r="BO14" s="79">
        <v>7</v>
      </c>
      <c r="BP14" s="79">
        <v>17</v>
      </c>
      <c r="BQ14" s="79">
        <v>4</v>
      </c>
      <c r="BR14" s="79">
        <v>13</v>
      </c>
      <c r="BS14" s="79">
        <v>1850</v>
      </c>
      <c r="BT14" s="79">
        <v>13</v>
      </c>
      <c r="BU14" s="79">
        <v>5</v>
      </c>
      <c r="BV14" s="79">
        <v>35</v>
      </c>
      <c r="BW14" s="79">
        <v>1740</v>
      </c>
      <c r="BX14" s="79">
        <v>24</v>
      </c>
      <c r="BY14" s="79">
        <v>135</v>
      </c>
      <c r="BZ14" s="79">
        <v>4</v>
      </c>
      <c r="CA14" s="79">
        <v>1868</v>
      </c>
      <c r="CB14" s="79">
        <v>18</v>
      </c>
      <c r="CC14" s="79">
        <v>10</v>
      </c>
      <c r="CD14" s="79">
        <v>2</v>
      </c>
      <c r="CE14" s="79">
        <v>5</v>
      </c>
      <c r="CF14" s="79">
        <v>9</v>
      </c>
      <c r="CG14" s="79">
        <v>0</v>
      </c>
      <c r="CH14" s="79">
        <v>0</v>
      </c>
      <c r="CI14" s="79">
        <v>0</v>
      </c>
      <c r="CJ14" s="79">
        <v>7</v>
      </c>
      <c r="CK14" s="79">
        <v>1</v>
      </c>
      <c r="CL14" s="79">
        <v>1</v>
      </c>
      <c r="CM14" s="79">
        <v>0</v>
      </c>
      <c r="CN14" s="79">
        <v>9</v>
      </c>
      <c r="CO14" s="79">
        <v>0</v>
      </c>
      <c r="CP14" s="79">
        <v>0</v>
      </c>
      <c r="CQ14" s="79">
        <v>0</v>
      </c>
      <c r="CR14" s="79">
        <v>0</v>
      </c>
      <c r="CS14" s="79">
        <v>1000</v>
      </c>
      <c r="CT14" s="79">
        <v>12</v>
      </c>
      <c r="CU14" s="79">
        <v>0</v>
      </c>
      <c r="CV14" s="79">
        <v>3</v>
      </c>
      <c r="CW14" s="79">
        <v>961</v>
      </c>
      <c r="CX14" s="79">
        <v>4</v>
      </c>
      <c r="CY14" s="79">
        <v>6</v>
      </c>
      <c r="CZ14" s="79">
        <v>44</v>
      </c>
      <c r="DA14" s="79">
        <v>994</v>
      </c>
      <c r="DB14" s="79">
        <v>11</v>
      </c>
      <c r="DC14" s="79">
        <v>7</v>
      </c>
      <c r="DD14" s="79">
        <v>0</v>
      </c>
      <c r="DE14" s="79">
        <v>3</v>
      </c>
      <c r="DF14" s="79">
        <v>825</v>
      </c>
      <c r="DG14" s="79">
        <v>10</v>
      </c>
      <c r="DH14" s="79">
        <v>3</v>
      </c>
      <c r="DI14" s="79">
        <v>1</v>
      </c>
      <c r="DJ14" s="79">
        <v>790</v>
      </c>
      <c r="DK14" s="79">
        <v>6</v>
      </c>
      <c r="DL14" s="79">
        <v>18</v>
      </c>
      <c r="DM14" s="79">
        <v>25</v>
      </c>
      <c r="DN14" s="79">
        <v>822</v>
      </c>
      <c r="DO14" s="79">
        <v>8</v>
      </c>
      <c r="DP14" s="79">
        <v>7</v>
      </c>
      <c r="DQ14" s="79">
        <v>1</v>
      </c>
      <c r="DR14" s="79">
        <v>1</v>
      </c>
      <c r="DS14" s="79">
        <v>1778</v>
      </c>
      <c r="DT14" s="79">
        <v>10</v>
      </c>
      <c r="DU14" s="79">
        <v>7</v>
      </c>
      <c r="DV14" s="79">
        <v>37</v>
      </c>
      <c r="DW14" s="79">
        <v>1679</v>
      </c>
      <c r="DX14" s="79">
        <v>33</v>
      </c>
      <c r="DY14" s="79">
        <v>88</v>
      </c>
      <c r="DZ14" s="79">
        <v>32</v>
      </c>
      <c r="EA14" s="79">
        <v>1788</v>
      </c>
      <c r="EB14" s="79">
        <v>18</v>
      </c>
      <c r="EC14" s="79">
        <v>4</v>
      </c>
      <c r="ED14" s="79">
        <v>2</v>
      </c>
      <c r="EE14" s="79">
        <v>20</v>
      </c>
      <c r="EF14" s="79">
        <v>1874</v>
      </c>
      <c r="EG14" s="79">
        <v>26</v>
      </c>
      <c r="EH14" s="79">
        <v>5</v>
      </c>
      <c r="EI14" s="79">
        <v>41</v>
      </c>
      <c r="EJ14" s="79">
        <v>1800</v>
      </c>
      <c r="EK14" s="79">
        <v>24</v>
      </c>
      <c r="EL14" s="79">
        <v>104</v>
      </c>
      <c r="EM14" s="79">
        <v>18</v>
      </c>
      <c r="EN14" s="79">
        <v>1885</v>
      </c>
      <c r="EO14" s="79">
        <v>26</v>
      </c>
      <c r="EP14" s="79">
        <v>19</v>
      </c>
      <c r="EQ14" s="79">
        <v>2</v>
      </c>
      <c r="ER14" s="79">
        <v>14</v>
      </c>
      <c r="ES14" s="79">
        <v>1848</v>
      </c>
      <c r="ET14" s="79">
        <v>15</v>
      </c>
      <c r="EU14" s="79">
        <v>4</v>
      </c>
      <c r="EV14" s="79">
        <v>33</v>
      </c>
      <c r="EW14" s="79">
        <v>1757</v>
      </c>
      <c r="EX14" s="79">
        <v>22</v>
      </c>
      <c r="EY14" s="79">
        <v>107</v>
      </c>
      <c r="EZ14" s="79">
        <v>14</v>
      </c>
      <c r="FA14" s="79">
        <v>1845</v>
      </c>
      <c r="FB14" s="79">
        <v>21</v>
      </c>
      <c r="FC14" s="79">
        <v>16</v>
      </c>
      <c r="FD14" s="79">
        <v>4</v>
      </c>
      <c r="FE14" s="79">
        <v>14</v>
      </c>
      <c r="FF14" s="79">
        <v>1935</v>
      </c>
      <c r="FG14" s="79">
        <v>20</v>
      </c>
      <c r="FH14" s="79">
        <v>4</v>
      </c>
      <c r="FI14" s="79">
        <v>36</v>
      </c>
      <c r="FJ14" s="79">
        <v>1877</v>
      </c>
      <c r="FK14" s="79">
        <v>19</v>
      </c>
      <c r="FL14" s="79">
        <v>97</v>
      </c>
      <c r="FM14" s="79">
        <v>2</v>
      </c>
      <c r="FN14" s="79">
        <v>1942</v>
      </c>
      <c r="FO14" s="79">
        <v>13</v>
      </c>
      <c r="FP14" s="79">
        <v>21</v>
      </c>
      <c r="FQ14" s="79">
        <v>1</v>
      </c>
      <c r="FR14" s="79">
        <v>18</v>
      </c>
      <c r="FS14" s="79">
        <v>6</v>
      </c>
      <c r="FT14" s="79">
        <v>0</v>
      </c>
      <c r="FU14" s="79">
        <v>0</v>
      </c>
      <c r="FV14" s="79">
        <v>0</v>
      </c>
      <c r="FW14" s="79">
        <v>6</v>
      </c>
      <c r="FX14" s="79">
        <v>0</v>
      </c>
      <c r="FY14" s="79">
        <v>0</v>
      </c>
      <c r="FZ14" s="79">
        <v>0</v>
      </c>
      <c r="GA14" s="79">
        <v>6</v>
      </c>
      <c r="GB14" s="79">
        <v>0</v>
      </c>
      <c r="GC14" s="79">
        <v>0</v>
      </c>
      <c r="GD14" s="79">
        <v>0</v>
      </c>
      <c r="GE14" s="79">
        <v>0</v>
      </c>
      <c r="GF14" s="482">
        <v>5419</v>
      </c>
      <c r="GG14" s="79">
        <v>5205</v>
      </c>
      <c r="GH14" s="79">
        <v>332</v>
      </c>
      <c r="GI14" s="79" t="e">
        <v>#REF!</v>
      </c>
      <c r="GJ14" s="79" t="e">
        <v>#REF!</v>
      </c>
      <c r="GK14" s="79" t="e">
        <v>#REF!</v>
      </c>
      <c r="GL14" s="79" t="e">
        <v>#REF!</v>
      </c>
      <c r="GM14" s="79" t="e">
        <v>#REF!</v>
      </c>
      <c r="GN14" s="79" t="e">
        <v>#REF!</v>
      </c>
      <c r="GO14" s="79" t="e">
        <v>#REF!</v>
      </c>
      <c r="GP14" s="79" t="e">
        <v>#REF!</v>
      </c>
      <c r="GQ14" s="79" t="e">
        <v>#REF!</v>
      </c>
      <c r="GR14" s="79" t="e">
        <v>#REF!</v>
      </c>
      <c r="GS14" s="79">
        <v>21834</v>
      </c>
      <c r="GT14" s="78">
        <v>18369</v>
      </c>
      <c r="GU14" s="79">
        <v>18369</v>
      </c>
      <c r="GV14" s="79">
        <v>5419</v>
      </c>
      <c r="GW14" s="79">
        <v>5419</v>
      </c>
      <c r="GX14" s="79">
        <v>132</v>
      </c>
      <c r="GY14" s="79">
        <v>132</v>
      </c>
      <c r="GZ14" s="79">
        <v>6</v>
      </c>
      <c r="HA14" s="79">
        <v>6</v>
      </c>
      <c r="HC14" s="2">
        <f t="shared" si="5"/>
        <v>0</v>
      </c>
      <c r="HD14" s="3"/>
      <c r="HE14">
        <f t="shared" si="6"/>
        <v>7</v>
      </c>
      <c r="HJ14" s="1" t="str">
        <f>IFERROR(INDEX(B$10:B$26,MATCH(ROWS(HJ$10:HJ14),$HE$10:$HE$26,0)),"")</f>
        <v>Isabela Province</v>
      </c>
      <c r="HK14" s="1">
        <f>IFERROR(INDEX(C$10:C$26,MATCH(ROWS(HK$10:HK14),$HE$10:$HE$26,0)),"")</f>
        <v>94153</v>
      </c>
      <c r="HL14" s="1" t="str">
        <f>IFERROR(INDEX(D$10:D$26,MATCH(ROWS(HL$10:HL14),$HE$10:$HE$26,0)),"")</f>
        <v/>
      </c>
      <c r="HM14" s="1">
        <f>IFERROR(INDEX(E$10:E$26,MATCH(ROWS(HM$10:HM14),$HE$10:$HE$26,0)),"")</f>
        <v>1252107</v>
      </c>
      <c r="HN14" s="1">
        <f>IFERROR(INDEX(F$10:F$26,MATCH(ROWS(HN$10:HN14),$HE$10:$HE$26,0)),"")</f>
        <v>3939</v>
      </c>
      <c r="HO14" s="1">
        <f>IFERROR(INDEX(G$10:G$26,MATCH(ROWS(HO$10:HO14),$HE$10:$HE$26,0)),"")</f>
        <v>134</v>
      </c>
      <c r="HP14" s="1">
        <f>IFERROR(INDEX(H$10:H$26,MATCH(ROWS(HP$10:HP14),$HE$10:$HE$26,0)),"")</f>
        <v>20</v>
      </c>
      <c r="HQ14" s="1">
        <f>IFERROR(INDEX(I$10:I$26,MATCH(ROWS(HQ$10:HQ14),$HE$10:$HE$26,0)),"")</f>
        <v>34</v>
      </c>
      <c r="HR14" s="1">
        <f>IFERROR(INDEX(J$10:J$26,MATCH(ROWS(HR$10:HR14),$HE$10:$HE$26,0)),"")</f>
        <v>3527</v>
      </c>
      <c r="HS14" s="1">
        <f>IFERROR(INDEX(K$10:K$26,MATCH(ROWS(HS$10:HS14),$HE$10:$HE$26,0)),"")</f>
        <v>73</v>
      </c>
      <c r="HT14" s="1">
        <f>IFERROR(INDEX(L$10:L$26,MATCH(ROWS(HT$10:HT14),$HE$10:$HE$26,0)),"")</f>
        <v>129</v>
      </c>
      <c r="HU14" s="1">
        <f>IFERROR(INDEX(M$10:M$26,MATCH(ROWS(HU$10:HU14),$HE$10:$HE$26,0)),"")</f>
        <v>398</v>
      </c>
      <c r="HV14" s="1">
        <f>IFERROR(INDEX(N$10:N$26,MATCH(ROWS(HV$10:HV14),$HE$10:$HE$26,0)),"")</f>
        <v>3652</v>
      </c>
      <c r="HW14" s="1">
        <f>IFERROR(INDEX(O$10:O$26,MATCH(ROWS(HW$10:HW14),$HE$10:$HE$26,0)),"")</f>
        <v>161</v>
      </c>
      <c r="HX14" s="1">
        <f>IFERROR(INDEX(P$10:P$26,MATCH(ROWS(HX$10:HX14),$HE$10:$HE$26,0)),"")</f>
        <v>128</v>
      </c>
      <c r="HY14" s="1">
        <f>IFERROR(INDEX(Q$10:Q$26,MATCH(ROWS(HY$10:HY14),$HE$10:$HE$26,0)),"")</f>
        <v>86</v>
      </c>
      <c r="HZ14" s="1">
        <f>IFERROR(INDEX(R$10:R$26,MATCH(ROWS(HZ$10:HZ14),$HE$10:$HE$26,0)),"")</f>
        <v>94</v>
      </c>
      <c r="IA14" s="1">
        <f>IFERROR(INDEX(S$10:S$26,MATCH(ROWS(IA$10:IA14),$HE$10:$HE$26,0)),"")</f>
        <v>3616</v>
      </c>
      <c r="IB14" s="1">
        <f>IFERROR(INDEX(T$10:T$26,MATCH(ROWS(IB$10:IB14),$HE$10:$HE$26,0)),"")</f>
        <v>51</v>
      </c>
      <c r="IC14" s="1">
        <f>IFERROR(INDEX(U$10:U$26,MATCH(ROWS(IC$10:IC14),$HE$10:$HE$26,0)),"")</f>
        <v>25</v>
      </c>
      <c r="ID14" s="1">
        <f>IFERROR(INDEX(V$10:V$26,MATCH(ROWS(ID$10:ID14),$HE$10:$HE$26,0)),"")</f>
        <v>55</v>
      </c>
      <c r="IE14" s="1">
        <f>IFERROR(INDEX(W$10:W$26,MATCH(ROWS(IE$10:IE14),$HE$10:$HE$26,0)),"")</f>
        <v>3262</v>
      </c>
      <c r="IF14" s="1">
        <f>IFERROR(INDEX(X$10:X$26,MATCH(ROWS(IF$10:IF14),$HE$10:$HE$26,0)),"")</f>
        <v>108</v>
      </c>
      <c r="IG14" s="1">
        <f>IFERROR(INDEX(Y$10:Y$26,MATCH(ROWS(IG$10:IG14),$HE$10:$HE$26,0)),"")</f>
        <v>188</v>
      </c>
      <c r="IH14" s="1">
        <f>IFERROR(INDEX(Z$10:Z$26,MATCH(ROWS(IH$10:IH14),$HE$10:$HE$26,0)),"")</f>
        <v>189</v>
      </c>
      <c r="II14" s="1">
        <f>IFERROR(INDEX(AA$10:AA$26,MATCH(ROWS(II$10:II14),$HE$10:$HE$26,0)),"")</f>
        <v>3448</v>
      </c>
      <c r="IJ14" s="1">
        <f>IFERROR(INDEX(AB$10:AB$26,MATCH(ROWS(IJ$10:IJ14),$HE$10:$HE$26,0)),"")</f>
        <v>109</v>
      </c>
      <c r="IK14" s="1">
        <f>IFERROR(INDEX(AC$10:AC$26,MATCH(ROWS(IK$10:IK14),$HE$10:$HE$26,0)),"")</f>
        <v>58</v>
      </c>
      <c r="IL14" s="1">
        <f>IFERROR(INDEX(AD$10:AD$26,MATCH(ROWS(IL$10:IL14),$HE$10:$HE$26,0)),"")</f>
        <v>47</v>
      </c>
      <c r="IM14" s="1">
        <f>IFERROR(INDEX(AE$10:AE$26,MATCH(ROWS(IM$10:IM14),$HE$10:$HE$26,0)),"")</f>
        <v>78</v>
      </c>
      <c r="IN14" s="1">
        <f>IFERROR(INDEX(AF$10:AF$26,MATCH(ROWS(IN$10:IN14),$HE$10:$HE$26,0)),"")</f>
        <v>8535</v>
      </c>
      <c r="IO14" s="1">
        <f>IFERROR(INDEX(AG$10:AG$26,MATCH(ROWS(IO$10:IO14),$HE$10:$HE$26,0)),"")</f>
        <v>158</v>
      </c>
      <c r="IP14" s="1">
        <f>IFERROR(INDEX(AH$10:AH$26,MATCH(ROWS(IP$10:IP14),$HE$10:$HE$26,0)),"")</f>
        <v>61</v>
      </c>
      <c r="IQ14" s="1">
        <f>IFERROR(INDEX(AI$10:AI$26,MATCH(ROWS(IQ$10:IQ14),$HE$10:$HE$26,0)),"")</f>
        <v>330</v>
      </c>
      <c r="IR14" s="1">
        <f>IFERROR(INDEX(AJ$10:AJ$26,MATCH(ROWS(IR$10:IR14),$HE$10:$HE$26,0)),"")</f>
        <v>7682</v>
      </c>
      <c r="IS14" s="1">
        <f>IFERROR(INDEX(AK$10:AK$26,MATCH(ROWS(IS$10:IS14),$HE$10:$HE$26,0)),"")</f>
        <v>346</v>
      </c>
      <c r="IT14" s="1">
        <f>IFERROR(INDEX(AL$10:AL$26,MATCH(ROWS(IT$10:IT14),$HE$10:$HE$26,0)),"")</f>
        <v>690</v>
      </c>
      <c r="IU14" s="1">
        <f>IFERROR(INDEX(AM$10:AM$26,MATCH(ROWS(IU$10:IU14),$HE$10:$HE$26,0)),"")</f>
        <v>367</v>
      </c>
      <c r="IV14" s="1">
        <f>IFERROR(INDEX(AN$10:AN$26,MATCH(ROWS(IV$10:IV14),$HE$10:$HE$26,0)),"")</f>
        <v>8360</v>
      </c>
      <c r="IW14" s="1">
        <f>IFERROR(INDEX(AO$10:AO$26,MATCH(ROWS(IW$10:IW14),$HE$10:$HE$26,0)),"")</f>
        <v>229</v>
      </c>
      <c r="IX14" s="1">
        <f>IFERROR(INDEX(AP$10:AP$26,MATCH(ROWS(IX$10:IX14),$HE$10:$HE$26,0)),"")</f>
        <v>146</v>
      </c>
      <c r="IY14" s="1">
        <f>IFERROR(INDEX(AQ$10:AQ$26,MATCH(ROWS(IY$10:IY14),$HE$10:$HE$26,0)),"")</f>
        <v>117</v>
      </c>
      <c r="IZ14" s="1">
        <f>IFERROR(INDEX(AR$10:AR$26,MATCH(ROWS(IZ$10:IZ14),$HE$10:$HE$26,0)),"")</f>
        <v>224</v>
      </c>
      <c r="JA14" s="1">
        <f>IFERROR(INDEX(AS$10:AS$26,MATCH(ROWS(JA$10:JA14),$HE$10:$HE$26,0)),"")</f>
        <v>8401</v>
      </c>
      <c r="JB14" s="1">
        <f>IFERROR(INDEX(AT$10:AT$26,MATCH(ROWS(JB$10:JB14),$HE$10:$HE$26,0)),"")</f>
        <v>127</v>
      </c>
      <c r="JC14" s="1">
        <f>IFERROR(INDEX(AU$10:AU$26,MATCH(ROWS(JC$10:JC14),$HE$10:$HE$26,0)),"")</f>
        <v>85</v>
      </c>
      <c r="JD14" s="1">
        <f>IFERROR(INDEX(AV$10:AV$26,MATCH(ROWS(JD$10:JD14),$HE$10:$HE$26,0)),"")</f>
        <v>359</v>
      </c>
      <c r="JE14" s="1">
        <f>IFERROR(INDEX(AW$10:AW$26,MATCH(ROWS(JE$10:JE14),$HE$10:$HE$26,0)),"")</f>
        <v>7690</v>
      </c>
      <c r="JF14" s="1">
        <f>IFERROR(INDEX(AX$10:AX$26,MATCH(ROWS(JF$10:JF14),$HE$10:$HE$26,0)),"")</f>
        <v>299</v>
      </c>
      <c r="JG14" s="1">
        <f>IFERROR(INDEX(AY$10:AY$26,MATCH(ROWS(JG$10:JG14),$HE$10:$HE$26,0)),"")</f>
        <v>780</v>
      </c>
      <c r="JH14" s="1">
        <f>IFERROR(INDEX(AZ$10:AZ$26,MATCH(ROWS(JH$10:JH14),$HE$10:$HE$26,0)),"")</f>
        <v>205</v>
      </c>
      <c r="JI14" s="1">
        <f>IFERROR(INDEX(BA$10:BA$26,MATCH(ROWS(JI$10:JI14),$HE$10:$HE$26,0)),"")</f>
        <v>8283</v>
      </c>
      <c r="JJ14" s="1">
        <f>IFERROR(INDEX(BB$10:BB$26,MATCH(ROWS(JJ$10:JJ14),$HE$10:$HE$26,0)),"")</f>
        <v>214</v>
      </c>
      <c r="JK14" s="1">
        <f>IFERROR(INDEX(BC$10:BC$26,MATCH(ROWS(JK$10:JK14),$HE$10:$HE$26,0)),"")</f>
        <v>123</v>
      </c>
      <c r="JL14" s="1">
        <f>IFERROR(INDEX(BD$10:BD$26,MATCH(ROWS(JL$10:JL14),$HE$10:$HE$26,0)),"")</f>
        <v>95</v>
      </c>
      <c r="JM14" s="1">
        <f>IFERROR(INDEX(BE$10:BE$26,MATCH(ROWS(JM$10:JM14),$HE$10:$HE$26,0)),"")</f>
        <v>268</v>
      </c>
      <c r="JN14" s="1">
        <f>IFERROR(INDEX(BF$10:BF$26,MATCH(ROWS(JN$10:JN14),$HE$10:$HE$26,0)),"")</f>
        <v>8764</v>
      </c>
      <c r="JO14" s="1">
        <f>IFERROR(INDEX(BG$10:BG$26,MATCH(ROWS(JO$10:JO14),$HE$10:$HE$26,0)),"")</f>
        <v>158</v>
      </c>
      <c r="JP14" s="1">
        <f>IFERROR(INDEX(BH$10:BH$26,MATCH(ROWS(JP$10:JP14),$HE$10:$HE$26,0)),"")</f>
        <v>77</v>
      </c>
      <c r="JQ14" s="1">
        <f>IFERROR(INDEX(BI$10:BI$26,MATCH(ROWS(JQ$10:JQ14),$HE$10:$HE$26,0)),"")</f>
        <v>399</v>
      </c>
      <c r="JR14" s="1">
        <f>IFERROR(INDEX(BJ$10:BJ$26,MATCH(ROWS(JR$10:JR14),$HE$10:$HE$26,0)),"")</f>
        <v>8138</v>
      </c>
      <c r="JS14" s="1">
        <f>IFERROR(INDEX(BK$10:BK$26,MATCH(ROWS(JS$10:JS14),$HE$10:$HE$26,0)),"")</f>
        <v>296</v>
      </c>
      <c r="JT14" s="1">
        <f>IFERROR(INDEX(BL$10:BL$26,MATCH(ROWS(JT$10:JT14),$HE$10:$HE$26,0)),"")</f>
        <v>826</v>
      </c>
      <c r="JU14" s="1">
        <f>IFERROR(INDEX(BM$10:BM$26,MATCH(ROWS(JU$10:JU14),$HE$10:$HE$26,0)),"")</f>
        <v>137</v>
      </c>
      <c r="JV14" s="1">
        <f>IFERROR(INDEX(BN$10:BN$26,MATCH(ROWS(JV$10:JV14),$HE$10:$HE$26,0)),"")</f>
        <v>8773</v>
      </c>
      <c r="JW14" s="1">
        <f>IFERROR(INDEX(BO$10:BO$26,MATCH(ROWS(JW$10:JW14),$HE$10:$HE$26,0)),"")</f>
        <v>200</v>
      </c>
      <c r="JX14" s="1">
        <f>IFERROR(INDEX(BP$10:BP$26,MATCH(ROWS(JX$10:JX14),$HE$10:$HE$26,0)),"")</f>
        <v>142</v>
      </c>
      <c r="JY14" s="1">
        <f>IFERROR(INDEX(BQ$10:BQ$26,MATCH(ROWS(JY$10:JY14),$HE$10:$HE$26,0)),"")</f>
        <v>65</v>
      </c>
      <c r="JZ14" s="1">
        <f>IFERROR(INDEX(BR$10:BR$26,MATCH(ROWS(JZ$10:JZ14),$HE$10:$HE$26,0)),"")</f>
        <v>218</v>
      </c>
      <c r="KA14" s="1">
        <f>IFERROR(INDEX(BS$10:BS$26,MATCH(ROWS(KA$10:KA14),$HE$10:$HE$26,0)),"")</f>
        <v>9225</v>
      </c>
      <c r="KB14" s="1">
        <f>IFERROR(INDEX(BT$10:BT$26,MATCH(ROWS(KB$10:KB14),$HE$10:$HE$26,0)),"")</f>
        <v>145</v>
      </c>
      <c r="KC14" s="1">
        <f>IFERROR(INDEX(BU$10:BU$26,MATCH(ROWS(KC$10:KC14),$HE$10:$HE$26,0)),"")</f>
        <v>82</v>
      </c>
      <c r="KD14" s="1">
        <f>IFERROR(INDEX(BV$10:BV$26,MATCH(ROWS(KD$10:KD14),$HE$10:$HE$26,0)),"")</f>
        <v>411</v>
      </c>
      <c r="KE14" s="1">
        <f>IFERROR(INDEX(BW$10:BW$26,MATCH(ROWS(KE$10:KE14),$HE$10:$HE$26,0)),"")</f>
        <v>8610</v>
      </c>
      <c r="KF14" s="1">
        <f>IFERROR(INDEX(BX$10:BX$26,MATCH(ROWS(KF$10:KF14),$HE$10:$HE$26,0)),"")</f>
        <v>305</v>
      </c>
      <c r="KG14" s="1">
        <f>IFERROR(INDEX(BY$10:BY$26,MATCH(ROWS(KG$10:KG14),$HE$10:$HE$26,0)),"")</f>
        <v>886</v>
      </c>
      <c r="KH14" s="1">
        <f>IFERROR(INDEX(BZ$10:BZ$26,MATCH(ROWS(KH$10:KH14),$HE$10:$HE$26,0)),"")</f>
        <v>62</v>
      </c>
      <c r="KI14" s="1">
        <f>IFERROR(INDEX(CA$10:CA$26,MATCH(ROWS(KI$10:KI14),$HE$10:$HE$26,0)),"")</f>
        <v>9233</v>
      </c>
      <c r="KJ14" s="1">
        <f>IFERROR(INDEX(CB$10:CB$26,MATCH(ROWS(KJ$10:KJ14),$HE$10:$HE$26,0)),"")</f>
        <v>193</v>
      </c>
      <c r="KK14" s="1">
        <f>IFERROR(INDEX(CC$10:CC$26,MATCH(ROWS(KK$10:KK14),$HE$10:$HE$26,0)),"")</f>
        <v>140</v>
      </c>
      <c r="KL14" s="1">
        <f>IFERROR(INDEX(CD$10:CD$26,MATCH(ROWS(KL$10:KL14),$HE$10:$HE$26,0)),"")</f>
        <v>68</v>
      </c>
      <c r="KM14" s="1">
        <f>IFERROR(INDEX(CE$10:CE$26,MATCH(ROWS(KM$10:KM14),$HE$10:$HE$26,0)),"")</f>
        <v>229</v>
      </c>
      <c r="KN14" s="1">
        <f>IFERROR(INDEX(CF$10:CF$26,MATCH(ROWS(KN$10:KN14),$HE$10:$HE$26,0)),"")</f>
        <v>0</v>
      </c>
      <c r="KO14" s="1">
        <f>IFERROR(INDEX(CG$10:CG$26,MATCH(ROWS(KO$10:KO14),$HE$10:$HE$26,0)),"")</f>
        <v>0</v>
      </c>
      <c r="KP14" s="1">
        <f>IFERROR(INDEX(CH$10:CH$26,MATCH(ROWS(KP$10:KP14),$HE$10:$HE$26,0)),"")</f>
        <v>0</v>
      </c>
      <c r="KQ14" s="1">
        <f>IFERROR(INDEX(CI$10:CI$26,MATCH(ROWS(KQ$10:KQ14),$HE$10:$HE$26,0)),"")</f>
        <v>0</v>
      </c>
      <c r="KR14" s="1">
        <f>IFERROR(INDEX(CJ$10:CJ$26,MATCH(ROWS(KR$10:KR14),$HE$10:$HE$26,0)),"")</f>
        <v>0</v>
      </c>
      <c r="KS14" s="1">
        <f>IFERROR(INDEX(CK$10:CK$26,MATCH(ROWS(KS$10:KS14),$HE$10:$HE$26,0)),"")</f>
        <v>0</v>
      </c>
      <c r="KT14" s="1">
        <f>IFERROR(INDEX(CL$10:CL$26,MATCH(ROWS(KT$10:KT14),$HE$10:$HE$26,0)),"")</f>
        <v>0</v>
      </c>
      <c r="KU14" s="1">
        <f>IFERROR(INDEX(CM$10:CM$26,MATCH(ROWS(KU$10:KU14),$HE$10:$HE$26,0)),"")</f>
        <v>0</v>
      </c>
      <c r="KV14" s="1">
        <f>IFERROR(INDEX(CN$10:CN$26,MATCH(ROWS(KV$10:KV14),$HE$10:$HE$26,0)),"")</f>
        <v>0</v>
      </c>
      <c r="KW14" s="1">
        <f>IFERROR(INDEX(CO$10:CO$26,MATCH(ROWS(KW$10:KW14),$HE$10:$HE$26,0)),"")</f>
        <v>0</v>
      </c>
      <c r="KX14" s="1">
        <f>IFERROR(INDEX(CP$10:CP$26,MATCH(ROWS(KX$10:KX14),$HE$10:$HE$26,0)),"")</f>
        <v>0</v>
      </c>
      <c r="KY14" s="1">
        <f>IFERROR(INDEX(CQ$10:CQ$26,MATCH(ROWS(KY$10:KY14),$HE$10:$HE$26,0)),"")</f>
        <v>0</v>
      </c>
      <c r="KZ14" s="1">
        <f>IFERROR(INDEX(CR$10:CR$26,MATCH(ROWS(KZ$10:KZ14),$HE$10:$HE$26,0)),"")</f>
        <v>0</v>
      </c>
      <c r="LA14" s="1">
        <f>IFERROR(INDEX(CS$10:CS$26,MATCH(ROWS(LA$10:LA14),$HE$10:$HE$26,0)),"")</f>
        <v>4184</v>
      </c>
      <c r="LB14" s="1">
        <f>IFERROR(INDEX(CT$10:CT$26,MATCH(ROWS(LB$10:LB14),$HE$10:$HE$26,0)),"")</f>
        <v>163</v>
      </c>
      <c r="LC14" s="1">
        <f>IFERROR(INDEX(CU$10:CU$26,MATCH(ROWS(LC$10:LC14),$HE$10:$HE$26,0)),"")</f>
        <v>16</v>
      </c>
      <c r="LD14" s="1">
        <f>IFERROR(INDEX(CV$10:CV$26,MATCH(ROWS(LD$10:LD14),$HE$10:$HE$26,0)),"")</f>
        <v>50</v>
      </c>
      <c r="LE14" s="1">
        <f>IFERROR(INDEX(CW$10:CW$26,MATCH(ROWS(LE$10:LE14),$HE$10:$HE$26,0)),"")</f>
        <v>3725</v>
      </c>
      <c r="LF14" s="1">
        <f>IFERROR(INDEX(CX$10:CX$26,MATCH(ROWS(LF$10:LF14),$HE$10:$HE$26,0)),"")</f>
        <v>117</v>
      </c>
      <c r="LG14" s="1">
        <f>IFERROR(INDEX(CY$10:CY$26,MATCH(ROWS(LG$10:LG14),$HE$10:$HE$26,0)),"")</f>
        <v>160</v>
      </c>
      <c r="LH14" s="1">
        <f>IFERROR(INDEX(CZ$10:CZ$26,MATCH(ROWS(LH$10:LH14),$HE$10:$HE$26,0)),"")</f>
        <v>411</v>
      </c>
      <c r="LI14" s="1">
        <f>IFERROR(INDEX(DA$10:DA$26,MATCH(ROWS(LI$10:LI14),$HE$10:$HE$26,0)),"")</f>
        <v>3781</v>
      </c>
      <c r="LJ14" s="1">
        <f>IFERROR(INDEX(DB$10:DB$26,MATCH(ROWS(LJ$10:LJ14),$HE$10:$HE$26,0)),"")</f>
        <v>208</v>
      </c>
      <c r="LK14" s="1">
        <f>IFERROR(INDEX(DC$10:DC$26,MATCH(ROWS(LK$10:LK14),$HE$10:$HE$26,0)),"")</f>
        <v>159</v>
      </c>
      <c r="LL14" s="1">
        <f>IFERROR(INDEX(DD$10:DD$26,MATCH(ROWS(LL$10:LL14),$HE$10:$HE$26,0)),"")</f>
        <v>103</v>
      </c>
      <c r="LM14" s="1">
        <f>IFERROR(INDEX(DE$10:DE$26,MATCH(ROWS(LM$10:LM14),$HE$10:$HE$26,0)),"")</f>
        <v>145</v>
      </c>
      <c r="LN14" s="1">
        <f>IFERROR(INDEX(DF$10:DF$26,MATCH(ROWS(LN$10:LN14),$HE$10:$HE$26,0)),"")</f>
        <v>3943</v>
      </c>
      <c r="LO14" s="1">
        <f>IFERROR(INDEX(DG$10:DG$26,MATCH(ROWS(LO$10:LO14),$HE$10:$HE$26,0)),"")</f>
        <v>76</v>
      </c>
      <c r="LP14" s="1">
        <f>IFERROR(INDEX(DH$10:DH$26,MATCH(ROWS(LP$10:LP14),$HE$10:$HE$26,0)),"")</f>
        <v>33</v>
      </c>
      <c r="LQ14" s="1">
        <f>IFERROR(INDEX(DI$10:DI$26,MATCH(ROWS(LQ$10:LQ14),$HE$10:$HE$26,0)),"")</f>
        <v>115</v>
      </c>
      <c r="LR14" s="1">
        <f>IFERROR(INDEX(DJ$10:DJ$26,MATCH(ROWS(LR$10:LR14),$HE$10:$HE$26,0)),"")</f>
        <v>3525</v>
      </c>
      <c r="LS14" s="1">
        <f>IFERROR(INDEX(DK$10:DK$26,MATCH(ROWS(LS$10:LS14),$HE$10:$HE$26,0)),"")</f>
        <v>137</v>
      </c>
      <c r="LT14" s="1">
        <f>IFERROR(INDEX(DL$10:DL$26,MATCH(ROWS(LT$10:LT14),$HE$10:$HE$26,0)),"")</f>
        <v>285</v>
      </c>
      <c r="LU14" s="1">
        <f>IFERROR(INDEX(DM$10:DM$26,MATCH(ROWS(LU$10:LU14),$HE$10:$HE$26,0)),"")</f>
        <v>220</v>
      </c>
      <c r="LV14" s="1">
        <f>IFERROR(INDEX(DN$10:DN$26,MATCH(ROWS(LV$10:LV14),$HE$10:$HE$26,0)),"")</f>
        <v>3781</v>
      </c>
      <c r="LW14" s="1">
        <f>IFERROR(INDEX(DO$10:DO$26,MATCH(ROWS(LW$10:LW14),$HE$10:$HE$26,0)),"")</f>
        <v>131</v>
      </c>
      <c r="LX14" s="1">
        <f>IFERROR(INDEX(DP$10:DP$26,MATCH(ROWS(LX$10:LX14),$HE$10:$HE$26,0)),"")</f>
        <v>77</v>
      </c>
      <c r="LY14" s="1">
        <f>IFERROR(INDEX(DQ$10:DQ$26,MATCH(ROWS(LY$10:LY14),$HE$10:$HE$26,0)),"")</f>
        <v>56</v>
      </c>
      <c r="LZ14" s="1">
        <f>IFERROR(INDEX(DR$10:DR$26,MATCH(ROWS(LZ$10:LZ14),$HE$10:$HE$26,0)),"")</f>
        <v>111</v>
      </c>
      <c r="MA14" s="1">
        <f>IFERROR(INDEX(DS$10:DS$26,MATCH(ROWS(MA$10:MA14),$HE$10:$HE$26,0)),"")</f>
        <v>8940</v>
      </c>
      <c r="MB14" s="1">
        <f>IFERROR(INDEX(DT$10:DT$26,MATCH(ROWS(MB$10:MB14),$HE$10:$HE$26,0)),"")</f>
        <v>180</v>
      </c>
      <c r="MC14" s="1">
        <f>IFERROR(INDEX(DU$10:DU$26,MATCH(ROWS(MC$10:MC14),$HE$10:$HE$26,0)),"")</f>
        <v>120</v>
      </c>
      <c r="MD14" s="1">
        <f>IFERROR(INDEX(DV$10:DV$26,MATCH(ROWS(MD$10:MD14),$HE$10:$HE$26,0)),"")</f>
        <v>388</v>
      </c>
      <c r="ME14" s="1">
        <f>IFERROR(INDEX(DW$10:DW$26,MATCH(ROWS(ME$10:ME14),$HE$10:$HE$26,0)),"")</f>
        <v>7748</v>
      </c>
      <c r="MF14" s="1">
        <f>IFERROR(INDEX(DX$10:DX$26,MATCH(ROWS(MF$10:MF14),$HE$10:$HE$26,0)),"")</f>
        <v>526</v>
      </c>
      <c r="MG14" s="1">
        <f>IFERROR(INDEX(DY$10:DY$26,MATCH(ROWS(MG$10:MG14),$HE$10:$HE$26,0)),"")</f>
        <v>947</v>
      </c>
      <c r="MH14" s="1">
        <f>IFERROR(INDEX(DZ$10:DZ$26,MATCH(ROWS(MH$10:MH14),$HE$10:$HE$26,0)),"")</f>
        <v>406</v>
      </c>
      <c r="MI14" s="1">
        <f>IFERROR(INDEX(EA$10:EA$26,MATCH(ROWS(MI$10:MI14),$HE$10:$HE$26,0)),"")</f>
        <v>8764</v>
      </c>
      <c r="MJ14" s="1">
        <f>IFERROR(INDEX(EB$10:EB$26,MATCH(ROWS(MJ$10:MJ14),$HE$10:$HE$26,0)),"")</f>
        <v>257</v>
      </c>
      <c r="MK14" s="1">
        <f>IFERROR(INDEX(EC$10:EC$26,MATCH(ROWS(MK$10:MK14),$HE$10:$HE$26,0)),"")</f>
        <v>145</v>
      </c>
      <c r="ML14" s="1">
        <f>IFERROR(INDEX(ED$10:ED$26,MATCH(ROWS(ML$10:ML14),$HE$10:$HE$26,0)),"")</f>
        <v>156</v>
      </c>
      <c r="MM14" s="1">
        <f>IFERROR(INDEX(EE$10:EE$26,MATCH(ROWS(MM$10:MM14),$HE$10:$HE$26,0)),"")</f>
        <v>296</v>
      </c>
      <c r="MN14" s="1">
        <f>IFERROR(INDEX(EF$10:EF$26,MATCH(ROWS(MN$10:MN14),$HE$10:$HE$26,0)),"")</f>
        <v>9292</v>
      </c>
      <c r="MO14" s="1">
        <f>IFERROR(INDEX(EG$10:EG$26,MATCH(ROWS(MO$10:MO14),$HE$10:$HE$26,0)),"")</f>
        <v>192</v>
      </c>
      <c r="MP14" s="1">
        <f>IFERROR(INDEX(EH$10:EH$26,MATCH(ROWS(MP$10:MP14),$HE$10:$HE$26,0)),"")</f>
        <v>100</v>
      </c>
      <c r="MQ14" s="1">
        <f>IFERROR(INDEX(EI$10:EI$26,MATCH(ROWS(MQ$10:MQ14),$HE$10:$HE$26,0)),"")</f>
        <v>463</v>
      </c>
      <c r="MR14" s="1">
        <f>IFERROR(INDEX(EJ$10:EJ$26,MATCH(ROWS(MR$10:MR14),$HE$10:$HE$26,0)),"")</f>
        <v>8424</v>
      </c>
      <c r="MS14" s="1">
        <f>IFERROR(INDEX(EK$10:EK$26,MATCH(ROWS(MS$10:MS14),$HE$10:$HE$26,0)),"")</f>
        <v>420</v>
      </c>
      <c r="MT14" s="1">
        <f>IFERROR(INDEX(EL$10:EL$26,MATCH(ROWS(MT$10:MT14),$HE$10:$HE$26,0)),"")</f>
        <v>924</v>
      </c>
      <c r="MU14" s="1">
        <f>IFERROR(INDEX(EM$10:EM$26,MATCH(ROWS(MU$10:MU14),$HE$10:$HE$26,0)),"")</f>
        <v>275</v>
      </c>
      <c r="MV14" s="1">
        <f>IFERROR(INDEX(EN$10:EN$26,MATCH(ROWS(MV$10:MV14),$HE$10:$HE$26,0)),"")</f>
        <v>9128</v>
      </c>
      <c r="MW14" s="1">
        <f>IFERROR(INDEX(EO$10:EO$26,MATCH(ROWS(MW$10:MW14),$HE$10:$HE$26,0)),"")</f>
        <v>294</v>
      </c>
      <c r="MX14" s="1">
        <f>IFERROR(INDEX(EP$10:EP$26,MATCH(ROWS(MX$10:MX14),$HE$10:$HE$26,0)),"")</f>
        <v>192</v>
      </c>
      <c r="MY14" s="1">
        <f>IFERROR(INDEX(EQ$10:EQ$26,MATCH(ROWS(MY$10:MY14),$HE$10:$HE$26,0)),"")</f>
        <v>153</v>
      </c>
      <c r="MZ14" s="1">
        <f>IFERROR(INDEX(ER$10:ER$26,MATCH(ROWS(MZ$10:MZ14),$HE$10:$HE$26,0)),"")</f>
        <v>266</v>
      </c>
      <c r="NA14" s="1">
        <f>IFERROR(INDEX(ES$10:ES$26,MATCH(ROWS(NA$10:NA14),$HE$10:$HE$26,0)),"")</f>
        <v>9425</v>
      </c>
      <c r="NB14" s="1">
        <f>IFERROR(INDEX(ET$10:ET$26,MATCH(ROWS(NB$10:NB14),$HE$10:$HE$26,0)),"")</f>
        <v>228</v>
      </c>
      <c r="NC14" s="1">
        <f>IFERROR(INDEX(EU$10:EU$26,MATCH(ROWS(NC$10:NC14),$HE$10:$HE$26,0)),"")</f>
        <v>93</v>
      </c>
      <c r="ND14" s="1">
        <f>IFERROR(INDEX(EV$10:EV$26,MATCH(ROWS(ND$10:ND14),$HE$10:$HE$26,0)),"")</f>
        <v>401</v>
      </c>
      <c r="NE14" s="1">
        <f>IFERROR(INDEX(EW$10:EW$26,MATCH(ROWS(NE$10:NE14),$HE$10:$HE$26,0)),"")</f>
        <v>8734</v>
      </c>
      <c r="NF14" s="1">
        <f>IFERROR(INDEX(EX$10:EX$26,MATCH(ROWS(NF$10:NF14),$HE$10:$HE$26,0)),"")</f>
        <v>329</v>
      </c>
      <c r="NG14" s="1">
        <f>IFERROR(INDEX(EY$10:EY$26,MATCH(ROWS(NG$10:NG14),$HE$10:$HE$26,0)),"")</f>
        <v>920</v>
      </c>
      <c r="NH14" s="1">
        <f>IFERROR(INDEX(EZ$10:EZ$26,MATCH(ROWS(NH$10:NH14),$HE$10:$HE$26,0)),"")</f>
        <v>168</v>
      </c>
      <c r="NI14" s="1">
        <f>IFERROR(INDEX(FA$10:FA$26,MATCH(ROWS(NI$10:NI14),$HE$10:$HE$26,0)),"")</f>
        <v>9281</v>
      </c>
      <c r="NJ14" s="1">
        <f>IFERROR(INDEX(FB$10:FB$26,MATCH(ROWS(NJ$10:NJ14),$HE$10:$HE$26,0)),"")</f>
        <v>255</v>
      </c>
      <c r="NK14" s="1">
        <f>IFERROR(INDEX(FC$10:FC$26,MATCH(ROWS(NK$10:NK14),$HE$10:$HE$26,0)),"")</f>
        <v>200</v>
      </c>
      <c r="NL14" s="1">
        <f>IFERROR(INDEX(FD$10:FD$26,MATCH(ROWS(NL$10:NL14),$HE$10:$HE$26,0)),"")</f>
        <v>126</v>
      </c>
      <c r="NM14" s="1">
        <f>IFERROR(INDEX(FE$10:FE$26,MATCH(ROWS(NM$10:NM14),$HE$10:$HE$26,0)),"")</f>
        <v>285</v>
      </c>
      <c r="NN14" s="1">
        <f>IFERROR(INDEX(FF$10:FF$26,MATCH(ROWS(NN$10:NN14),$HE$10:$HE$26,0)),"")</f>
        <v>9802</v>
      </c>
      <c r="NO14" s="1">
        <f>IFERROR(INDEX(FG$10:FG$26,MATCH(ROWS(NO$10:NO14),$HE$10:$HE$26,0)),"")</f>
        <v>259</v>
      </c>
      <c r="NP14" s="1">
        <f>IFERROR(INDEX(FH$10:FH$26,MATCH(ROWS(NP$10:NP14),$HE$10:$HE$26,0)),"")</f>
        <v>84</v>
      </c>
      <c r="NQ14" s="1">
        <f>IFERROR(INDEX(FI$10:FI$26,MATCH(ROWS(NQ$10:NQ14),$HE$10:$HE$26,0)),"")</f>
        <v>415</v>
      </c>
      <c r="NR14" s="1">
        <f>IFERROR(INDEX(FJ$10:FJ$26,MATCH(ROWS(NR$10:NR14),$HE$10:$HE$26,0)),"")</f>
        <v>9318</v>
      </c>
      <c r="NS14" s="1">
        <f>IFERROR(INDEX(FK$10:FK$26,MATCH(ROWS(NS$10:NS14),$HE$10:$HE$26,0)),"")</f>
        <v>294</v>
      </c>
      <c r="NT14" s="1">
        <f>IFERROR(INDEX(FL$10:FL$26,MATCH(ROWS(NT$10:NT14),$HE$10:$HE$26,0)),"")</f>
        <v>863</v>
      </c>
      <c r="NU14" s="1">
        <f>IFERROR(INDEX(FM$10:FM$26,MATCH(ROWS(NU$10:NU14),$HE$10:$HE$26,0)),"")</f>
        <v>84</v>
      </c>
      <c r="NV14" s="1">
        <f>IFERROR(INDEX(FN$10:FN$26,MATCH(ROWS(NV$10:NV14),$HE$10:$HE$26,0)),"")</f>
        <v>9659</v>
      </c>
      <c r="NW14" s="1">
        <f>IFERROR(INDEX(FO$10:FO$26,MATCH(ROWS(NW$10:NW14),$HE$10:$HE$26,0)),"")</f>
        <v>284</v>
      </c>
      <c r="NX14" s="1">
        <f>IFERROR(INDEX(FP$10:FP$26,MATCH(ROWS(NX$10:NX14),$HE$10:$HE$26,0)),"")</f>
        <v>240</v>
      </c>
      <c r="NY14" s="1">
        <f>IFERROR(INDEX(FQ$10:FQ$26,MATCH(ROWS(NY$10:NY14),$HE$10:$HE$26,0)),"")</f>
        <v>95</v>
      </c>
      <c r="NZ14" s="1">
        <f>IFERROR(INDEX(FR$10:FR$26,MATCH(ROWS(NZ$10:NZ14),$HE$10:$HE$26,0)),"")</f>
        <v>282</v>
      </c>
      <c r="OA14" s="1">
        <f>IFERROR(INDEX(FS$10:FS$26,MATCH(ROWS(OA$10:OA14),$HE$10:$HE$26,0)),"")</f>
        <v>0</v>
      </c>
      <c r="OB14" s="1">
        <f>IFERROR(INDEX(FT$10:FT$26,MATCH(ROWS(OB$10:OB14),$HE$10:$HE$26,0)),"")</f>
        <v>0</v>
      </c>
      <c r="OC14" s="1">
        <f>IFERROR(INDEX(FU$10:FU$26,MATCH(ROWS(OC$10:OC14),$HE$10:$HE$26,0)),"")</f>
        <v>0</v>
      </c>
      <c r="OD14" s="1">
        <f>IFERROR(INDEX(FV$10:FV$26,MATCH(ROWS(OD$10:OD14),$HE$10:$HE$26,0)),"")</f>
        <v>0</v>
      </c>
      <c r="OE14" s="1">
        <f>IFERROR(INDEX(FW$10:FW$26,MATCH(ROWS(OE$10:OE14),$HE$10:$HE$26,0)),"")</f>
        <v>0</v>
      </c>
      <c r="OF14" s="1">
        <f>IFERROR(INDEX(FX$10:FX$26,MATCH(ROWS(OF$10:OF14),$HE$10:$HE$26,0)),"")</f>
        <v>0</v>
      </c>
      <c r="OG14" s="1">
        <f>IFERROR(INDEX(FY$10:FY$26,MATCH(ROWS(OG$10:OG14),$HE$10:$HE$26,0)),"")</f>
        <v>0</v>
      </c>
      <c r="OH14" s="1">
        <f>IFERROR(INDEX(FZ$10:FZ$26,MATCH(ROWS(OH$10:OH14),$HE$10:$HE$26,0)),"")</f>
        <v>0</v>
      </c>
      <c r="OI14" s="1">
        <f>IFERROR(INDEX(GA$10:GA$26,MATCH(ROWS(OI$10:OI14),$HE$10:$HE$26,0)),"")</f>
        <v>0</v>
      </c>
      <c r="OJ14" s="1">
        <f>IFERROR(INDEX(GB$10:GB$26,MATCH(ROWS(OJ$10:OJ14),$HE$10:$HE$26,0)),"")</f>
        <v>0</v>
      </c>
      <c r="OK14" s="1">
        <f>IFERROR(INDEX(GC$10:GC$26,MATCH(ROWS(OK$10:OK14),$HE$10:$HE$26,0)),"")</f>
        <v>0</v>
      </c>
      <c r="OL14" s="1">
        <f>IFERROR(INDEX(GD$10:GD$26,MATCH(ROWS(OL$10:OL14),$HE$10:$HE$26,0)),"")</f>
        <v>0</v>
      </c>
      <c r="OM14" s="1">
        <f>IFERROR(INDEX(GE$10:GE$26,MATCH(ROWS(OM$10:OM14),$HE$10:$HE$26,0)),"")</f>
        <v>0</v>
      </c>
      <c r="ON14" s="1">
        <f>IFERROR(INDEX(GF$10:GF$26,MATCH(ROWS(ON$10:ON14),$HE$10:$HE$26,0)),"")</f>
        <v>0</v>
      </c>
      <c r="OO14" s="1">
        <f>IFERROR(INDEX(GG$10:GG$26,MATCH(ROWS(OO$10:OO14),$HE$10:$HE$26,0)),"")</f>
        <v>0</v>
      </c>
      <c r="OP14" s="1">
        <f>IFERROR(INDEX(GH$10:GH$26,MATCH(ROWS(OP$10:OP14),$HE$10:$HE$26,0)),"")</f>
        <v>0</v>
      </c>
      <c r="OQ14" s="1">
        <f>IFERROR(INDEX(GI$10:GI$26,MATCH(ROWS(OQ$10:OQ14),$HE$10:$HE$26,0)),"")</f>
        <v>0</v>
      </c>
      <c r="OR14" s="1">
        <f>IFERROR(INDEX(GJ$10:GJ$26,MATCH(ROWS(OR$10:OR14),$HE$10:$HE$26,0)),"")</f>
        <v>0</v>
      </c>
      <c r="OS14" s="1">
        <f>IFERROR(INDEX(GK$10:GK$26,MATCH(ROWS(OS$10:OS14),$HE$10:$HE$26,0)),"")</f>
        <v>0</v>
      </c>
      <c r="OT14" s="1">
        <f>IFERROR(INDEX(GL$10:GL$26,MATCH(ROWS(OT$10:OT14),$HE$10:$HE$26,0)),"")</f>
        <v>0</v>
      </c>
      <c r="OU14" s="1">
        <f>IFERROR(INDEX(GM$10:GM$26,MATCH(ROWS(OU$10:OU14),$HE$10:$HE$26,0)),"")</f>
        <v>0</v>
      </c>
      <c r="OV14" s="1">
        <f>IFERROR(INDEX(GN$10:GN$26,MATCH(ROWS(OV$10:OV14),$HE$10:$HE$26,0)),"")</f>
        <v>0</v>
      </c>
      <c r="OW14" s="1">
        <f>IFERROR(INDEX(GO$10:GO$26,MATCH(ROWS(OW$10:OW14),$HE$10:$HE$26,0)),"")</f>
        <v>0</v>
      </c>
      <c r="OX14" s="1">
        <f>IFERROR(INDEX(GP$10:GP$26,MATCH(ROWS(OX$10:OX14),$HE$10:$HE$26,0)),"")</f>
        <v>0</v>
      </c>
      <c r="OY14" s="1">
        <f>IFERROR(INDEX(GQ$10:GQ$26,MATCH(ROWS(OY$10:OY14),$HE$10:$HE$26,0)),"")</f>
        <v>0</v>
      </c>
      <c r="OZ14" s="1">
        <f>IFERROR(INDEX(GR$10:GR$26,MATCH(ROWS(OZ$10:OZ14),$HE$10:$HE$26,0)),"")</f>
        <v>0</v>
      </c>
      <c r="PA14" s="1">
        <f>IFERROR(INDEX(GS$10:GS$26,MATCH(ROWS(PA$10:PA14),$HE$10:$HE$26,0)),"")</f>
        <v>130457</v>
      </c>
      <c r="PB14" s="1">
        <f>IFERROR(INDEX(GT$10:GT$26,MATCH(ROWS(PB$10:PB14),$HE$10:$HE$26,0)),"")</f>
        <v>145409</v>
      </c>
      <c r="PC14" s="1">
        <f>IFERROR(INDEX(GU$10:GU$26,MATCH(ROWS(PC$10:PC14),$HE$10:$HE$26,0)),"")</f>
        <v>145409</v>
      </c>
      <c r="PD14" s="1">
        <f>IFERROR(INDEX(GV$10:GV$26,MATCH(ROWS(PD$10:PD14),$HE$10:$HE$26,0)),"")</f>
        <v>0</v>
      </c>
      <c r="PE14" s="1">
        <f>IFERROR(INDEX(GW$10:GW$26,MATCH(ROWS(PE$10:PE14),$HE$10:$HE$26,0)),"")</f>
        <v>0</v>
      </c>
      <c r="PF14" s="1">
        <f>IFERROR(INDEX(GX$10:GX$26,MATCH(ROWS(PF$10:PF14),$HE$10:$HE$26,0)),"")</f>
        <v>1055</v>
      </c>
      <c r="PG14" s="1">
        <f>IFERROR(INDEX(GY$10:GY$26,MATCH(ROWS(PG$10:PG14),$HE$10:$HE$26,0)),"")</f>
        <v>1055</v>
      </c>
      <c r="PH14" s="1">
        <f>IFERROR(INDEX(GZ$10:GZ$26,MATCH(ROWS(PH$10:PH14),$HE$10:$HE$26,0)),"")</f>
        <v>34</v>
      </c>
      <c r="PI14" s="1">
        <f>IFERROR(INDEX(HA$10:HA$26,MATCH(ROWS(PI$10:PI14),$HE$10:$HE$26,0)),"")</f>
        <v>34</v>
      </c>
    </row>
    <row r="15" spans="1:425" ht="24" customHeight="1" x14ac:dyDescent="0.3">
      <c r="A15" s="87">
        <v>6</v>
      </c>
      <c r="B15" s="484" t="s">
        <v>436</v>
      </c>
      <c r="C15" s="478">
        <v>94153</v>
      </c>
      <c r="D15" s="479" t="e">
        <v>#REF!</v>
      </c>
      <c r="E15" s="485">
        <v>1252107</v>
      </c>
      <c r="F15" s="79">
        <v>3939</v>
      </c>
      <c r="G15" s="79">
        <v>134</v>
      </c>
      <c r="H15" s="79">
        <v>20</v>
      </c>
      <c r="I15" s="79">
        <v>34</v>
      </c>
      <c r="J15" s="79">
        <v>3527</v>
      </c>
      <c r="K15" s="79">
        <v>73</v>
      </c>
      <c r="L15" s="79">
        <v>129</v>
      </c>
      <c r="M15" s="79">
        <v>398</v>
      </c>
      <c r="N15" s="79">
        <v>3652</v>
      </c>
      <c r="O15" s="79">
        <v>161</v>
      </c>
      <c r="P15" s="79">
        <v>128</v>
      </c>
      <c r="Q15" s="79">
        <v>86</v>
      </c>
      <c r="R15" s="79">
        <v>94</v>
      </c>
      <c r="S15" s="79">
        <v>3616</v>
      </c>
      <c r="T15" s="79">
        <v>51</v>
      </c>
      <c r="U15" s="79">
        <v>25</v>
      </c>
      <c r="V15" s="79">
        <v>55</v>
      </c>
      <c r="W15" s="79">
        <v>3262</v>
      </c>
      <c r="X15" s="79">
        <v>108</v>
      </c>
      <c r="Y15" s="79">
        <v>188</v>
      </c>
      <c r="Z15" s="79">
        <v>189</v>
      </c>
      <c r="AA15" s="79">
        <v>3448</v>
      </c>
      <c r="AB15" s="79">
        <v>109</v>
      </c>
      <c r="AC15" s="79">
        <v>58</v>
      </c>
      <c r="AD15" s="79">
        <v>47</v>
      </c>
      <c r="AE15" s="79">
        <v>78</v>
      </c>
      <c r="AF15" s="79">
        <v>8535</v>
      </c>
      <c r="AG15" s="79">
        <v>158</v>
      </c>
      <c r="AH15" s="79">
        <v>61</v>
      </c>
      <c r="AI15" s="79">
        <v>330</v>
      </c>
      <c r="AJ15" s="79">
        <v>7682</v>
      </c>
      <c r="AK15" s="79">
        <v>346</v>
      </c>
      <c r="AL15" s="79">
        <v>690</v>
      </c>
      <c r="AM15" s="79">
        <v>367</v>
      </c>
      <c r="AN15" s="79">
        <v>8360</v>
      </c>
      <c r="AO15" s="79">
        <v>229</v>
      </c>
      <c r="AP15" s="79">
        <v>146</v>
      </c>
      <c r="AQ15" s="79">
        <v>117</v>
      </c>
      <c r="AR15" s="79">
        <v>224</v>
      </c>
      <c r="AS15" s="79">
        <v>8401</v>
      </c>
      <c r="AT15" s="79">
        <v>127</v>
      </c>
      <c r="AU15" s="79">
        <v>85</v>
      </c>
      <c r="AV15" s="79">
        <v>359</v>
      </c>
      <c r="AW15" s="79">
        <v>7690</v>
      </c>
      <c r="AX15" s="79">
        <v>299</v>
      </c>
      <c r="AY15" s="79">
        <v>780</v>
      </c>
      <c r="AZ15" s="79">
        <v>205</v>
      </c>
      <c r="BA15" s="79">
        <v>8283</v>
      </c>
      <c r="BB15" s="79">
        <v>214</v>
      </c>
      <c r="BC15" s="79">
        <v>123</v>
      </c>
      <c r="BD15" s="79">
        <v>95</v>
      </c>
      <c r="BE15" s="79">
        <v>268</v>
      </c>
      <c r="BF15" s="79">
        <v>8764</v>
      </c>
      <c r="BG15" s="79">
        <v>158</v>
      </c>
      <c r="BH15" s="79">
        <v>77</v>
      </c>
      <c r="BI15" s="79">
        <v>399</v>
      </c>
      <c r="BJ15" s="79">
        <v>8138</v>
      </c>
      <c r="BK15" s="79">
        <v>296</v>
      </c>
      <c r="BL15" s="79">
        <v>826</v>
      </c>
      <c r="BM15" s="79">
        <v>137</v>
      </c>
      <c r="BN15" s="79">
        <v>8773</v>
      </c>
      <c r="BO15" s="79">
        <v>200</v>
      </c>
      <c r="BP15" s="79">
        <v>142</v>
      </c>
      <c r="BQ15" s="79">
        <v>65</v>
      </c>
      <c r="BR15" s="79">
        <v>218</v>
      </c>
      <c r="BS15" s="79">
        <v>9225</v>
      </c>
      <c r="BT15" s="79">
        <v>145</v>
      </c>
      <c r="BU15" s="79">
        <v>82</v>
      </c>
      <c r="BV15" s="79">
        <v>411</v>
      </c>
      <c r="BW15" s="79">
        <v>8610</v>
      </c>
      <c r="BX15" s="79">
        <v>305</v>
      </c>
      <c r="BY15" s="79">
        <v>886</v>
      </c>
      <c r="BZ15" s="79">
        <v>62</v>
      </c>
      <c r="CA15" s="79">
        <v>9233</v>
      </c>
      <c r="CB15" s="79">
        <v>193</v>
      </c>
      <c r="CC15" s="79">
        <v>140</v>
      </c>
      <c r="CD15" s="79">
        <v>68</v>
      </c>
      <c r="CE15" s="79">
        <v>229</v>
      </c>
      <c r="CF15" s="79"/>
      <c r="CG15" s="79"/>
      <c r="CH15" s="79"/>
      <c r="CI15" s="79"/>
      <c r="CJ15" s="79"/>
      <c r="CK15" s="79"/>
      <c r="CL15" s="79"/>
      <c r="CM15" s="79"/>
      <c r="CN15" s="79"/>
      <c r="CO15" s="79"/>
      <c r="CP15" s="79"/>
      <c r="CQ15" s="79"/>
      <c r="CR15" s="79"/>
      <c r="CS15" s="79">
        <v>4184</v>
      </c>
      <c r="CT15" s="79">
        <v>163</v>
      </c>
      <c r="CU15" s="79">
        <v>16</v>
      </c>
      <c r="CV15" s="79">
        <v>50</v>
      </c>
      <c r="CW15" s="79">
        <v>3725</v>
      </c>
      <c r="CX15" s="79">
        <v>117</v>
      </c>
      <c r="CY15" s="79">
        <v>160</v>
      </c>
      <c r="CZ15" s="79">
        <v>411</v>
      </c>
      <c r="DA15" s="79">
        <v>3781</v>
      </c>
      <c r="DB15" s="79">
        <v>208</v>
      </c>
      <c r="DC15" s="79">
        <v>159</v>
      </c>
      <c r="DD15" s="79">
        <v>103</v>
      </c>
      <c r="DE15" s="79">
        <v>145</v>
      </c>
      <c r="DF15" s="79">
        <v>3943</v>
      </c>
      <c r="DG15" s="79">
        <v>76</v>
      </c>
      <c r="DH15" s="79">
        <v>33</v>
      </c>
      <c r="DI15" s="79">
        <v>115</v>
      </c>
      <c r="DJ15" s="79">
        <v>3525</v>
      </c>
      <c r="DK15" s="79">
        <v>137</v>
      </c>
      <c r="DL15" s="79">
        <v>285</v>
      </c>
      <c r="DM15" s="79">
        <v>220</v>
      </c>
      <c r="DN15" s="79">
        <v>3781</v>
      </c>
      <c r="DO15" s="79">
        <v>131</v>
      </c>
      <c r="DP15" s="79">
        <v>77</v>
      </c>
      <c r="DQ15" s="79">
        <v>56</v>
      </c>
      <c r="DR15" s="79">
        <v>111</v>
      </c>
      <c r="DS15" s="79">
        <v>8940</v>
      </c>
      <c r="DT15" s="79">
        <v>180</v>
      </c>
      <c r="DU15" s="79">
        <v>120</v>
      </c>
      <c r="DV15" s="79">
        <v>388</v>
      </c>
      <c r="DW15" s="79">
        <v>7748</v>
      </c>
      <c r="DX15" s="79">
        <v>526</v>
      </c>
      <c r="DY15" s="79">
        <v>947</v>
      </c>
      <c r="DZ15" s="79">
        <v>406</v>
      </c>
      <c r="EA15" s="79">
        <v>8764</v>
      </c>
      <c r="EB15" s="79">
        <v>257</v>
      </c>
      <c r="EC15" s="79">
        <v>145</v>
      </c>
      <c r="ED15" s="79">
        <v>156</v>
      </c>
      <c r="EE15" s="79">
        <v>296</v>
      </c>
      <c r="EF15" s="79">
        <v>9292</v>
      </c>
      <c r="EG15" s="79">
        <v>192</v>
      </c>
      <c r="EH15" s="79">
        <v>100</v>
      </c>
      <c r="EI15" s="79">
        <v>463</v>
      </c>
      <c r="EJ15" s="79">
        <v>8424</v>
      </c>
      <c r="EK15" s="79">
        <v>420</v>
      </c>
      <c r="EL15" s="79">
        <v>924</v>
      </c>
      <c r="EM15" s="79">
        <v>275</v>
      </c>
      <c r="EN15" s="79">
        <v>9128</v>
      </c>
      <c r="EO15" s="79">
        <v>294</v>
      </c>
      <c r="EP15" s="79">
        <v>192</v>
      </c>
      <c r="EQ15" s="79">
        <v>153</v>
      </c>
      <c r="ER15" s="79">
        <v>266</v>
      </c>
      <c r="ES15" s="79">
        <v>9425</v>
      </c>
      <c r="ET15" s="79">
        <v>228</v>
      </c>
      <c r="EU15" s="79">
        <v>93</v>
      </c>
      <c r="EV15" s="79">
        <v>401</v>
      </c>
      <c r="EW15" s="79">
        <v>8734</v>
      </c>
      <c r="EX15" s="79">
        <v>329</v>
      </c>
      <c r="EY15" s="79">
        <v>920</v>
      </c>
      <c r="EZ15" s="79">
        <v>168</v>
      </c>
      <c r="FA15" s="79">
        <v>9281</v>
      </c>
      <c r="FB15" s="79">
        <v>255</v>
      </c>
      <c r="FC15" s="79">
        <v>200</v>
      </c>
      <c r="FD15" s="79">
        <v>126</v>
      </c>
      <c r="FE15" s="79">
        <v>285</v>
      </c>
      <c r="FF15" s="79">
        <v>9802</v>
      </c>
      <c r="FG15" s="79">
        <v>259</v>
      </c>
      <c r="FH15" s="79">
        <v>84</v>
      </c>
      <c r="FI15" s="79">
        <v>415</v>
      </c>
      <c r="FJ15" s="79">
        <v>9318</v>
      </c>
      <c r="FK15" s="79">
        <v>294</v>
      </c>
      <c r="FL15" s="79">
        <v>863</v>
      </c>
      <c r="FM15" s="79">
        <v>84</v>
      </c>
      <c r="FN15" s="79">
        <v>9659</v>
      </c>
      <c r="FO15" s="79">
        <v>284</v>
      </c>
      <c r="FP15" s="79">
        <v>240</v>
      </c>
      <c r="FQ15" s="79">
        <v>95</v>
      </c>
      <c r="FR15" s="79">
        <v>282</v>
      </c>
      <c r="FS15" s="79"/>
      <c r="FT15" s="79"/>
      <c r="FU15" s="79"/>
      <c r="FV15" s="79"/>
      <c r="FW15" s="79"/>
      <c r="FX15" s="79"/>
      <c r="FY15" s="79"/>
      <c r="FZ15" s="79"/>
      <c r="GA15" s="79"/>
      <c r="GB15" s="79"/>
      <c r="GC15" s="79"/>
      <c r="GD15" s="79"/>
      <c r="GE15" s="79"/>
      <c r="GF15" s="79">
        <v>0</v>
      </c>
      <c r="GG15" s="79"/>
      <c r="GH15" s="79"/>
      <c r="GI15" s="79"/>
      <c r="GJ15" s="79"/>
      <c r="GK15" s="79"/>
      <c r="GL15" s="79"/>
      <c r="GM15" s="79"/>
      <c r="GN15" s="79"/>
      <c r="GO15" s="79"/>
      <c r="GP15" s="79"/>
      <c r="GQ15" s="79"/>
      <c r="GR15" s="79"/>
      <c r="GS15" s="482">
        <v>130457</v>
      </c>
      <c r="GT15" s="482">
        <v>145409</v>
      </c>
      <c r="GU15" s="482">
        <v>145409</v>
      </c>
      <c r="GV15" s="79">
        <v>0</v>
      </c>
      <c r="GW15" s="79">
        <v>0</v>
      </c>
      <c r="GX15" s="79">
        <v>1055</v>
      </c>
      <c r="GY15" s="79">
        <v>1055</v>
      </c>
      <c r="GZ15" s="79">
        <v>34</v>
      </c>
      <c r="HA15" s="79">
        <v>34</v>
      </c>
      <c r="HC15" s="2">
        <f t="shared" si="5"/>
        <v>0</v>
      </c>
      <c r="HD15" s="3"/>
      <c r="HE15">
        <f t="shared" si="6"/>
        <v>5</v>
      </c>
      <c r="HJ15" s="1" t="str">
        <f>IFERROR(INDEX(B$10:B$26,MATCH(ROWS(HJ$10:HJ15),$HE$10:$HE$26,0)),"")</f>
        <v>Nueva Vizcaya Province</v>
      </c>
      <c r="HK15" s="1">
        <f>IFERROR(INDEX(C$10:C$26,MATCH(ROWS(HK$10:HK15),$HE$10:$HE$26,0)),"")</f>
        <v>38417</v>
      </c>
      <c r="HL15" s="1" t="str">
        <f>IFERROR(INDEX(D$10:D$26,MATCH(ROWS(HL$10:HL15),$HE$10:$HE$26,0)),"")</f>
        <v/>
      </c>
      <c r="HM15" s="1">
        <f>IFERROR(INDEX(E$10:E$26,MATCH(ROWS(HM$10:HM15),$HE$10:$HE$26,0)),"")</f>
        <v>452287</v>
      </c>
      <c r="HN15" s="1">
        <f>IFERROR(INDEX(F$10:F$26,MATCH(ROWS(HN$10:HN15),$HE$10:$HE$26,0)),"")</f>
        <v>1688</v>
      </c>
      <c r="HO15" s="1">
        <f>IFERROR(INDEX(G$10:G$26,MATCH(ROWS(HO$10:HO15),$HE$10:$HE$26,0)),"")</f>
        <v>24</v>
      </c>
      <c r="HP15" s="1">
        <f>IFERROR(INDEX(H$10:H$26,MATCH(ROWS(HP$10:HP15),$HE$10:$HE$26,0)),"")</f>
        <v>1</v>
      </c>
      <c r="HQ15" s="1">
        <f>IFERROR(INDEX(I$10:I$26,MATCH(ROWS(HQ$10:HQ15),$HE$10:$HE$26,0)),"")</f>
        <v>5</v>
      </c>
      <c r="HR15" s="1">
        <f>IFERROR(INDEX(J$10:J$26,MATCH(ROWS(HR$10:HR15),$HE$10:$HE$26,0)),"")</f>
        <v>1606</v>
      </c>
      <c r="HS15" s="1">
        <f>IFERROR(INDEX(K$10:K$26,MATCH(ROWS(HS$10:HS15),$HE$10:$HE$26,0)),"")</f>
        <v>3</v>
      </c>
      <c r="HT15" s="1">
        <f>IFERROR(INDEX(L$10:L$26,MATCH(ROWS(HT$10:HT15),$HE$10:$HE$26,0)),"")</f>
        <v>26</v>
      </c>
      <c r="HU15" s="1">
        <f>IFERROR(INDEX(M$10:M$26,MATCH(ROWS(HU$10:HU15),$HE$10:$HE$26,0)),"")</f>
        <v>82</v>
      </c>
      <c r="HV15" s="1">
        <f>IFERROR(INDEX(N$10:N$26,MATCH(ROWS(HV$10:HV15),$HE$10:$HE$26,0)),"")</f>
        <v>1658</v>
      </c>
      <c r="HW15" s="1">
        <f>IFERROR(INDEX(O$10:O$26,MATCH(ROWS(HW$10:HW15),$HE$10:$HE$26,0)),"")</f>
        <v>29</v>
      </c>
      <c r="HX15" s="1">
        <f>IFERROR(INDEX(P$10:P$26,MATCH(ROWS(HX$10:HX15),$HE$10:$HE$26,0)),"")</f>
        <v>14</v>
      </c>
      <c r="HY15" s="1">
        <f>IFERROR(INDEX(Q$10:Q$26,MATCH(ROWS(HY$10:HY15),$HE$10:$HE$26,0)),"")</f>
        <v>2</v>
      </c>
      <c r="HZ15" s="1">
        <f>IFERROR(INDEX(R$10:R$26,MATCH(ROWS(HZ$10:HZ15),$HE$10:$HE$26,0)),"")</f>
        <v>14</v>
      </c>
      <c r="IA15" s="1">
        <f>IFERROR(INDEX(S$10:S$26,MATCH(ROWS(IA$10:IA15),$HE$10:$HE$26,0)),"")</f>
        <v>1676</v>
      </c>
      <c r="IB15" s="1">
        <f>IFERROR(INDEX(T$10:T$26,MATCH(ROWS(IB$10:IB15),$HE$10:$HE$26,0)),"")</f>
        <v>13</v>
      </c>
      <c r="IC15" s="1">
        <f>IFERROR(INDEX(U$10:U$26,MATCH(ROWS(IC$10:IC15),$HE$10:$HE$26,0)),"")</f>
        <v>1</v>
      </c>
      <c r="ID15" s="1">
        <f>IFERROR(INDEX(V$10:V$26,MATCH(ROWS(ID$10:ID15),$HE$10:$HE$26,0)),"")</f>
        <v>11</v>
      </c>
      <c r="IE15" s="1">
        <f>IFERROR(INDEX(W$10:W$26,MATCH(ROWS(IE$10:IE15),$HE$10:$HE$26,0)),"")</f>
        <v>1589</v>
      </c>
      <c r="IF15" s="1">
        <f>IFERROR(INDEX(X$10:X$26,MATCH(ROWS(IF$10:IF15),$HE$10:$HE$26,0)),"")</f>
        <v>13</v>
      </c>
      <c r="IG15" s="1">
        <f>IFERROR(INDEX(Y$10:Y$26,MATCH(ROWS(IG$10:IG15),$HE$10:$HE$26,0)),"")</f>
        <v>26</v>
      </c>
      <c r="IH15" s="1">
        <f>IFERROR(INDEX(Z$10:Z$26,MATCH(ROWS(IH$10:IH15),$HE$10:$HE$26,0)),"")</f>
        <v>66</v>
      </c>
      <c r="II15" s="1">
        <f>IFERROR(INDEX(AA$10:AA$26,MATCH(ROWS(II$10:II15),$HE$10:$HE$26,0)),"")</f>
        <v>1686</v>
      </c>
      <c r="IJ15" s="1">
        <f>IFERROR(INDEX(AB$10:AB$26,MATCH(ROWS(IJ$10:IJ15),$HE$10:$HE$26,0)),"")</f>
        <v>10</v>
      </c>
      <c r="IK15" s="1">
        <f>IFERROR(INDEX(AC$10:AC$26,MATCH(ROWS(IK$10:IK15),$HE$10:$HE$26,0)),"")</f>
        <v>10</v>
      </c>
      <c r="IL15" s="1">
        <f>IFERROR(INDEX(AD$10:AD$26,MATCH(ROWS(IL$10:IL15),$HE$10:$HE$26,0)),"")</f>
        <v>2</v>
      </c>
      <c r="IM15" s="1">
        <f>IFERROR(INDEX(AE$10:AE$26,MATCH(ROWS(IM$10:IM15),$HE$10:$HE$26,0)),"")</f>
        <v>9</v>
      </c>
      <c r="IN15" s="1">
        <f>IFERROR(INDEX(AF$10:AF$26,MATCH(ROWS(IN$10:IN15),$HE$10:$HE$26,0)),"")</f>
        <v>3637</v>
      </c>
      <c r="IO15" s="1">
        <f>IFERROR(INDEX(AG$10:AG$26,MATCH(ROWS(IO$10:IO15),$HE$10:$HE$26,0)),"")</f>
        <v>10</v>
      </c>
      <c r="IP15" s="1">
        <f>IFERROR(INDEX(AH$10:AH$26,MATCH(ROWS(IP$10:IP15),$HE$10:$HE$26,0)),"")</f>
        <v>4</v>
      </c>
      <c r="IQ15" s="1">
        <f>IFERROR(INDEX(AI$10:AI$26,MATCH(ROWS(IQ$10:IQ15),$HE$10:$HE$26,0)),"")</f>
        <v>52</v>
      </c>
      <c r="IR15" s="1">
        <f>IFERROR(INDEX(AJ$10:AJ$26,MATCH(ROWS(IR$10:IR15),$HE$10:$HE$26,0)),"")</f>
        <v>3420</v>
      </c>
      <c r="IS15" s="1">
        <f>IFERROR(INDEX(AK$10:AK$26,MATCH(ROWS(IS$10:IS15),$HE$10:$HE$26,0)),"")</f>
        <v>30</v>
      </c>
      <c r="IT15" s="1">
        <f>IFERROR(INDEX(AL$10:AL$26,MATCH(ROWS(IT$10:IT15),$HE$10:$HE$26,0)),"")</f>
        <v>165</v>
      </c>
      <c r="IU15" s="1">
        <f>IFERROR(INDEX(AM$10:AM$26,MATCH(ROWS(IU$10:IU15),$HE$10:$HE$26,0)),"")</f>
        <v>83</v>
      </c>
      <c r="IV15" s="1">
        <f>IFERROR(INDEX(AN$10:AN$26,MATCH(ROWS(IV$10:IV15),$HE$10:$HE$26,0)),"")</f>
        <v>3634</v>
      </c>
      <c r="IW15" s="1">
        <f>IFERROR(INDEX(AO$10:AO$26,MATCH(ROWS(IW$10:IW15),$HE$10:$HE$26,0)),"")</f>
        <v>21</v>
      </c>
      <c r="IX15" s="1">
        <f>IFERROR(INDEX(AP$10:AP$26,MATCH(ROWS(IX$10:IX15),$HE$10:$HE$26,0)),"")</f>
        <v>7</v>
      </c>
      <c r="IY15" s="1">
        <f>IFERROR(INDEX(AQ$10:AQ$26,MATCH(ROWS(IY$10:IY15),$HE$10:$HE$26,0)),"")</f>
        <v>8</v>
      </c>
      <c r="IZ15" s="1">
        <f>IFERROR(INDEX(AR$10:AR$26,MATCH(ROWS(IZ$10:IZ15),$HE$10:$HE$26,0)),"")</f>
        <v>34</v>
      </c>
      <c r="JA15" s="1">
        <f>IFERROR(INDEX(AS$10:AS$26,MATCH(ROWS(JA$10:JA15),$HE$10:$HE$26,0)),"")</f>
        <v>3668</v>
      </c>
      <c r="JB15" s="1">
        <f>IFERROR(INDEX(AT$10:AT$26,MATCH(ROWS(JB$10:JB15),$HE$10:$HE$26,0)),"")</f>
        <v>25</v>
      </c>
      <c r="JC15" s="1">
        <f>IFERROR(INDEX(AU$10:AU$26,MATCH(ROWS(JC$10:JC15),$HE$10:$HE$26,0)),"")</f>
        <v>7</v>
      </c>
      <c r="JD15" s="1">
        <f>IFERROR(INDEX(AV$10:AV$26,MATCH(ROWS(JD$10:JD15),$HE$10:$HE$26,0)),"")</f>
        <v>78</v>
      </c>
      <c r="JE15" s="1">
        <f>IFERROR(INDEX(AW$10:AW$26,MATCH(ROWS(JE$10:JE15),$HE$10:$HE$26,0)),"")</f>
        <v>3468</v>
      </c>
      <c r="JF15" s="1">
        <f>IFERROR(INDEX(AX$10:AX$26,MATCH(ROWS(JF$10:JF15),$HE$10:$HE$26,0)),"")</f>
        <v>22</v>
      </c>
      <c r="JG15" s="1">
        <f>IFERROR(INDEX(AY$10:AY$26,MATCH(ROWS(JG$10:JG15),$HE$10:$HE$26,0)),"")</f>
        <v>213</v>
      </c>
      <c r="JH15" s="1">
        <f>IFERROR(INDEX(AZ$10:AZ$26,MATCH(ROWS(JH$10:JH15),$HE$10:$HE$26,0)),"")</f>
        <v>53</v>
      </c>
      <c r="JI15" s="1">
        <f>IFERROR(INDEX(BA$10:BA$26,MATCH(ROWS(JI$10:JI15),$HE$10:$HE$26,0)),"")</f>
        <v>3700</v>
      </c>
      <c r="JJ15" s="1">
        <f>IFERROR(INDEX(BB$10:BB$26,MATCH(ROWS(JJ$10:JJ15),$HE$10:$HE$26,0)),"")</f>
        <v>30</v>
      </c>
      <c r="JK15" s="1">
        <f>IFERROR(INDEX(BC$10:BC$26,MATCH(ROWS(JK$10:JK15),$HE$10:$HE$26,0)),"")</f>
        <v>15</v>
      </c>
      <c r="JL15" s="1">
        <f>IFERROR(INDEX(BD$10:BD$26,MATCH(ROWS(JL$10:JL15),$HE$10:$HE$26,0)),"")</f>
        <v>7</v>
      </c>
      <c r="JM15" s="1">
        <f>IFERROR(INDEX(BE$10:BE$26,MATCH(ROWS(JM$10:JM15),$HE$10:$HE$26,0)),"")</f>
        <v>32</v>
      </c>
      <c r="JN15" s="1">
        <f>IFERROR(INDEX(BF$10:BF$26,MATCH(ROWS(JN$10:JN15),$HE$10:$HE$26,0)),"")</f>
        <v>3746</v>
      </c>
      <c r="JO15" s="1">
        <f>IFERROR(INDEX(BG$10:BG$26,MATCH(ROWS(JO$10:JO15),$HE$10:$HE$26,0)),"")</f>
        <v>23</v>
      </c>
      <c r="JP15" s="1">
        <f>IFERROR(INDEX(BH$10:BH$26,MATCH(ROWS(JP$10:JP15),$HE$10:$HE$26,0)),"")</f>
        <v>8</v>
      </c>
      <c r="JQ15" s="1">
        <f>IFERROR(INDEX(BI$10:BI$26,MATCH(ROWS(JQ$10:JQ15),$HE$10:$HE$26,0)),"")</f>
        <v>93</v>
      </c>
      <c r="JR15" s="1">
        <f>IFERROR(INDEX(BJ$10:BJ$26,MATCH(ROWS(JR$10:JR15),$HE$10:$HE$26,0)),"")</f>
        <v>3571</v>
      </c>
      <c r="JS15" s="1">
        <f>IFERROR(INDEX(BK$10:BK$26,MATCH(ROWS(JS$10:JS15),$HE$10:$HE$26,0)),"")</f>
        <v>33</v>
      </c>
      <c r="JT15" s="1">
        <f>IFERROR(INDEX(BL$10:BL$26,MATCH(ROWS(JT$10:JT15),$HE$10:$HE$26,0)),"")</f>
        <v>238</v>
      </c>
      <c r="JU15" s="1">
        <f>IFERROR(INDEX(BM$10:BM$26,MATCH(ROWS(JU$10:JU15),$HE$10:$HE$26,0)),"")</f>
        <v>20</v>
      </c>
      <c r="JV15" s="1">
        <f>IFERROR(INDEX(BN$10:BN$26,MATCH(ROWS(JV$10:JV15),$HE$10:$HE$26,0)),"")</f>
        <v>3780</v>
      </c>
      <c r="JW15" s="1">
        <f>IFERROR(INDEX(BO$10:BO$26,MATCH(ROWS(JW$10:JW15),$HE$10:$HE$26,0)),"")</f>
        <v>33</v>
      </c>
      <c r="JX15" s="1">
        <f>IFERROR(INDEX(BP$10:BP$26,MATCH(ROWS(JX$10:JX15),$HE$10:$HE$26,0)),"")</f>
        <v>19</v>
      </c>
      <c r="JY15" s="1">
        <f>IFERROR(INDEX(BQ$10:BQ$26,MATCH(ROWS(JY$10:JY15),$HE$10:$HE$26,0)),"")</f>
        <v>4</v>
      </c>
      <c r="JZ15" s="1">
        <f>IFERROR(INDEX(BR$10:BR$26,MATCH(ROWS(JZ$10:JZ15),$HE$10:$HE$26,0)),"")</f>
        <v>29</v>
      </c>
      <c r="KA15" s="1">
        <f>IFERROR(INDEX(BS$10:BS$26,MATCH(ROWS(KA$10:KA15),$HE$10:$HE$26,0)),"")</f>
        <v>3720</v>
      </c>
      <c r="KB15" s="1">
        <f>IFERROR(INDEX(BT$10:BT$26,MATCH(ROWS(KB$10:KB15),$HE$10:$HE$26,0)),"")</f>
        <v>19</v>
      </c>
      <c r="KC15" s="1">
        <f>IFERROR(INDEX(BU$10:BU$26,MATCH(ROWS(KC$10:KC15),$HE$10:$HE$26,0)),"")</f>
        <v>8</v>
      </c>
      <c r="KD15" s="1">
        <f>IFERROR(INDEX(BV$10:BV$26,MATCH(ROWS(KD$10:KD15),$HE$10:$HE$26,0)),"")</f>
        <v>77</v>
      </c>
      <c r="KE15" s="1">
        <f>IFERROR(INDEX(BW$10:BW$26,MATCH(ROWS(KE$10:KE15),$HE$10:$HE$26,0)),"")</f>
        <v>3541</v>
      </c>
      <c r="KF15" s="1">
        <f>IFERROR(INDEX(BX$10:BX$26,MATCH(ROWS(KF$10:KF15),$HE$10:$HE$26,0)),"")</f>
        <v>22</v>
      </c>
      <c r="KG15" s="1">
        <f>IFERROR(INDEX(BY$10:BY$26,MATCH(ROWS(KG$10:KG15),$HE$10:$HE$26,0)),"")</f>
        <v>250</v>
      </c>
      <c r="KH15" s="1">
        <f>IFERROR(INDEX(BZ$10:BZ$26,MATCH(ROWS(KH$10:KH15),$HE$10:$HE$26,0)),"")</f>
        <v>16</v>
      </c>
      <c r="KI15" s="1">
        <f>IFERROR(INDEX(CA$10:CA$26,MATCH(ROWS(KI$10:KI15),$HE$10:$HE$26,0)),"")</f>
        <v>3747</v>
      </c>
      <c r="KJ15" s="1">
        <f>IFERROR(INDEX(CB$10:CB$26,MATCH(ROWS(KJ$10:KJ15),$HE$10:$HE$26,0)),"")</f>
        <v>38</v>
      </c>
      <c r="KK15" s="1">
        <f>IFERROR(INDEX(CC$10:CC$26,MATCH(ROWS(KK$10:KK15),$HE$10:$HE$26,0)),"")</f>
        <v>15</v>
      </c>
      <c r="KL15" s="1">
        <f>IFERROR(INDEX(CD$10:CD$26,MATCH(ROWS(KL$10:KL15),$HE$10:$HE$26,0)),"")</f>
        <v>4</v>
      </c>
      <c r="KM15" s="1">
        <f>IFERROR(INDEX(CE$10:CE$26,MATCH(ROWS(KM$10:KM15),$HE$10:$HE$26,0)),"")</f>
        <v>23</v>
      </c>
      <c r="KN15" s="1">
        <f>IFERROR(INDEX(CF$10:CF$26,MATCH(ROWS(KN$10:KN15),$HE$10:$HE$26,0)),"")</f>
        <v>0</v>
      </c>
      <c r="KO15" s="1">
        <f>IFERROR(INDEX(CG$10:CG$26,MATCH(ROWS(KO$10:KO15),$HE$10:$HE$26,0)),"")</f>
        <v>0</v>
      </c>
      <c r="KP15" s="1">
        <f>IFERROR(INDEX(CH$10:CH$26,MATCH(ROWS(KP$10:KP15),$HE$10:$HE$26,0)),"")</f>
        <v>0</v>
      </c>
      <c r="KQ15" s="1">
        <f>IFERROR(INDEX(CI$10:CI$26,MATCH(ROWS(KQ$10:KQ15),$HE$10:$HE$26,0)),"")</f>
        <v>0</v>
      </c>
      <c r="KR15" s="1">
        <f>IFERROR(INDEX(CJ$10:CJ$26,MATCH(ROWS(KR$10:KR15),$HE$10:$HE$26,0)),"")</f>
        <v>0</v>
      </c>
      <c r="KS15" s="1">
        <f>IFERROR(INDEX(CK$10:CK$26,MATCH(ROWS(KS$10:KS15),$HE$10:$HE$26,0)),"")</f>
        <v>0</v>
      </c>
      <c r="KT15" s="1">
        <f>IFERROR(INDEX(CL$10:CL$26,MATCH(ROWS(KT$10:KT15),$HE$10:$HE$26,0)),"")</f>
        <v>0</v>
      </c>
      <c r="KU15" s="1">
        <f>IFERROR(INDEX(CM$10:CM$26,MATCH(ROWS(KU$10:KU15),$HE$10:$HE$26,0)),"")</f>
        <v>0</v>
      </c>
      <c r="KV15" s="1">
        <f>IFERROR(INDEX(CN$10:CN$26,MATCH(ROWS(KV$10:KV15),$HE$10:$HE$26,0)),"")</f>
        <v>0</v>
      </c>
      <c r="KW15" s="1">
        <f>IFERROR(INDEX(CO$10:CO$26,MATCH(ROWS(KW$10:KW15),$HE$10:$HE$26,0)),"")</f>
        <v>0</v>
      </c>
      <c r="KX15" s="1">
        <f>IFERROR(INDEX(CP$10:CP$26,MATCH(ROWS(KX$10:KX15),$HE$10:$HE$26,0)),"")</f>
        <v>0</v>
      </c>
      <c r="KY15" s="1">
        <f>IFERROR(INDEX(CQ$10:CQ$26,MATCH(ROWS(KY$10:KY15),$HE$10:$HE$26,0)),"")</f>
        <v>0</v>
      </c>
      <c r="KZ15" s="1">
        <f>IFERROR(INDEX(CR$10:CR$26,MATCH(ROWS(KZ$10:KZ15),$HE$10:$HE$26,0)),"")</f>
        <v>0</v>
      </c>
      <c r="LA15" s="1">
        <f>IFERROR(INDEX(CS$10:CS$26,MATCH(ROWS(LA$10:LA15),$HE$10:$HE$26,0)),"")</f>
        <v>1646</v>
      </c>
      <c r="LB15" s="1">
        <f>IFERROR(INDEX(CT$10:CT$26,MATCH(ROWS(LB$10:LB15),$HE$10:$HE$26,0)),"")</f>
        <v>19</v>
      </c>
      <c r="LC15" s="1">
        <f>IFERROR(INDEX(CU$10:CU$26,MATCH(ROWS(LC$10:LC15),$HE$10:$HE$26,0)),"")</f>
        <v>1</v>
      </c>
      <c r="LD15" s="1">
        <f>IFERROR(INDEX(CV$10:CV$26,MATCH(ROWS(LD$10:LD15),$HE$10:$HE$26,0)),"")</f>
        <v>9</v>
      </c>
      <c r="LE15" s="1">
        <f>IFERROR(INDEX(CW$10:CW$26,MATCH(ROWS(LE$10:LE15),$HE$10:$HE$26,0)),"")</f>
        <v>1576</v>
      </c>
      <c r="LF15" s="1">
        <f>IFERROR(INDEX(CX$10:CX$26,MATCH(ROWS(LF$10:LF15),$HE$10:$HE$26,0)),"")</f>
        <v>7</v>
      </c>
      <c r="LG15" s="1">
        <f>IFERROR(INDEX(CY$10:CY$26,MATCH(ROWS(LG$10:LG15),$HE$10:$HE$26,0)),"")</f>
        <v>22</v>
      </c>
      <c r="LH15" s="1">
        <f>IFERROR(INDEX(CZ$10:CZ$26,MATCH(ROWS(LH$10:LH15),$HE$10:$HE$26,0)),"")</f>
        <v>70</v>
      </c>
      <c r="LI15" s="1">
        <f>IFERROR(INDEX(DA$10:DA$26,MATCH(ROWS(LI$10:LI15),$HE$10:$HE$26,0)),"")</f>
        <v>1612</v>
      </c>
      <c r="LJ15" s="1">
        <f>IFERROR(INDEX(DB$10:DB$26,MATCH(ROWS(LJ$10:LJ15),$HE$10:$HE$26,0)),"")</f>
        <v>38</v>
      </c>
      <c r="LK15" s="1">
        <f>IFERROR(INDEX(DC$10:DC$26,MATCH(ROWS(LK$10:LK15),$HE$10:$HE$26,0)),"")</f>
        <v>12</v>
      </c>
      <c r="LL15" s="1">
        <f>IFERROR(INDEX(DD$10:DD$26,MATCH(ROWS(LL$10:LL15),$HE$10:$HE$26,0)),"")</f>
        <v>1</v>
      </c>
      <c r="LM15" s="1">
        <f>IFERROR(INDEX(DE$10:DE$26,MATCH(ROWS(LM$10:LM15),$HE$10:$HE$26,0)),"")</f>
        <v>12</v>
      </c>
      <c r="LN15" s="1">
        <f>IFERROR(INDEX(DF$10:DF$26,MATCH(ROWS(LN$10:LN15),$HE$10:$HE$26,0)),"")</f>
        <v>1840</v>
      </c>
      <c r="LO15" s="1">
        <f>IFERROR(INDEX(DG$10:DG$26,MATCH(ROWS(LO$10:LO15),$HE$10:$HE$26,0)),"")</f>
        <v>10</v>
      </c>
      <c r="LP15" s="1">
        <f>IFERROR(INDEX(DH$10:DH$26,MATCH(ROWS(LP$10:LP15),$HE$10:$HE$26,0)),"")</f>
        <v>1</v>
      </c>
      <c r="LQ15" s="1">
        <f>IFERROR(INDEX(DI$10:DI$26,MATCH(ROWS(LQ$10:LQ15),$HE$10:$HE$26,0)),"")</f>
        <v>24</v>
      </c>
      <c r="LR15" s="1">
        <f>IFERROR(INDEX(DJ$10:DJ$26,MATCH(ROWS(LR$10:LR15),$HE$10:$HE$26,0)),"")</f>
        <v>1761</v>
      </c>
      <c r="LS15" s="1">
        <f>IFERROR(INDEX(DK$10:DK$26,MATCH(ROWS(LS$10:LS15),$HE$10:$HE$26,0)),"")</f>
        <v>13</v>
      </c>
      <c r="LT15" s="1">
        <f>IFERROR(INDEX(DL$10:DL$26,MATCH(ROWS(LT$10:LT15),$HE$10:$HE$26,0)),"")</f>
        <v>40</v>
      </c>
      <c r="LU15" s="1">
        <f>IFERROR(INDEX(DM$10:DM$26,MATCH(ROWS(LU$10:LU15),$HE$10:$HE$26,0)),"")</f>
        <v>60</v>
      </c>
      <c r="LV15" s="1">
        <f>IFERROR(INDEX(DN$10:DN$26,MATCH(ROWS(LV$10:LV15),$HE$10:$HE$26,0)),"")</f>
        <v>1821</v>
      </c>
      <c r="LW15" s="1">
        <f>IFERROR(INDEX(DO$10:DO$26,MATCH(ROWS(LW$10:LW15),$HE$10:$HE$26,0)),"")</f>
        <v>25</v>
      </c>
      <c r="LX15" s="1">
        <f>IFERROR(INDEX(DP$10:DP$26,MATCH(ROWS(LX$10:LX15),$HE$10:$HE$26,0)),"")</f>
        <v>5</v>
      </c>
      <c r="LY15" s="1">
        <f>IFERROR(INDEX(DQ$10:DQ$26,MATCH(ROWS(LY$10:LY15),$HE$10:$HE$26,0)),"")</f>
        <v>2</v>
      </c>
      <c r="LZ15" s="1">
        <f>IFERROR(INDEX(DR$10:DR$26,MATCH(ROWS(LZ$10:LZ15),$HE$10:$HE$26,0)),"")</f>
        <v>26</v>
      </c>
      <c r="MA15" s="1">
        <f>IFERROR(INDEX(DS$10:DS$26,MATCH(ROWS(MA$10:MA15),$HE$10:$HE$26,0)),"")</f>
        <v>3898</v>
      </c>
      <c r="MB15" s="1">
        <f>IFERROR(INDEX(DT$10:DT$26,MATCH(ROWS(MB$10:MB15),$HE$10:$HE$26,0)),"")</f>
        <v>25</v>
      </c>
      <c r="MC15" s="1">
        <f>IFERROR(INDEX(DU$10:DU$26,MATCH(ROWS(MC$10:MC15),$HE$10:$HE$26,0)),"")</f>
        <v>5</v>
      </c>
      <c r="MD15" s="1">
        <f>IFERROR(INDEX(DV$10:DV$26,MATCH(ROWS(MD$10:MD15),$HE$10:$HE$26,0)),"")</f>
        <v>83</v>
      </c>
      <c r="ME15" s="1">
        <f>IFERROR(INDEX(DW$10:DW$26,MATCH(ROWS(ME$10:ME15),$HE$10:$HE$26,0)),"")</f>
        <v>3693</v>
      </c>
      <c r="MF15" s="1">
        <f>IFERROR(INDEX(DX$10:DX$26,MATCH(ROWS(MF$10:MF15),$HE$10:$HE$26,0)),"")</f>
        <v>35</v>
      </c>
      <c r="MG15" s="1">
        <f>IFERROR(INDEX(DY$10:DY$26,MATCH(ROWS(MG$10:MG15),$HE$10:$HE$26,0)),"")</f>
        <v>202</v>
      </c>
      <c r="MH15" s="1">
        <f>IFERROR(INDEX(DZ$10:DZ$26,MATCH(ROWS(MH$10:MH15),$HE$10:$HE$26,0)),"")</f>
        <v>78</v>
      </c>
      <c r="MI15" s="1">
        <f>IFERROR(INDEX(EA$10:EA$26,MATCH(ROWS(MI$10:MI15),$HE$10:$HE$26,0)),"")</f>
        <v>3919</v>
      </c>
      <c r="MJ15" s="1">
        <f>IFERROR(INDEX(EB$10:EB$26,MATCH(ROWS(MJ$10:MJ15),$HE$10:$HE$26,0)),"")</f>
        <v>29</v>
      </c>
      <c r="MK15" s="1">
        <f>IFERROR(INDEX(EC$10:EC$26,MATCH(ROWS(MK$10:MK15),$HE$10:$HE$26,0)),"")</f>
        <v>13</v>
      </c>
      <c r="ML15" s="1">
        <f>IFERROR(INDEX(ED$10:ED$26,MATCH(ROWS(ML$10:ML15),$HE$10:$HE$26,0)),"")</f>
        <v>7</v>
      </c>
      <c r="MM15" s="1">
        <f>IFERROR(INDEX(EE$10:EE$26,MATCH(ROWS(MM$10:MM15),$HE$10:$HE$26,0)),"")</f>
        <v>42</v>
      </c>
      <c r="MN15" s="1">
        <f>IFERROR(INDEX(EF$10:EF$26,MATCH(ROWS(MN$10:MN15),$HE$10:$HE$26,0)),"")</f>
        <v>3934</v>
      </c>
      <c r="MO15" s="1">
        <f>IFERROR(INDEX(EG$10:EG$26,MATCH(ROWS(MO$10:MO15),$HE$10:$HE$26,0)),"")</f>
        <v>29</v>
      </c>
      <c r="MP15" s="1">
        <f>IFERROR(INDEX(EH$10:EH$26,MATCH(ROWS(MP$10:MP15),$HE$10:$HE$26,0)),"")</f>
        <v>3</v>
      </c>
      <c r="MQ15" s="1">
        <f>IFERROR(INDEX(EI$10:EI$26,MATCH(ROWS(MQ$10:MQ15),$HE$10:$HE$26,0)),"")</f>
        <v>90</v>
      </c>
      <c r="MR15" s="1">
        <f>IFERROR(INDEX(EJ$10:EJ$26,MATCH(ROWS(MR$10:MR15),$HE$10:$HE$26,0)),"")</f>
        <v>3750</v>
      </c>
      <c r="MS15" s="1">
        <f>IFERROR(INDEX(EK$10:EK$26,MATCH(ROWS(MS$10:MS15),$HE$10:$HE$26,0)),"")</f>
        <v>31</v>
      </c>
      <c r="MT15" s="1">
        <f>IFERROR(INDEX(EL$10:EL$26,MATCH(ROWS(MT$10:MT15),$HE$10:$HE$26,0)),"")</f>
        <v>230</v>
      </c>
      <c r="MU15" s="1">
        <f>IFERROR(INDEX(EM$10:EM$26,MATCH(ROWS(MU$10:MU15),$HE$10:$HE$26,0)),"")</f>
        <v>46</v>
      </c>
      <c r="MV15" s="1">
        <f>IFERROR(INDEX(EN$10:EN$26,MATCH(ROWS(MV$10:MV15),$HE$10:$HE$26,0)),"")</f>
        <v>3959</v>
      </c>
      <c r="MW15" s="1">
        <f>IFERROR(INDEX(EO$10:EO$26,MATCH(ROWS(MW$10:MW15),$HE$10:$HE$26,0)),"")</f>
        <v>30</v>
      </c>
      <c r="MX15" s="1">
        <f>IFERROR(INDEX(EP$10:EP$26,MATCH(ROWS(MX$10:MX15),$HE$10:$HE$26,0)),"")</f>
        <v>22</v>
      </c>
      <c r="MY15" s="1">
        <f>IFERROR(INDEX(EQ$10:EQ$26,MATCH(ROWS(MY$10:MY15),$HE$10:$HE$26,0)),"")</f>
        <v>3</v>
      </c>
      <c r="MZ15" s="1">
        <f>IFERROR(INDEX(ER$10:ER$26,MATCH(ROWS(MZ$10:MZ15),$HE$10:$HE$26,0)),"")</f>
        <v>39</v>
      </c>
      <c r="NA15" s="1">
        <f>IFERROR(INDEX(ES$10:ES$26,MATCH(ROWS(NA$10:NA15),$HE$10:$HE$26,0)),"")</f>
        <v>4061</v>
      </c>
      <c r="NB15" s="1">
        <f>IFERROR(INDEX(ET$10:ET$26,MATCH(ROWS(NB$10:NB15),$HE$10:$HE$26,0)),"")</f>
        <v>32</v>
      </c>
      <c r="NC15" s="1">
        <f>IFERROR(INDEX(EU$10:EU$26,MATCH(ROWS(NC$10:NC15),$HE$10:$HE$26,0)),"")</f>
        <v>4</v>
      </c>
      <c r="ND15" s="1">
        <f>IFERROR(INDEX(EV$10:EV$26,MATCH(ROWS(ND$10:ND15),$HE$10:$HE$26,0)),"")</f>
        <v>84</v>
      </c>
      <c r="NE15" s="1">
        <f>IFERROR(INDEX(EW$10:EW$26,MATCH(ROWS(NE$10:NE15),$HE$10:$HE$26,0)),"")</f>
        <v>3890</v>
      </c>
      <c r="NF15" s="1">
        <f>IFERROR(INDEX(EX$10:EX$26,MATCH(ROWS(NF$10:NF15),$HE$10:$HE$26,0)),"")</f>
        <v>20</v>
      </c>
      <c r="NG15" s="1">
        <f>IFERROR(INDEX(EY$10:EY$26,MATCH(ROWS(NG$10:NG15),$HE$10:$HE$26,0)),"")</f>
        <v>241</v>
      </c>
      <c r="NH15" s="1">
        <f>IFERROR(INDEX(EZ$10:EZ$26,MATCH(ROWS(NH$10:NH15),$HE$10:$HE$26,0)),"")</f>
        <v>29</v>
      </c>
      <c r="NI15" s="1">
        <f>IFERROR(INDEX(FA$10:FA$26,MATCH(ROWS(NI$10:NI15),$HE$10:$HE$26,0)),"")</f>
        <v>4068</v>
      </c>
      <c r="NJ15" s="1">
        <f>IFERROR(INDEX(FB$10:FB$26,MATCH(ROWS(NJ$10:NJ15),$HE$10:$HE$26,0)),"")</f>
        <v>35</v>
      </c>
      <c r="NK15" s="1">
        <f>IFERROR(INDEX(FC$10:FC$26,MATCH(ROWS(NK$10:NK15),$HE$10:$HE$26,0)),"")</f>
        <v>27</v>
      </c>
      <c r="NL15" s="1">
        <f>IFERROR(INDEX(FD$10:FD$26,MATCH(ROWS(NL$10:NL15),$HE$10:$HE$26,0)),"")</f>
        <v>7</v>
      </c>
      <c r="NM15" s="1">
        <f>IFERROR(INDEX(FE$10:FE$26,MATCH(ROWS(NM$10:NM15),$HE$10:$HE$26,0)),"")</f>
        <v>35</v>
      </c>
      <c r="NN15" s="1">
        <f>IFERROR(INDEX(FF$10:FF$26,MATCH(ROWS(NN$10:NN15),$HE$10:$HE$26,0)),"")</f>
        <v>3902</v>
      </c>
      <c r="NO15" s="1">
        <f>IFERROR(INDEX(FG$10:FG$26,MATCH(ROWS(NO$10:NO15),$HE$10:$HE$26,0)),"")</f>
        <v>39</v>
      </c>
      <c r="NP15" s="1">
        <f>IFERROR(INDEX(FH$10:FH$26,MATCH(ROWS(NP$10:NP15),$HE$10:$HE$26,0)),"")</f>
        <v>6</v>
      </c>
      <c r="NQ15" s="1">
        <f>IFERROR(INDEX(FI$10:FI$26,MATCH(ROWS(NQ$10:NQ15),$HE$10:$HE$26,0)),"")</f>
        <v>78</v>
      </c>
      <c r="NR15" s="1">
        <f>IFERROR(INDEX(FJ$10:FJ$26,MATCH(ROWS(NR$10:NR15),$HE$10:$HE$26,0)),"")</f>
        <v>3757</v>
      </c>
      <c r="NS15" s="1">
        <f>IFERROR(INDEX(FK$10:FK$26,MATCH(ROWS(NS$10:NS15),$HE$10:$HE$26,0)),"")</f>
        <v>29</v>
      </c>
      <c r="NT15" s="1">
        <f>IFERROR(INDEX(FL$10:FL$26,MATCH(ROWS(NT$10:NT15),$HE$10:$HE$26,0)),"")</f>
        <v>246</v>
      </c>
      <c r="NU15" s="1">
        <f>IFERROR(INDEX(FM$10:FM$26,MATCH(ROWS(NU$10:NU15),$HE$10:$HE$26,0)),"")</f>
        <v>6</v>
      </c>
      <c r="NV15" s="1">
        <f>IFERROR(INDEX(FN$10:FN$26,MATCH(ROWS(NV$10:NV15),$HE$10:$HE$26,0)),"")</f>
        <v>3927</v>
      </c>
      <c r="NW15" s="1">
        <f>IFERROR(INDEX(FO$10:FO$26,MATCH(ROWS(NW$10:NW15),$HE$10:$HE$26,0)),"")</f>
        <v>43</v>
      </c>
      <c r="NX15" s="1">
        <f>IFERROR(INDEX(FP$10:FP$26,MATCH(ROWS(NX$10:NX15),$HE$10:$HE$26,0)),"")</f>
        <v>37</v>
      </c>
      <c r="NY15" s="1">
        <f>IFERROR(INDEX(FQ$10:FQ$26,MATCH(ROWS(NY$10:NY15),$HE$10:$HE$26,0)),"")</f>
        <v>1</v>
      </c>
      <c r="NZ15" s="1">
        <f>IFERROR(INDEX(FR$10:FR$26,MATCH(ROWS(NZ$10:NZ15),$HE$10:$HE$26,0)),"")</f>
        <v>35</v>
      </c>
      <c r="OA15" s="1">
        <f>IFERROR(INDEX(FS$10:FS$26,MATCH(ROWS(OA$10:OA15),$HE$10:$HE$26,0)),"")</f>
        <v>0</v>
      </c>
      <c r="OB15" s="1">
        <f>IFERROR(INDEX(FT$10:FT$26,MATCH(ROWS(OB$10:OB15),$HE$10:$HE$26,0)),"")</f>
        <v>0</v>
      </c>
      <c r="OC15" s="1">
        <f>IFERROR(INDEX(FU$10:FU$26,MATCH(ROWS(OC$10:OC15),$HE$10:$HE$26,0)),"")</f>
        <v>0</v>
      </c>
      <c r="OD15" s="1">
        <f>IFERROR(INDEX(FV$10:FV$26,MATCH(ROWS(OD$10:OD15),$HE$10:$HE$26,0)),"")</f>
        <v>0</v>
      </c>
      <c r="OE15" s="1">
        <f>IFERROR(INDEX(FW$10:FW$26,MATCH(ROWS(OE$10:OE15),$HE$10:$HE$26,0)),"")</f>
        <v>0</v>
      </c>
      <c r="OF15" s="1">
        <f>IFERROR(INDEX(FX$10:FX$26,MATCH(ROWS(OF$10:OF15),$HE$10:$HE$26,0)),"")</f>
        <v>0</v>
      </c>
      <c r="OG15" s="1">
        <f>IFERROR(INDEX(FY$10:FY$26,MATCH(ROWS(OG$10:OG15),$HE$10:$HE$26,0)),"")</f>
        <v>0</v>
      </c>
      <c r="OH15" s="1">
        <f>IFERROR(INDEX(FZ$10:FZ$26,MATCH(ROWS(OH$10:OH15),$HE$10:$HE$26,0)),"")</f>
        <v>0</v>
      </c>
      <c r="OI15" s="1">
        <f>IFERROR(INDEX(GA$10:GA$26,MATCH(ROWS(OI$10:OI15),$HE$10:$HE$26,0)),"")</f>
        <v>0</v>
      </c>
      <c r="OJ15" s="1">
        <f>IFERROR(INDEX(GB$10:GB$26,MATCH(ROWS(OJ$10:OJ15),$HE$10:$HE$26,0)),"")</f>
        <v>0</v>
      </c>
      <c r="OK15" s="1">
        <f>IFERROR(INDEX(GC$10:GC$26,MATCH(ROWS(OK$10:OK15),$HE$10:$HE$26,0)),"")</f>
        <v>0</v>
      </c>
      <c r="OL15" s="1">
        <f>IFERROR(INDEX(GD$10:GD$26,MATCH(ROWS(OL$10:OL15),$HE$10:$HE$26,0)),"")</f>
        <v>0</v>
      </c>
      <c r="OM15" s="1">
        <f>IFERROR(INDEX(GE$10:GE$26,MATCH(ROWS(OM$10:OM15),$HE$10:$HE$26,0)),"")</f>
        <v>0</v>
      </c>
      <c r="ON15" s="1">
        <f>IFERROR(INDEX(GF$10:GF$26,MATCH(ROWS(ON$10:ON15),$HE$10:$HE$26,0)),"")</f>
        <v>18303</v>
      </c>
      <c r="OO15" s="1">
        <f>IFERROR(INDEX(GG$10:GG$26,MATCH(ROWS(OO$10:OO15),$HE$10:$HE$26,0)),"")</f>
        <v>0</v>
      </c>
      <c r="OP15" s="1">
        <f>IFERROR(INDEX(GH$10:GH$26,MATCH(ROWS(OP$10:OP15),$HE$10:$HE$26,0)),"")</f>
        <v>0</v>
      </c>
      <c r="OQ15" s="1">
        <f>IFERROR(INDEX(GI$10:GI$26,MATCH(ROWS(OQ$10:OQ15),$HE$10:$HE$26,0)),"")</f>
        <v>0</v>
      </c>
      <c r="OR15" s="1">
        <f>IFERROR(INDEX(GJ$10:GJ$26,MATCH(ROWS(OR$10:OR15),$HE$10:$HE$26,0)),"")</f>
        <v>0</v>
      </c>
      <c r="OS15" s="1">
        <f>IFERROR(INDEX(GK$10:GK$26,MATCH(ROWS(OS$10:OS15),$HE$10:$HE$26,0)),"")</f>
        <v>0</v>
      </c>
      <c r="OT15" s="1">
        <f>IFERROR(INDEX(GL$10:GL$26,MATCH(ROWS(OT$10:OT15),$HE$10:$HE$26,0)),"")</f>
        <v>0</v>
      </c>
      <c r="OU15" s="1">
        <f>IFERROR(INDEX(GM$10:GM$26,MATCH(ROWS(OU$10:OU15),$HE$10:$HE$26,0)),"")</f>
        <v>0</v>
      </c>
      <c r="OV15" s="1">
        <f>IFERROR(INDEX(GN$10:GN$26,MATCH(ROWS(OV$10:OV15),$HE$10:$HE$26,0)),"")</f>
        <v>0</v>
      </c>
      <c r="OW15" s="1">
        <f>IFERROR(INDEX(GO$10:GO$26,MATCH(ROWS(OW$10:OW15),$HE$10:$HE$26,0)),"")</f>
        <v>0</v>
      </c>
      <c r="OX15" s="1">
        <f>IFERROR(INDEX(GP$10:GP$26,MATCH(ROWS(OX$10:OX15),$HE$10:$HE$26,0)),"")</f>
        <v>0</v>
      </c>
      <c r="OY15" s="1">
        <f>IFERROR(INDEX(GQ$10:GQ$26,MATCH(ROWS(OY$10:OY15),$HE$10:$HE$26,0)),"")</f>
        <v>0</v>
      </c>
      <c r="OZ15" s="1">
        <f>IFERROR(INDEX(GR$10:GR$26,MATCH(ROWS(OZ$10:OZ15),$HE$10:$HE$26,0)),"")</f>
        <v>0</v>
      </c>
      <c r="PA15" s="1">
        <f>IFERROR(INDEX(GS$10:GS$26,MATCH(ROWS(PA$10:PA15),$HE$10:$HE$26,0)),"")</f>
        <v>49705</v>
      </c>
      <c r="PB15" s="1">
        <f>IFERROR(INDEX(GT$10:GT$26,MATCH(ROWS(PB$10:PB15),$HE$10:$HE$26,0)),"")</f>
        <v>38645</v>
      </c>
      <c r="PC15" s="1">
        <f>IFERROR(INDEX(GU$10:GU$26,MATCH(ROWS(PC$10:PC15),$HE$10:$HE$26,0)),"")</f>
        <v>38645</v>
      </c>
      <c r="PD15" s="1">
        <f>IFERROR(INDEX(GV$10:GV$26,MATCH(ROWS(PD$10:PD15),$HE$10:$HE$26,0)),"")</f>
        <v>20142</v>
      </c>
      <c r="PE15" s="1">
        <f>IFERROR(INDEX(GW$10:GW$26,MATCH(ROWS(PE$10:PE15),$HE$10:$HE$26,0)),"")</f>
        <v>20142</v>
      </c>
      <c r="PF15" s="1">
        <f>IFERROR(INDEX(GX$10:GX$26,MATCH(ROWS(PF$10:PF15),$HE$10:$HE$26,0)),"")</f>
        <v>275</v>
      </c>
      <c r="PG15" s="1">
        <f>IFERROR(INDEX(GY$10:GY$26,MATCH(ROWS(PG$10:PG15),$HE$10:$HE$26,0)),"")</f>
        <v>275</v>
      </c>
      <c r="PH15" s="1">
        <f>IFERROR(INDEX(GZ$10:GZ$26,MATCH(ROWS(PH$10:PH15),$HE$10:$HE$26,0)),"")</f>
        <v>15</v>
      </c>
      <c r="PI15" s="1">
        <f>IFERROR(INDEX(HA$10:HA$26,MATCH(ROWS(PI$10:PI15),$HE$10:$HE$26,0)),"")</f>
        <v>15</v>
      </c>
    </row>
    <row r="16" spans="1:425" ht="24" customHeight="1" x14ac:dyDescent="0.3">
      <c r="A16" s="87">
        <v>7</v>
      </c>
      <c r="B16" s="78" t="s">
        <v>432</v>
      </c>
      <c r="C16" s="154">
        <v>13375</v>
      </c>
      <c r="D16" s="119" t="e">
        <v>#REF!</v>
      </c>
      <c r="E16" s="202">
        <v>162974</v>
      </c>
      <c r="F16" s="79">
        <v>570</v>
      </c>
      <c r="G16" s="79">
        <v>37</v>
      </c>
      <c r="H16" s="79">
        <v>0</v>
      </c>
      <c r="I16" s="79">
        <v>0</v>
      </c>
      <c r="J16" s="79">
        <v>530</v>
      </c>
      <c r="K16" s="79">
        <v>0</v>
      </c>
      <c r="L16" s="79">
        <v>1</v>
      </c>
      <c r="M16" s="79">
        <v>96</v>
      </c>
      <c r="N16" s="79">
        <v>609</v>
      </c>
      <c r="O16" s="79">
        <v>10</v>
      </c>
      <c r="P16" s="79">
        <v>8</v>
      </c>
      <c r="Q16" s="79">
        <v>0</v>
      </c>
      <c r="R16" s="79">
        <v>0</v>
      </c>
      <c r="S16" s="79">
        <v>572</v>
      </c>
      <c r="T16" s="79">
        <v>13</v>
      </c>
      <c r="U16" s="79">
        <v>0</v>
      </c>
      <c r="V16" s="79">
        <v>0</v>
      </c>
      <c r="W16" s="79">
        <v>528</v>
      </c>
      <c r="X16" s="79">
        <v>0</v>
      </c>
      <c r="Y16" s="79">
        <v>0</v>
      </c>
      <c r="Z16" s="79">
        <v>57</v>
      </c>
      <c r="AA16" s="79">
        <v>574</v>
      </c>
      <c r="AB16" s="79">
        <v>7</v>
      </c>
      <c r="AC16" s="79">
        <v>4</v>
      </c>
      <c r="AD16" s="79">
        <v>0</v>
      </c>
      <c r="AE16" s="79">
        <v>0</v>
      </c>
      <c r="AF16" s="79">
        <v>1235</v>
      </c>
      <c r="AG16" s="79">
        <v>18</v>
      </c>
      <c r="AH16" s="79">
        <v>0</v>
      </c>
      <c r="AI16" s="79">
        <v>0</v>
      </c>
      <c r="AJ16" s="79">
        <v>1182</v>
      </c>
      <c r="AK16" s="79">
        <v>0</v>
      </c>
      <c r="AL16" s="79">
        <v>1</v>
      </c>
      <c r="AM16" s="79">
        <v>70</v>
      </c>
      <c r="AN16" s="79">
        <v>1237</v>
      </c>
      <c r="AO16" s="79">
        <v>12</v>
      </c>
      <c r="AP16" s="79">
        <v>4</v>
      </c>
      <c r="AQ16" s="79">
        <v>0</v>
      </c>
      <c r="AR16" s="79">
        <v>0</v>
      </c>
      <c r="AS16" s="79">
        <v>1273</v>
      </c>
      <c r="AT16" s="79">
        <v>14</v>
      </c>
      <c r="AU16" s="79">
        <v>0</v>
      </c>
      <c r="AV16" s="79">
        <v>1</v>
      </c>
      <c r="AW16" s="79">
        <v>1244</v>
      </c>
      <c r="AX16" s="79">
        <v>0</v>
      </c>
      <c r="AY16" s="79">
        <v>0</v>
      </c>
      <c r="AZ16" s="79">
        <v>44</v>
      </c>
      <c r="BA16" s="79">
        <v>1260</v>
      </c>
      <c r="BB16" s="79">
        <v>17</v>
      </c>
      <c r="BC16" s="79">
        <v>10</v>
      </c>
      <c r="BD16" s="79">
        <v>0</v>
      </c>
      <c r="BE16" s="79">
        <v>1</v>
      </c>
      <c r="BF16" s="79">
        <v>1229</v>
      </c>
      <c r="BG16" s="79">
        <v>3</v>
      </c>
      <c r="BH16" s="79">
        <v>0</v>
      </c>
      <c r="BI16" s="79">
        <v>2</v>
      </c>
      <c r="BJ16" s="79">
        <v>1212</v>
      </c>
      <c r="BK16" s="79">
        <v>0</v>
      </c>
      <c r="BL16" s="79">
        <v>0</v>
      </c>
      <c r="BM16" s="79">
        <v>22</v>
      </c>
      <c r="BN16" s="79">
        <v>1219</v>
      </c>
      <c r="BO16" s="79">
        <v>9</v>
      </c>
      <c r="BP16" s="79">
        <v>6</v>
      </c>
      <c r="BQ16" s="79">
        <v>0</v>
      </c>
      <c r="BR16" s="79">
        <v>0</v>
      </c>
      <c r="BS16" s="79">
        <v>1289</v>
      </c>
      <c r="BT16" s="79">
        <v>2</v>
      </c>
      <c r="BU16" s="79">
        <v>0</v>
      </c>
      <c r="BV16" s="79">
        <v>0</v>
      </c>
      <c r="BW16" s="79">
        <v>1287</v>
      </c>
      <c r="BX16" s="79">
        <v>0</v>
      </c>
      <c r="BY16" s="79">
        <v>0</v>
      </c>
      <c r="BZ16" s="79">
        <v>4</v>
      </c>
      <c r="CA16" s="79">
        <v>1275</v>
      </c>
      <c r="CB16" s="79">
        <v>10</v>
      </c>
      <c r="CC16" s="79">
        <v>2</v>
      </c>
      <c r="CD16" s="79">
        <v>0</v>
      </c>
      <c r="CE16" s="79">
        <v>1</v>
      </c>
      <c r="CF16" s="79"/>
      <c r="CG16" s="79"/>
      <c r="CH16" s="79"/>
      <c r="CI16" s="79"/>
      <c r="CJ16" s="79"/>
      <c r="CK16" s="79"/>
      <c r="CL16" s="79"/>
      <c r="CM16" s="79"/>
      <c r="CN16" s="79"/>
      <c r="CO16" s="79"/>
      <c r="CP16" s="79"/>
      <c r="CQ16" s="79"/>
      <c r="CR16" s="79"/>
      <c r="CS16" s="79">
        <v>575</v>
      </c>
      <c r="CT16" s="79">
        <v>27</v>
      </c>
      <c r="CU16" s="79">
        <v>0</v>
      </c>
      <c r="CV16" s="79">
        <v>1</v>
      </c>
      <c r="CW16" s="79">
        <v>531</v>
      </c>
      <c r="CX16" s="79">
        <v>0</v>
      </c>
      <c r="CY16" s="79">
        <v>0</v>
      </c>
      <c r="CZ16" s="79">
        <v>72</v>
      </c>
      <c r="DA16" s="79">
        <v>580</v>
      </c>
      <c r="DB16" s="79">
        <v>16</v>
      </c>
      <c r="DC16" s="79">
        <v>4</v>
      </c>
      <c r="DD16" s="79">
        <v>0</v>
      </c>
      <c r="DE16" s="79">
        <v>3</v>
      </c>
      <c r="DF16" s="79">
        <v>697</v>
      </c>
      <c r="DG16" s="79">
        <v>22</v>
      </c>
      <c r="DH16" s="79">
        <v>0</v>
      </c>
      <c r="DI16" s="79">
        <v>0</v>
      </c>
      <c r="DJ16" s="79">
        <v>664</v>
      </c>
      <c r="DK16" s="79">
        <v>0</v>
      </c>
      <c r="DL16" s="79">
        <v>0</v>
      </c>
      <c r="DM16" s="79">
        <v>55</v>
      </c>
      <c r="DN16" s="79">
        <v>711</v>
      </c>
      <c r="DO16" s="79">
        <v>5</v>
      </c>
      <c r="DP16" s="79">
        <v>3</v>
      </c>
      <c r="DQ16" s="79">
        <v>0</v>
      </c>
      <c r="DR16" s="79">
        <v>0</v>
      </c>
      <c r="DS16" s="79">
        <v>1378</v>
      </c>
      <c r="DT16" s="79">
        <v>12</v>
      </c>
      <c r="DU16" s="79">
        <v>0</v>
      </c>
      <c r="DV16" s="79">
        <v>0</v>
      </c>
      <c r="DW16" s="79">
        <v>1312</v>
      </c>
      <c r="DX16" s="79">
        <v>0</v>
      </c>
      <c r="DY16" s="79">
        <v>0</v>
      </c>
      <c r="DZ16" s="79">
        <v>78</v>
      </c>
      <c r="EA16" s="79">
        <v>1372</v>
      </c>
      <c r="EB16" s="79">
        <v>13</v>
      </c>
      <c r="EC16" s="79">
        <v>4</v>
      </c>
      <c r="ED16" s="79">
        <v>0</v>
      </c>
      <c r="EE16" s="79">
        <v>1</v>
      </c>
      <c r="EF16" s="79">
        <v>1493</v>
      </c>
      <c r="EG16" s="79">
        <v>13</v>
      </c>
      <c r="EH16" s="79">
        <v>0</v>
      </c>
      <c r="EI16" s="79">
        <v>0</v>
      </c>
      <c r="EJ16" s="79">
        <v>1469</v>
      </c>
      <c r="EK16" s="79">
        <v>0</v>
      </c>
      <c r="EL16" s="79">
        <v>0</v>
      </c>
      <c r="EM16" s="79">
        <v>37</v>
      </c>
      <c r="EN16" s="79">
        <v>1475</v>
      </c>
      <c r="EO16" s="79">
        <v>23</v>
      </c>
      <c r="EP16" s="79">
        <v>8</v>
      </c>
      <c r="EQ16" s="79">
        <v>0</v>
      </c>
      <c r="ER16" s="79">
        <v>0</v>
      </c>
      <c r="ES16" s="79">
        <v>1357</v>
      </c>
      <c r="ET16" s="79">
        <v>7</v>
      </c>
      <c r="EU16" s="79">
        <v>0</v>
      </c>
      <c r="EV16" s="79">
        <v>1</v>
      </c>
      <c r="EW16" s="79">
        <v>1341</v>
      </c>
      <c r="EX16" s="79">
        <v>0</v>
      </c>
      <c r="EY16" s="79">
        <v>0</v>
      </c>
      <c r="EZ16" s="79">
        <v>14</v>
      </c>
      <c r="FA16" s="79">
        <v>1339</v>
      </c>
      <c r="FB16" s="79">
        <v>19</v>
      </c>
      <c r="FC16" s="79">
        <v>6</v>
      </c>
      <c r="FD16" s="79">
        <v>0</v>
      </c>
      <c r="FE16" s="79">
        <v>1</v>
      </c>
      <c r="FF16" s="79">
        <v>1528</v>
      </c>
      <c r="FG16" s="79">
        <v>6</v>
      </c>
      <c r="FH16" s="79">
        <v>0</v>
      </c>
      <c r="FI16" s="79">
        <v>0</v>
      </c>
      <c r="FJ16" s="79">
        <v>1521</v>
      </c>
      <c r="FK16" s="79">
        <v>0</v>
      </c>
      <c r="FL16" s="79">
        <v>0</v>
      </c>
      <c r="FM16" s="79">
        <v>11</v>
      </c>
      <c r="FN16" s="79">
        <v>1511</v>
      </c>
      <c r="FO16" s="79">
        <v>14</v>
      </c>
      <c r="FP16" s="79">
        <v>8</v>
      </c>
      <c r="FQ16" s="79">
        <v>0</v>
      </c>
      <c r="FR16" s="79">
        <v>1</v>
      </c>
      <c r="FS16" s="79"/>
      <c r="FT16" s="79"/>
      <c r="FU16" s="79"/>
      <c r="FV16" s="79"/>
      <c r="FW16" s="79"/>
      <c r="FX16" s="79"/>
      <c r="FY16" s="79"/>
      <c r="FZ16" s="79"/>
      <c r="GA16" s="79"/>
      <c r="GB16" s="79"/>
      <c r="GC16" s="79"/>
      <c r="GD16" s="79"/>
      <c r="GE16" s="79"/>
      <c r="GF16" s="79">
        <v>0</v>
      </c>
      <c r="GG16" s="79"/>
      <c r="GH16" s="79"/>
      <c r="GI16" s="79"/>
      <c r="GJ16" s="79"/>
      <c r="GK16" s="79"/>
      <c r="GL16" s="79"/>
      <c r="GM16" s="79"/>
      <c r="GN16" s="79"/>
      <c r="GO16" s="79"/>
      <c r="GP16" s="79"/>
      <c r="GQ16" s="79"/>
      <c r="GR16" s="79"/>
      <c r="GS16" s="79">
        <v>16990</v>
      </c>
      <c r="GT16" s="78">
        <v>15371</v>
      </c>
      <c r="GU16" s="79">
        <v>15371</v>
      </c>
      <c r="GV16" s="79">
        <v>0</v>
      </c>
      <c r="GW16" s="79">
        <v>0</v>
      </c>
      <c r="GX16" s="79">
        <v>49</v>
      </c>
      <c r="GY16" s="79">
        <v>49</v>
      </c>
      <c r="GZ16" s="79"/>
      <c r="HA16" s="79"/>
      <c r="HC16" s="2">
        <f t="shared" si="5"/>
        <v>0</v>
      </c>
      <c r="HD16" s="3"/>
      <c r="HE16">
        <f t="shared" si="6"/>
        <v>9</v>
      </c>
      <c r="HJ16" s="1" t="str">
        <f>IFERROR(INDEX(B$10:B$26,MATCH(ROWS(HJ$10:HJ16),$HE$10:$HE$26,0)),"")</f>
        <v>Quirino Province</v>
      </c>
      <c r="HK16" s="1">
        <f>IFERROR(INDEX(C$10:C$26,MATCH(ROWS(HK$10:HK16),$HE$10:$HE$26,0)),"")</f>
        <v>18382</v>
      </c>
      <c r="HL16" s="1" t="str">
        <f>IFERROR(INDEX(D$10:D$26,MATCH(ROWS(HL$10:HL16),$HE$10:$HE$26,0)),"")</f>
        <v/>
      </c>
      <c r="HM16" s="1">
        <f>IFERROR(INDEX(E$10:E$26,MATCH(ROWS(HM$10:HM16),$HE$10:$HE$26,0)),"")</f>
        <v>197918</v>
      </c>
      <c r="HN16" s="1">
        <f>IFERROR(INDEX(F$10:F$26,MATCH(ROWS(HN$10:HN16),$HE$10:$HE$26,0)),"")</f>
        <v>891</v>
      </c>
      <c r="HO16" s="1">
        <f>IFERROR(INDEX(G$10:G$26,MATCH(ROWS(HO$10:HO16),$HE$10:$HE$26,0)),"")</f>
        <v>9</v>
      </c>
      <c r="HP16" s="1">
        <f>IFERROR(INDEX(H$10:H$26,MATCH(ROWS(HP$10:HP16),$HE$10:$HE$26,0)),"")</f>
        <v>1</v>
      </c>
      <c r="HQ16" s="1">
        <f>IFERROR(INDEX(I$10:I$26,MATCH(ROWS(HQ$10:HQ16),$HE$10:$HE$26,0)),"")</f>
        <v>3</v>
      </c>
      <c r="HR16" s="1">
        <f>IFERROR(INDEX(J$10:J$26,MATCH(ROWS(HR$10:HR16),$HE$10:$HE$26,0)),"")</f>
        <v>855</v>
      </c>
      <c r="HS16" s="1">
        <f>IFERROR(INDEX(K$10:K$26,MATCH(ROWS(HS$10:HS16),$HE$10:$HE$26,0)),"")</f>
        <v>6</v>
      </c>
      <c r="HT16" s="1">
        <f>IFERROR(INDEX(L$10:L$26,MATCH(ROWS(HT$10:HT16),$HE$10:$HE$26,0)),"")</f>
        <v>6</v>
      </c>
      <c r="HU16" s="1">
        <f>IFERROR(INDEX(M$10:M$26,MATCH(ROWS(HU$10:HU16),$HE$10:$HE$26,0)),"")</f>
        <v>37</v>
      </c>
      <c r="HV16" s="1">
        <f>IFERROR(INDEX(N$10:N$26,MATCH(ROWS(HV$10:HV16),$HE$10:$HE$26,0)),"")</f>
        <v>881</v>
      </c>
      <c r="HW16" s="1">
        <f>IFERROR(INDEX(O$10:O$26,MATCH(ROWS(HW$10:HW16),$HE$10:$HE$26,0)),"")</f>
        <v>7</v>
      </c>
      <c r="HX16" s="1">
        <f>IFERROR(INDEX(P$10:P$26,MATCH(ROWS(HX$10:HX16),$HE$10:$HE$26,0)),"")</f>
        <v>9</v>
      </c>
      <c r="HY16" s="1">
        <f>IFERROR(INDEX(Q$10:Q$26,MATCH(ROWS(HY$10:HY16),$HE$10:$HE$26,0)),"")</f>
        <v>3</v>
      </c>
      <c r="HZ16" s="1">
        <f>IFERROR(INDEX(R$10:R$26,MATCH(ROWS(HZ$10:HZ16),$HE$10:$HE$26,0)),"")</f>
        <v>4</v>
      </c>
      <c r="IA16" s="1">
        <f>IFERROR(INDEX(S$10:S$26,MATCH(ROWS(IA$10:IA16),$HE$10:$HE$26,0)),"")</f>
        <v>783</v>
      </c>
      <c r="IB16" s="1">
        <f>IFERROR(INDEX(T$10:T$26,MATCH(ROWS(IB$10:IB16),$HE$10:$HE$26,0)),"")</f>
        <v>4</v>
      </c>
      <c r="IC16" s="1">
        <f>IFERROR(INDEX(U$10:U$26,MATCH(ROWS(IC$10:IC16),$HE$10:$HE$26,0)),"")</f>
        <v>3</v>
      </c>
      <c r="ID16" s="1">
        <f>IFERROR(INDEX(V$10:V$26,MATCH(ROWS(ID$10:ID16),$HE$10:$HE$26,0)),"")</f>
        <v>5</v>
      </c>
      <c r="IE16" s="1">
        <f>IFERROR(INDEX(W$10:W$26,MATCH(ROWS(IE$10:IE16),$HE$10:$HE$26,0)),"")</f>
        <v>758</v>
      </c>
      <c r="IF16" s="1">
        <f>IFERROR(INDEX(X$10:X$26,MATCH(ROWS(IF$10:IF16),$HE$10:$HE$26,0)),"")</f>
        <v>5</v>
      </c>
      <c r="IG16" s="1">
        <f>IFERROR(INDEX(Y$10:Y$26,MATCH(ROWS(IG$10:IG16),$HE$10:$HE$26,0)),"")</f>
        <v>9</v>
      </c>
      <c r="IH16" s="1">
        <f>IFERROR(INDEX(Z$10:Z$26,MATCH(ROWS(IH$10:IH16),$HE$10:$HE$26,0)),"")</f>
        <v>23</v>
      </c>
      <c r="II16" s="1">
        <f>IFERROR(INDEX(AA$10:AA$26,MATCH(ROWS(II$10:II16),$HE$10:$HE$26,0)),"")</f>
        <v>777</v>
      </c>
      <c r="IJ16" s="1">
        <f>IFERROR(INDEX(AB$10:AB$26,MATCH(ROWS(IJ$10:IJ16),$HE$10:$HE$26,0)),"")</f>
        <v>6</v>
      </c>
      <c r="IK16" s="1">
        <f>IFERROR(INDEX(AC$10:AC$26,MATCH(ROWS(IK$10:IK16),$HE$10:$HE$26,0)),"")</f>
        <v>4</v>
      </c>
      <c r="IL16" s="1">
        <f>IFERROR(INDEX(AD$10:AD$26,MATCH(ROWS(IL$10:IL16),$HE$10:$HE$26,0)),"")</f>
        <v>3</v>
      </c>
      <c r="IM16" s="1">
        <f>IFERROR(INDEX(AE$10:AE$26,MATCH(ROWS(IM$10:IM16),$HE$10:$HE$26,0)),"")</f>
        <v>5</v>
      </c>
      <c r="IN16" s="1">
        <f>IFERROR(INDEX(AF$10:AF$26,MATCH(ROWS(IN$10:IN16),$HE$10:$HE$26,0)),"")</f>
        <v>1703</v>
      </c>
      <c r="IO16" s="1">
        <f>IFERROR(INDEX(AG$10:AG$26,MATCH(ROWS(IO$10:IO16),$HE$10:$HE$26,0)),"")</f>
        <v>6</v>
      </c>
      <c r="IP16" s="1">
        <f>IFERROR(INDEX(AH$10:AH$26,MATCH(ROWS(IP$10:IP16),$HE$10:$HE$26,0)),"")</f>
        <v>3</v>
      </c>
      <c r="IQ16" s="1">
        <f>IFERROR(INDEX(AI$10:AI$26,MATCH(ROWS(IQ$10:IQ16),$HE$10:$HE$26,0)),"")</f>
        <v>20</v>
      </c>
      <c r="IR16" s="1">
        <f>IFERROR(INDEX(AJ$10:AJ$26,MATCH(ROWS(IR$10:IR16),$HE$10:$HE$26,0)),"")</f>
        <v>1610</v>
      </c>
      <c r="IS16" s="1">
        <f>IFERROR(INDEX(AK$10:AK$26,MATCH(ROWS(IS$10:IS16),$HE$10:$HE$26,0)),"")</f>
        <v>20</v>
      </c>
      <c r="IT16" s="1">
        <f>IFERROR(INDEX(AL$10:AL$26,MATCH(ROWS(IT$10:IT16),$HE$10:$HE$26,0)),"")</f>
        <v>73</v>
      </c>
      <c r="IU16" s="1">
        <f>IFERROR(INDEX(AM$10:AM$26,MATCH(ROWS(IU$10:IU16),$HE$10:$HE$26,0)),"")</f>
        <v>29</v>
      </c>
      <c r="IV16" s="1">
        <f>IFERROR(INDEX(AN$10:AN$26,MATCH(ROWS(IV$10:IV16),$HE$10:$HE$26,0)),"")</f>
        <v>1695</v>
      </c>
      <c r="IW16" s="1">
        <f>IFERROR(INDEX(AO$10:AO$26,MATCH(ROWS(IW$10:IW16),$HE$10:$HE$26,0)),"")</f>
        <v>17</v>
      </c>
      <c r="IX16" s="1">
        <f>IFERROR(INDEX(AP$10:AP$26,MATCH(ROWS(IX$10:IX16),$HE$10:$HE$26,0)),"")</f>
        <v>4</v>
      </c>
      <c r="IY16" s="1">
        <f>IFERROR(INDEX(AQ$10:AQ$26,MATCH(ROWS(IY$10:IY16),$HE$10:$HE$26,0)),"")</f>
        <v>2</v>
      </c>
      <c r="IZ16" s="1">
        <f>IFERROR(INDEX(AR$10:AR$26,MATCH(ROWS(IZ$10:IZ16),$HE$10:$HE$26,0)),"")</f>
        <v>14</v>
      </c>
      <c r="JA16" s="1">
        <f>IFERROR(INDEX(AS$10:AS$26,MATCH(ROWS(JA$10:JA16),$HE$10:$HE$26,0)),"")</f>
        <v>1670</v>
      </c>
      <c r="JB16" s="1">
        <f>IFERROR(INDEX(AT$10:AT$26,MATCH(ROWS(JB$10:JB16),$HE$10:$HE$26,0)),"")</f>
        <v>11</v>
      </c>
      <c r="JC16" s="1">
        <f>IFERROR(INDEX(AU$10:AU$26,MATCH(ROWS(JC$10:JC16),$HE$10:$HE$26,0)),"")</f>
        <v>7</v>
      </c>
      <c r="JD16" s="1">
        <f>IFERROR(INDEX(AV$10:AV$26,MATCH(ROWS(JD$10:JD16),$HE$10:$HE$26,0)),"")</f>
        <v>35</v>
      </c>
      <c r="JE16" s="1">
        <f>IFERROR(INDEX(AW$10:AW$26,MATCH(ROWS(JE$10:JE16),$HE$10:$HE$26,0)),"")</f>
        <v>1603</v>
      </c>
      <c r="JF16" s="1">
        <f>IFERROR(INDEX(AX$10:AX$26,MATCH(ROWS(JF$10:JF16),$HE$10:$HE$26,0)),"")</f>
        <v>21</v>
      </c>
      <c r="JG16" s="1">
        <f>IFERROR(INDEX(AY$10:AY$26,MATCH(ROWS(JG$10:JG16),$HE$10:$HE$26,0)),"")</f>
        <v>85</v>
      </c>
      <c r="JH16" s="1">
        <f>IFERROR(INDEX(AZ$10:AZ$26,MATCH(ROWS(JH$10:JH16),$HE$10:$HE$26,0)),"")</f>
        <v>14</v>
      </c>
      <c r="JI16" s="1">
        <f>IFERROR(INDEX(BA$10:BA$26,MATCH(ROWS(JI$10:JI16),$HE$10:$HE$26,0)),"")</f>
        <v>1682</v>
      </c>
      <c r="JJ16" s="1">
        <f>IFERROR(INDEX(BB$10:BB$26,MATCH(ROWS(JJ$10:JJ16),$HE$10:$HE$26,0)),"")</f>
        <v>11</v>
      </c>
      <c r="JK16" s="1">
        <f>IFERROR(INDEX(BC$10:BC$26,MATCH(ROWS(JK$10:JK16),$HE$10:$HE$26,0)),"")</f>
        <v>7</v>
      </c>
      <c r="JL16" s="1">
        <f>IFERROR(INDEX(BD$10:BD$26,MATCH(ROWS(JL$10:JL16),$HE$10:$HE$26,0)),"")</f>
        <v>4</v>
      </c>
      <c r="JM16" s="1">
        <f>IFERROR(INDEX(BE$10:BE$26,MATCH(ROWS(JM$10:JM16),$HE$10:$HE$26,0)),"")</f>
        <v>19</v>
      </c>
      <c r="JN16" s="1">
        <f>IFERROR(INDEX(BF$10:BF$26,MATCH(ROWS(JN$10:JN16),$HE$10:$HE$26,0)),"")</f>
        <v>1741</v>
      </c>
      <c r="JO16" s="1">
        <f>IFERROR(INDEX(BG$10:BG$26,MATCH(ROWS(JO$10:JO16),$HE$10:$HE$26,0)),"")</f>
        <v>15</v>
      </c>
      <c r="JP16" s="1">
        <f>IFERROR(INDEX(BH$10:BH$26,MATCH(ROWS(JP$10:JP16),$HE$10:$HE$26,0)),"")</f>
        <v>10</v>
      </c>
      <c r="JQ16" s="1">
        <f>IFERROR(INDEX(BI$10:BI$26,MATCH(ROWS(JQ$10:JQ16),$HE$10:$HE$26,0)),"")</f>
        <v>32</v>
      </c>
      <c r="JR16" s="1">
        <f>IFERROR(INDEX(BJ$10:BJ$26,MATCH(ROWS(JR$10:JR16),$HE$10:$HE$26,0)),"")</f>
        <v>1665</v>
      </c>
      <c r="JS16" s="1">
        <f>IFERROR(INDEX(BK$10:BK$26,MATCH(ROWS(JS$10:JS16),$HE$10:$HE$26,0)),"")</f>
        <v>23</v>
      </c>
      <c r="JT16" s="1">
        <f>IFERROR(INDEX(BL$10:BL$26,MATCH(ROWS(JT$10:JT16),$HE$10:$HE$26,0)),"")</f>
        <v>105</v>
      </c>
      <c r="JU16" s="1">
        <f>IFERROR(INDEX(BM$10:BM$26,MATCH(ROWS(JU$10:JU16),$HE$10:$HE$26,0)),"")</f>
        <v>5</v>
      </c>
      <c r="JV16" s="1">
        <f>IFERROR(INDEX(BN$10:BN$26,MATCH(ROWS(JV$10:JV16),$HE$10:$HE$26,0)),"")</f>
        <v>1757</v>
      </c>
      <c r="JW16" s="1">
        <f>IFERROR(INDEX(BO$10:BO$26,MATCH(ROWS(JW$10:JW16),$HE$10:$HE$26,0)),"")</f>
        <v>7</v>
      </c>
      <c r="JX16" s="1">
        <f>IFERROR(INDEX(BP$10:BP$26,MATCH(ROWS(JX$10:JX16),$HE$10:$HE$26,0)),"")</f>
        <v>17</v>
      </c>
      <c r="JY16" s="1">
        <f>IFERROR(INDEX(BQ$10:BQ$26,MATCH(ROWS(JY$10:JY16),$HE$10:$HE$26,0)),"")</f>
        <v>4</v>
      </c>
      <c r="JZ16" s="1">
        <f>IFERROR(INDEX(BR$10:BR$26,MATCH(ROWS(JZ$10:JZ16),$HE$10:$HE$26,0)),"")</f>
        <v>13</v>
      </c>
      <c r="KA16" s="1">
        <f>IFERROR(INDEX(BS$10:BS$26,MATCH(ROWS(KA$10:KA16),$HE$10:$HE$26,0)),"")</f>
        <v>1850</v>
      </c>
      <c r="KB16" s="1">
        <f>IFERROR(INDEX(BT$10:BT$26,MATCH(ROWS(KB$10:KB16),$HE$10:$HE$26,0)),"")</f>
        <v>13</v>
      </c>
      <c r="KC16" s="1">
        <f>IFERROR(INDEX(BU$10:BU$26,MATCH(ROWS(KC$10:KC16),$HE$10:$HE$26,0)),"")</f>
        <v>5</v>
      </c>
      <c r="KD16" s="1">
        <f>IFERROR(INDEX(BV$10:BV$26,MATCH(ROWS(KD$10:KD16),$HE$10:$HE$26,0)),"")</f>
        <v>35</v>
      </c>
      <c r="KE16" s="1">
        <f>IFERROR(INDEX(BW$10:BW$26,MATCH(ROWS(KE$10:KE16),$HE$10:$HE$26,0)),"")</f>
        <v>1740</v>
      </c>
      <c r="KF16" s="1">
        <f>IFERROR(INDEX(BX$10:BX$26,MATCH(ROWS(KF$10:KF16),$HE$10:$HE$26,0)),"")</f>
        <v>24</v>
      </c>
      <c r="KG16" s="1">
        <f>IFERROR(INDEX(BY$10:BY$26,MATCH(ROWS(KG$10:KG16),$HE$10:$HE$26,0)),"")</f>
        <v>135</v>
      </c>
      <c r="KH16" s="1">
        <f>IFERROR(INDEX(BZ$10:BZ$26,MATCH(ROWS(KH$10:KH16),$HE$10:$HE$26,0)),"")</f>
        <v>4</v>
      </c>
      <c r="KI16" s="1">
        <f>IFERROR(INDEX(CA$10:CA$26,MATCH(ROWS(KI$10:KI16),$HE$10:$HE$26,0)),"")</f>
        <v>1868</v>
      </c>
      <c r="KJ16" s="1">
        <f>IFERROR(INDEX(CB$10:CB$26,MATCH(ROWS(KJ$10:KJ16),$HE$10:$HE$26,0)),"")</f>
        <v>18</v>
      </c>
      <c r="KK16" s="1">
        <f>IFERROR(INDEX(CC$10:CC$26,MATCH(ROWS(KK$10:KK16),$HE$10:$HE$26,0)),"")</f>
        <v>10</v>
      </c>
      <c r="KL16" s="1">
        <f>IFERROR(INDEX(CD$10:CD$26,MATCH(ROWS(KL$10:KL16),$HE$10:$HE$26,0)),"")</f>
        <v>2</v>
      </c>
      <c r="KM16" s="1">
        <f>IFERROR(INDEX(CE$10:CE$26,MATCH(ROWS(KM$10:KM16),$HE$10:$HE$26,0)),"")</f>
        <v>5</v>
      </c>
      <c r="KN16" s="1">
        <f>IFERROR(INDEX(CF$10:CF$26,MATCH(ROWS(KN$10:KN16),$HE$10:$HE$26,0)),"")</f>
        <v>9</v>
      </c>
      <c r="KO16" s="1">
        <f>IFERROR(INDEX(CG$10:CG$26,MATCH(ROWS(KO$10:KO16),$HE$10:$HE$26,0)),"")</f>
        <v>0</v>
      </c>
      <c r="KP16" s="1">
        <f>IFERROR(INDEX(CH$10:CH$26,MATCH(ROWS(KP$10:KP16),$HE$10:$HE$26,0)),"")</f>
        <v>0</v>
      </c>
      <c r="KQ16" s="1">
        <f>IFERROR(INDEX(CI$10:CI$26,MATCH(ROWS(KQ$10:KQ16),$HE$10:$HE$26,0)),"")</f>
        <v>0</v>
      </c>
      <c r="KR16" s="1">
        <f>IFERROR(INDEX(CJ$10:CJ$26,MATCH(ROWS(KR$10:KR16),$HE$10:$HE$26,0)),"")</f>
        <v>7</v>
      </c>
      <c r="KS16" s="1">
        <f>IFERROR(INDEX(CK$10:CK$26,MATCH(ROWS(KS$10:KS16),$HE$10:$HE$26,0)),"")</f>
        <v>1</v>
      </c>
      <c r="KT16" s="1">
        <f>IFERROR(INDEX(CL$10:CL$26,MATCH(ROWS(KT$10:KT16),$HE$10:$HE$26,0)),"")</f>
        <v>1</v>
      </c>
      <c r="KU16" s="1">
        <f>IFERROR(INDEX(CM$10:CM$26,MATCH(ROWS(KU$10:KU16),$HE$10:$HE$26,0)),"")</f>
        <v>0</v>
      </c>
      <c r="KV16" s="1">
        <f>IFERROR(INDEX(CN$10:CN$26,MATCH(ROWS(KV$10:KV16),$HE$10:$HE$26,0)),"")</f>
        <v>9</v>
      </c>
      <c r="KW16" s="1">
        <f>IFERROR(INDEX(CO$10:CO$26,MATCH(ROWS(KW$10:KW16),$HE$10:$HE$26,0)),"")</f>
        <v>0</v>
      </c>
      <c r="KX16" s="1">
        <f>IFERROR(INDEX(CP$10:CP$26,MATCH(ROWS(KX$10:KX16),$HE$10:$HE$26,0)),"")</f>
        <v>0</v>
      </c>
      <c r="KY16" s="1">
        <f>IFERROR(INDEX(CQ$10:CQ$26,MATCH(ROWS(KY$10:KY16),$HE$10:$HE$26,0)),"")</f>
        <v>0</v>
      </c>
      <c r="KZ16" s="1">
        <f>IFERROR(INDEX(CR$10:CR$26,MATCH(ROWS(KZ$10:KZ16),$HE$10:$HE$26,0)),"")</f>
        <v>0</v>
      </c>
      <c r="LA16" s="1">
        <f>IFERROR(INDEX(CS$10:CS$26,MATCH(ROWS(LA$10:LA16),$HE$10:$HE$26,0)),"")</f>
        <v>1000</v>
      </c>
      <c r="LB16" s="1">
        <f>IFERROR(INDEX(CT$10:CT$26,MATCH(ROWS(LB$10:LB16),$HE$10:$HE$26,0)),"")</f>
        <v>12</v>
      </c>
      <c r="LC16" s="1">
        <f>IFERROR(INDEX(CU$10:CU$26,MATCH(ROWS(LC$10:LC16),$HE$10:$HE$26,0)),"")</f>
        <v>0</v>
      </c>
      <c r="LD16" s="1">
        <f>IFERROR(INDEX(CV$10:CV$26,MATCH(ROWS(LD$10:LD16),$HE$10:$HE$26,0)),"")</f>
        <v>3</v>
      </c>
      <c r="LE16" s="1">
        <f>IFERROR(INDEX(CW$10:CW$26,MATCH(ROWS(LE$10:LE16),$HE$10:$HE$26,0)),"")</f>
        <v>961</v>
      </c>
      <c r="LF16" s="1">
        <f>IFERROR(INDEX(CX$10:CX$26,MATCH(ROWS(LF$10:LF16),$HE$10:$HE$26,0)),"")</f>
        <v>4</v>
      </c>
      <c r="LG16" s="1">
        <f>IFERROR(INDEX(CY$10:CY$26,MATCH(ROWS(LG$10:LG16),$HE$10:$HE$26,0)),"")</f>
        <v>6</v>
      </c>
      <c r="LH16" s="1">
        <f>IFERROR(INDEX(CZ$10:CZ$26,MATCH(ROWS(LH$10:LH16),$HE$10:$HE$26,0)),"")</f>
        <v>44</v>
      </c>
      <c r="LI16" s="1">
        <f>IFERROR(INDEX(DA$10:DA$26,MATCH(ROWS(LI$10:LI16),$HE$10:$HE$26,0)),"")</f>
        <v>994</v>
      </c>
      <c r="LJ16" s="1">
        <f>IFERROR(INDEX(DB$10:DB$26,MATCH(ROWS(LJ$10:LJ16),$HE$10:$HE$26,0)),"")</f>
        <v>11</v>
      </c>
      <c r="LK16" s="1">
        <f>IFERROR(INDEX(DC$10:DC$26,MATCH(ROWS(LK$10:LK16),$HE$10:$HE$26,0)),"")</f>
        <v>7</v>
      </c>
      <c r="LL16" s="1">
        <f>IFERROR(INDEX(DD$10:DD$26,MATCH(ROWS(LL$10:LL16),$HE$10:$HE$26,0)),"")</f>
        <v>0</v>
      </c>
      <c r="LM16" s="1">
        <f>IFERROR(INDEX(DE$10:DE$26,MATCH(ROWS(LM$10:LM16),$HE$10:$HE$26,0)),"")</f>
        <v>3</v>
      </c>
      <c r="LN16" s="1">
        <f>IFERROR(INDEX(DF$10:DF$26,MATCH(ROWS(LN$10:LN16),$HE$10:$HE$26,0)),"")</f>
        <v>825</v>
      </c>
      <c r="LO16" s="1">
        <f>IFERROR(INDEX(DG$10:DG$26,MATCH(ROWS(LO$10:LO16),$HE$10:$HE$26,0)),"")</f>
        <v>10</v>
      </c>
      <c r="LP16" s="1">
        <f>IFERROR(INDEX(DH$10:DH$26,MATCH(ROWS(LP$10:LP16),$HE$10:$HE$26,0)),"")</f>
        <v>3</v>
      </c>
      <c r="LQ16" s="1">
        <f>IFERROR(INDEX(DI$10:DI$26,MATCH(ROWS(LQ$10:LQ16),$HE$10:$HE$26,0)),"")</f>
        <v>1</v>
      </c>
      <c r="LR16" s="1">
        <f>IFERROR(INDEX(DJ$10:DJ$26,MATCH(ROWS(LR$10:LR16),$HE$10:$HE$26,0)),"")</f>
        <v>790</v>
      </c>
      <c r="LS16" s="1">
        <f>IFERROR(INDEX(DK$10:DK$26,MATCH(ROWS(LS$10:LS16),$HE$10:$HE$26,0)),"")</f>
        <v>6</v>
      </c>
      <c r="LT16" s="1">
        <f>IFERROR(INDEX(DL$10:DL$26,MATCH(ROWS(LT$10:LT16),$HE$10:$HE$26,0)),"")</f>
        <v>18</v>
      </c>
      <c r="LU16" s="1">
        <f>IFERROR(INDEX(DM$10:DM$26,MATCH(ROWS(LU$10:LU16),$HE$10:$HE$26,0)),"")</f>
        <v>25</v>
      </c>
      <c r="LV16" s="1">
        <f>IFERROR(INDEX(DN$10:DN$26,MATCH(ROWS(LV$10:LV16),$HE$10:$HE$26,0)),"")</f>
        <v>822</v>
      </c>
      <c r="LW16" s="1">
        <f>IFERROR(INDEX(DO$10:DO$26,MATCH(ROWS(LW$10:LW16),$HE$10:$HE$26,0)),"")</f>
        <v>8</v>
      </c>
      <c r="LX16" s="1">
        <f>IFERROR(INDEX(DP$10:DP$26,MATCH(ROWS(LX$10:LX16),$HE$10:$HE$26,0)),"")</f>
        <v>7</v>
      </c>
      <c r="LY16" s="1">
        <f>IFERROR(INDEX(DQ$10:DQ$26,MATCH(ROWS(LY$10:LY16),$HE$10:$HE$26,0)),"")</f>
        <v>1</v>
      </c>
      <c r="LZ16" s="1">
        <f>IFERROR(INDEX(DR$10:DR$26,MATCH(ROWS(LZ$10:LZ16),$HE$10:$HE$26,0)),"")</f>
        <v>1</v>
      </c>
      <c r="MA16" s="1">
        <f>IFERROR(INDEX(DS$10:DS$26,MATCH(ROWS(MA$10:MA16),$HE$10:$HE$26,0)),"")</f>
        <v>1778</v>
      </c>
      <c r="MB16" s="1">
        <f>IFERROR(INDEX(DT$10:DT$26,MATCH(ROWS(MB$10:MB16),$HE$10:$HE$26,0)),"")</f>
        <v>10</v>
      </c>
      <c r="MC16" s="1">
        <f>IFERROR(INDEX(DU$10:DU$26,MATCH(ROWS(MC$10:MC16),$HE$10:$HE$26,0)),"")</f>
        <v>7</v>
      </c>
      <c r="MD16" s="1">
        <f>IFERROR(INDEX(DV$10:DV$26,MATCH(ROWS(MD$10:MD16),$HE$10:$HE$26,0)),"")</f>
        <v>37</v>
      </c>
      <c r="ME16" s="1">
        <f>IFERROR(INDEX(DW$10:DW$26,MATCH(ROWS(ME$10:ME16),$HE$10:$HE$26,0)),"")</f>
        <v>1679</v>
      </c>
      <c r="MF16" s="1">
        <f>IFERROR(INDEX(DX$10:DX$26,MATCH(ROWS(MF$10:MF16),$HE$10:$HE$26,0)),"")</f>
        <v>33</v>
      </c>
      <c r="MG16" s="1">
        <f>IFERROR(INDEX(DY$10:DY$26,MATCH(ROWS(MG$10:MG16),$HE$10:$HE$26,0)),"")</f>
        <v>88</v>
      </c>
      <c r="MH16" s="1">
        <f>IFERROR(INDEX(DZ$10:DZ$26,MATCH(ROWS(MH$10:MH16),$HE$10:$HE$26,0)),"")</f>
        <v>32</v>
      </c>
      <c r="MI16" s="1">
        <f>IFERROR(INDEX(EA$10:EA$26,MATCH(ROWS(MI$10:MI16),$HE$10:$HE$26,0)),"")</f>
        <v>1788</v>
      </c>
      <c r="MJ16" s="1">
        <f>IFERROR(INDEX(EB$10:EB$26,MATCH(ROWS(MJ$10:MJ16),$HE$10:$HE$26,0)),"")</f>
        <v>18</v>
      </c>
      <c r="MK16" s="1">
        <f>IFERROR(INDEX(EC$10:EC$26,MATCH(ROWS(MK$10:MK16),$HE$10:$HE$26,0)),"")</f>
        <v>4</v>
      </c>
      <c r="ML16" s="1">
        <f>IFERROR(INDEX(ED$10:ED$26,MATCH(ROWS(ML$10:ML16),$HE$10:$HE$26,0)),"")</f>
        <v>2</v>
      </c>
      <c r="MM16" s="1">
        <f>IFERROR(INDEX(EE$10:EE$26,MATCH(ROWS(MM$10:MM16),$HE$10:$HE$26,0)),"")</f>
        <v>20</v>
      </c>
      <c r="MN16" s="1">
        <f>IFERROR(INDEX(EF$10:EF$26,MATCH(ROWS(MN$10:MN16),$HE$10:$HE$26,0)),"")</f>
        <v>1874</v>
      </c>
      <c r="MO16" s="1">
        <f>IFERROR(INDEX(EG$10:EG$26,MATCH(ROWS(MO$10:MO16),$HE$10:$HE$26,0)),"")</f>
        <v>26</v>
      </c>
      <c r="MP16" s="1">
        <f>IFERROR(INDEX(EH$10:EH$26,MATCH(ROWS(MP$10:MP16),$HE$10:$HE$26,0)),"")</f>
        <v>5</v>
      </c>
      <c r="MQ16" s="1">
        <f>IFERROR(INDEX(EI$10:EI$26,MATCH(ROWS(MQ$10:MQ16),$HE$10:$HE$26,0)),"")</f>
        <v>41</v>
      </c>
      <c r="MR16" s="1">
        <f>IFERROR(INDEX(EJ$10:EJ$26,MATCH(ROWS(MR$10:MR16),$HE$10:$HE$26,0)),"")</f>
        <v>1800</v>
      </c>
      <c r="MS16" s="1">
        <f>IFERROR(INDEX(EK$10:EK$26,MATCH(ROWS(MS$10:MS16),$HE$10:$HE$26,0)),"")</f>
        <v>24</v>
      </c>
      <c r="MT16" s="1">
        <f>IFERROR(INDEX(EL$10:EL$26,MATCH(ROWS(MT$10:MT16),$HE$10:$HE$26,0)),"")</f>
        <v>104</v>
      </c>
      <c r="MU16" s="1">
        <f>IFERROR(INDEX(EM$10:EM$26,MATCH(ROWS(MU$10:MU16),$HE$10:$HE$26,0)),"")</f>
        <v>18</v>
      </c>
      <c r="MV16" s="1">
        <f>IFERROR(INDEX(EN$10:EN$26,MATCH(ROWS(MV$10:MV16),$HE$10:$HE$26,0)),"")</f>
        <v>1885</v>
      </c>
      <c r="MW16" s="1">
        <f>IFERROR(INDEX(EO$10:EO$26,MATCH(ROWS(MW$10:MW16),$HE$10:$HE$26,0)),"")</f>
        <v>26</v>
      </c>
      <c r="MX16" s="1">
        <f>IFERROR(INDEX(EP$10:EP$26,MATCH(ROWS(MX$10:MX16),$HE$10:$HE$26,0)),"")</f>
        <v>19</v>
      </c>
      <c r="MY16" s="1">
        <f>IFERROR(INDEX(EQ$10:EQ$26,MATCH(ROWS(MY$10:MY16),$HE$10:$HE$26,0)),"")</f>
        <v>2</v>
      </c>
      <c r="MZ16" s="1">
        <f>IFERROR(INDEX(ER$10:ER$26,MATCH(ROWS(MZ$10:MZ16),$HE$10:$HE$26,0)),"")</f>
        <v>14</v>
      </c>
      <c r="NA16" s="1">
        <f>IFERROR(INDEX(ES$10:ES$26,MATCH(ROWS(NA$10:NA16),$HE$10:$HE$26,0)),"")</f>
        <v>1848</v>
      </c>
      <c r="NB16" s="1">
        <f>IFERROR(INDEX(ET$10:ET$26,MATCH(ROWS(NB$10:NB16),$HE$10:$HE$26,0)),"")</f>
        <v>15</v>
      </c>
      <c r="NC16" s="1">
        <f>IFERROR(INDEX(EU$10:EU$26,MATCH(ROWS(NC$10:NC16),$HE$10:$HE$26,0)),"")</f>
        <v>4</v>
      </c>
      <c r="ND16" s="1">
        <f>IFERROR(INDEX(EV$10:EV$26,MATCH(ROWS(ND$10:ND16),$HE$10:$HE$26,0)),"")</f>
        <v>33</v>
      </c>
      <c r="NE16" s="1">
        <f>IFERROR(INDEX(EW$10:EW$26,MATCH(ROWS(NE$10:NE16),$HE$10:$HE$26,0)),"")</f>
        <v>1757</v>
      </c>
      <c r="NF16" s="1">
        <f>IFERROR(INDEX(EX$10:EX$26,MATCH(ROWS(NF$10:NF16),$HE$10:$HE$26,0)),"")</f>
        <v>22</v>
      </c>
      <c r="NG16" s="1">
        <f>IFERROR(INDEX(EY$10:EY$26,MATCH(ROWS(NG$10:NG16),$HE$10:$HE$26,0)),"")</f>
        <v>107</v>
      </c>
      <c r="NH16" s="1">
        <f>IFERROR(INDEX(EZ$10:EZ$26,MATCH(ROWS(NH$10:NH16),$HE$10:$HE$26,0)),"")</f>
        <v>14</v>
      </c>
      <c r="NI16" s="1">
        <f>IFERROR(INDEX(FA$10:FA$26,MATCH(ROWS(NI$10:NI16),$HE$10:$HE$26,0)),"")</f>
        <v>1845</v>
      </c>
      <c r="NJ16" s="1">
        <f>IFERROR(INDEX(FB$10:FB$26,MATCH(ROWS(NJ$10:NJ16),$HE$10:$HE$26,0)),"")</f>
        <v>21</v>
      </c>
      <c r="NK16" s="1">
        <f>IFERROR(INDEX(FC$10:FC$26,MATCH(ROWS(NK$10:NK16),$HE$10:$HE$26,0)),"")</f>
        <v>16</v>
      </c>
      <c r="NL16" s="1">
        <f>IFERROR(INDEX(FD$10:FD$26,MATCH(ROWS(NL$10:NL16),$HE$10:$HE$26,0)),"")</f>
        <v>4</v>
      </c>
      <c r="NM16" s="1">
        <f>IFERROR(INDEX(FE$10:FE$26,MATCH(ROWS(NM$10:NM16),$HE$10:$HE$26,0)),"")</f>
        <v>14</v>
      </c>
      <c r="NN16" s="1">
        <f>IFERROR(INDEX(FF$10:FF$26,MATCH(ROWS(NN$10:NN16),$HE$10:$HE$26,0)),"")</f>
        <v>1935</v>
      </c>
      <c r="NO16" s="1">
        <f>IFERROR(INDEX(FG$10:FG$26,MATCH(ROWS(NO$10:NO16),$HE$10:$HE$26,0)),"")</f>
        <v>20</v>
      </c>
      <c r="NP16" s="1">
        <f>IFERROR(INDEX(FH$10:FH$26,MATCH(ROWS(NP$10:NP16),$HE$10:$HE$26,0)),"")</f>
        <v>4</v>
      </c>
      <c r="NQ16" s="1">
        <f>IFERROR(INDEX(FI$10:FI$26,MATCH(ROWS(NQ$10:NQ16),$HE$10:$HE$26,0)),"")</f>
        <v>36</v>
      </c>
      <c r="NR16" s="1">
        <f>IFERROR(INDEX(FJ$10:FJ$26,MATCH(ROWS(NR$10:NR16),$HE$10:$HE$26,0)),"")</f>
        <v>1877</v>
      </c>
      <c r="NS16" s="1">
        <f>IFERROR(INDEX(FK$10:FK$26,MATCH(ROWS(NS$10:NS16),$HE$10:$HE$26,0)),"")</f>
        <v>19</v>
      </c>
      <c r="NT16" s="1">
        <f>IFERROR(INDEX(FL$10:FL$26,MATCH(ROWS(NT$10:NT16),$HE$10:$HE$26,0)),"")</f>
        <v>97</v>
      </c>
      <c r="NU16" s="1">
        <f>IFERROR(INDEX(FM$10:FM$26,MATCH(ROWS(NU$10:NU16),$HE$10:$HE$26,0)),"")</f>
        <v>2</v>
      </c>
      <c r="NV16" s="1">
        <f>IFERROR(INDEX(FN$10:FN$26,MATCH(ROWS(NV$10:NV16),$HE$10:$HE$26,0)),"")</f>
        <v>1942</v>
      </c>
      <c r="NW16" s="1">
        <f>IFERROR(INDEX(FO$10:FO$26,MATCH(ROWS(NW$10:NW16),$HE$10:$HE$26,0)),"")</f>
        <v>13</v>
      </c>
      <c r="NX16" s="1">
        <f>IFERROR(INDEX(FP$10:FP$26,MATCH(ROWS(NX$10:NX16),$HE$10:$HE$26,0)),"")</f>
        <v>21</v>
      </c>
      <c r="NY16" s="1">
        <f>IFERROR(INDEX(FQ$10:FQ$26,MATCH(ROWS(NY$10:NY16),$HE$10:$HE$26,0)),"")</f>
        <v>1</v>
      </c>
      <c r="NZ16" s="1">
        <f>IFERROR(INDEX(FR$10:FR$26,MATCH(ROWS(NZ$10:NZ16),$HE$10:$HE$26,0)),"")</f>
        <v>18</v>
      </c>
      <c r="OA16" s="1">
        <f>IFERROR(INDEX(FS$10:FS$26,MATCH(ROWS(OA$10:OA16),$HE$10:$HE$26,0)),"")</f>
        <v>6</v>
      </c>
      <c r="OB16" s="1">
        <f>IFERROR(INDEX(FT$10:FT$26,MATCH(ROWS(OB$10:OB16),$HE$10:$HE$26,0)),"")</f>
        <v>0</v>
      </c>
      <c r="OC16" s="1">
        <f>IFERROR(INDEX(FU$10:FU$26,MATCH(ROWS(OC$10:OC16),$HE$10:$HE$26,0)),"")</f>
        <v>0</v>
      </c>
      <c r="OD16" s="1">
        <f>IFERROR(INDEX(FV$10:FV$26,MATCH(ROWS(OD$10:OD16),$HE$10:$HE$26,0)),"")</f>
        <v>0</v>
      </c>
      <c r="OE16" s="1">
        <f>IFERROR(INDEX(FW$10:FW$26,MATCH(ROWS(OE$10:OE16),$HE$10:$HE$26,0)),"")</f>
        <v>6</v>
      </c>
      <c r="OF16" s="1">
        <f>IFERROR(INDEX(FX$10:FX$26,MATCH(ROWS(OF$10:OF16),$HE$10:$HE$26,0)),"")</f>
        <v>0</v>
      </c>
      <c r="OG16" s="1">
        <f>IFERROR(INDEX(FY$10:FY$26,MATCH(ROWS(OG$10:OG16),$HE$10:$HE$26,0)),"")</f>
        <v>0</v>
      </c>
      <c r="OH16" s="1">
        <f>IFERROR(INDEX(FZ$10:FZ$26,MATCH(ROWS(OH$10:OH16),$HE$10:$HE$26,0)),"")</f>
        <v>0</v>
      </c>
      <c r="OI16" s="1">
        <f>IFERROR(INDEX(GA$10:GA$26,MATCH(ROWS(OI$10:OI16),$HE$10:$HE$26,0)),"")</f>
        <v>6</v>
      </c>
      <c r="OJ16" s="1">
        <f>IFERROR(INDEX(GB$10:GB$26,MATCH(ROWS(OJ$10:OJ16),$HE$10:$HE$26,0)),"")</f>
        <v>0</v>
      </c>
      <c r="OK16" s="1">
        <f>IFERROR(INDEX(GC$10:GC$26,MATCH(ROWS(OK$10:OK16),$HE$10:$HE$26,0)),"")</f>
        <v>0</v>
      </c>
      <c r="OL16" s="1">
        <f>IFERROR(INDEX(GD$10:GD$26,MATCH(ROWS(OL$10:OL16),$HE$10:$HE$26,0)),"")</f>
        <v>0</v>
      </c>
      <c r="OM16" s="1">
        <f>IFERROR(INDEX(GE$10:GE$26,MATCH(ROWS(OM$10:OM16),$HE$10:$HE$26,0)),"")</f>
        <v>0</v>
      </c>
      <c r="ON16" s="1">
        <f>IFERROR(INDEX(GF$10:GF$26,MATCH(ROWS(ON$10:ON16),$HE$10:$HE$26,0)),"")</f>
        <v>5419</v>
      </c>
      <c r="OO16" s="1">
        <f>IFERROR(INDEX(GG$10:GG$26,MATCH(ROWS(OO$10:OO16),$HE$10:$HE$26,0)),"")</f>
        <v>5205</v>
      </c>
      <c r="OP16" s="1">
        <f>IFERROR(INDEX(GH$10:GH$26,MATCH(ROWS(OP$10:OP16),$HE$10:$HE$26,0)),"")</f>
        <v>332</v>
      </c>
      <c r="OQ16" s="1" t="str">
        <f>IFERROR(INDEX(GI$10:GI$26,MATCH(ROWS(OQ$10:OQ16),$HE$10:$HE$26,0)),"")</f>
        <v/>
      </c>
      <c r="OR16" s="1" t="str">
        <f>IFERROR(INDEX(GJ$10:GJ$26,MATCH(ROWS(OR$10:OR16),$HE$10:$HE$26,0)),"")</f>
        <v/>
      </c>
      <c r="OS16" s="1" t="str">
        <f>IFERROR(INDEX(GK$10:GK$26,MATCH(ROWS(OS$10:OS16),$HE$10:$HE$26,0)),"")</f>
        <v/>
      </c>
      <c r="OT16" s="1" t="str">
        <f>IFERROR(INDEX(GL$10:GL$26,MATCH(ROWS(OT$10:OT16),$HE$10:$HE$26,0)),"")</f>
        <v/>
      </c>
      <c r="OU16" s="1" t="str">
        <f>IFERROR(INDEX(GM$10:GM$26,MATCH(ROWS(OU$10:OU16),$HE$10:$HE$26,0)),"")</f>
        <v/>
      </c>
      <c r="OV16" s="1" t="str">
        <f>IFERROR(INDEX(GN$10:GN$26,MATCH(ROWS(OV$10:OV16),$HE$10:$HE$26,0)),"")</f>
        <v/>
      </c>
      <c r="OW16" s="1" t="str">
        <f>IFERROR(INDEX(GO$10:GO$26,MATCH(ROWS(OW$10:OW16),$HE$10:$HE$26,0)),"")</f>
        <v/>
      </c>
      <c r="OX16" s="1" t="str">
        <f>IFERROR(INDEX(GP$10:GP$26,MATCH(ROWS(OX$10:OX16),$HE$10:$HE$26,0)),"")</f>
        <v/>
      </c>
      <c r="OY16" s="1" t="str">
        <f>IFERROR(INDEX(GQ$10:GQ$26,MATCH(ROWS(OY$10:OY16),$HE$10:$HE$26,0)),"")</f>
        <v/>
      </c>
      <c r="OZ16" s="1" t="str">
        <f>IFERROR(INDEX(GR$10:GR$26,MATCH(ROWS(OZ$10:OZ16),$HE$10:$HE$26,0)),"")</f>
        <v/>
      </c>
      <c r="PA16" s="1">
        <f>IFERROR(INDEX(GS$10:GS$26,MATCH(ROWS(PA$10:PA16),$HE$10:$HE$26,0)),"")</f>
        <v>21834</v>
      </c>
      <c r="PB16" s="1">
        <f>IFERROR(INDEX(GT$10:GT$26,MATCH(ROWS(PB$10:PB16),$HE$10:$HE$26,0)),"")</f>
        <v>18369</v>
      </c>
      <c r="PC16" s="1">
        <f>IFERROR(INDEX(GU$10:GU$26,MATCH(ROWS(PC$10:PC16),$HE$10:$HE$26,0)),"")</f>
        <v>18369</v>
      </c>
      <c r="PD16" s="1">
        <f>IFERROR(INDEX(GV$10:GV$26,MATCH(ROWS(PD$10:PD16),$HE$10:$HE$26,0)),"")</f>
        <v>5419</v>
      </c>
      <c r="PE16" s="1">
        <f>IFERROR(INDEX(GW$10:GW$26,MATCH(ROWS(PE$10:PE16),$HE$10:$HE$26,0)),"")</f>
        <v>5419</v>
      </c>
      <c r="PF16" s="1">
        <f>IFERROR(INDEX(GX$10:GX$26,MATCH(ROWS(PF$10:PF16),$HE$10:$HE$26,0)),"")</f>
        <v>132</v>
      </c>
      <c r="PG16" s="1">
        <f>IFERROR(INDEX(GY$10:GY$26,MATCH(ROWS(PG$10:PG16),$HE$10:$HE$26,0)),"")</f>
        <v>132</v>
      </c>
      <c r="PH16" s="1">
        <f>IFERROR(INDEX(GZ$10:GZ$26,MATCH(ROWS(PH$10:PH16),$HE$10:$HE$26,0)),"")</f>
        <v>6</v>
      </c>
      <c r="PI16" s="1">
        <f>IFERROR(INDEX(HA$10:HA$26,MATCH(ROWS(PI$10:PI16),$HE$10:$HE$26,0)),"")</f>
        <v>6</v>
      </c>
    </row>
    <row r="17" spans="1:425" ht="24" customHeight="1" x14ac:dyDescent="0.3">
      <c r="A17" s="87">
        <v>8</v>
      </c>
      <c r="B17" s="78" t="s">
        <v>437</v>
      </c>
      <c r="C17" s="154">
        <v>86320</v>
      </c>
      <c r="D17" s="119" t="e">
        <v>#REF!</v>
      </c>
      <c r="E17" s="202">
        <v>1199320</v>
      </c>
      <c r="F17" s="79">
        <v>3743</v>
      </c>
      <c r="G17" s="79">
        <v>98</v>
      </c>
      <c r="H17" s="79">
        <v>7</v>
      </c>
      <c r="I17" s="79">
        <v>34</v>
      </c>
      <c r="J17" s="79">
        <v>3459</v>
      </c>
      <c r="K17" s="79">
        <v>39</v>
      </c>
      <c r="L17" s="79">
        <v>73</v>
      </c>
      <c r="M17" s="79">
        <v>247</v>
      </c>
      <c r="N17" s="79">
        <v>3595</v>
      </c>
      <c r="O17" s="79">
        <v>91</v>
      </c>
      <c r="P17" s="79">
        <v>77</v>
      </c>
      <c r="Q17" s="79">
        <v>55</v>
      </c>
      <c r="R17" s="79">
        <v>61</v>
      </c>
      <c r="S17" s="79">
        <v>3536</v>
      </c>
      <c r="T17" s="79">
        <v>24</v>
      </c>
      <c r="U17" s="79">
        <v>10</v>
      </c>
      <c r="V17" s="79">
        <v>44</v>
      </c>
      <c r="W17" s="79">
        <v>3315</v>
      </c>
      <c r="X17" s="79">
        <v>38</v>
      </c>
      <c r="Y17" s="79">
        <v>110</v>
      </c>
      <c r="Z17" s="79">
        <v>144</v>
      </c>
      <c r="AA17" s="79">
        <v>3440</v>
      </c>
      <c r="AB17" s="79">
        <v>77</v>
      </c>
      <c r="AC17" s="79">
        <v>23</v>
      </c>
      <c r="AD17" s="79">
        <v>27</v>
      </c>
      <c r="AE17" s="79">
        <v>50</v>
      </c>
      <c r="AF17" s="79">
        <v>8040</v>
      </c>
      <c r="AG17" s="79">
        <v>87</v>
      </c>
      <c r="AH17" s="79">
        <v>44</v>
      </c>
      <c r="AI17" s="79">
        <v>194</v>
      </c>
      <c r="AJ17" s="79">
        <v>7575</v>
      </c>
      <c r="AK17" s="79">
        <v>164</v>
      </c>
      <c r="AL17" s="79">
        <v>438</v>
      </c>
      <c r="AM17" s="79">
        <v>175</v>
      </c>
      <c r="AN17" s="79">
        <v>7965</v>
      </c>
      <c r="AO17" s="79">
        <v>139</v>
      </c>
      <c r="AP17" s="79">
        <v>74</v>
      </c>
      <c r="AQ17" s="79">
        <v>30</v>
      </c>
      <c r="AR17" s="79">
        <v>156</v>
      </c>
      <c r="AS17" s="79">
        <v>7996</v>
      </c>
      <c r="AT17" s="79">
        <v>86</v>
      </c>
      <c r="AU17" s="79">
        <v>42</v>
      </c>
      <c r="AV17" s="79">
        <v>269</v>
      </c>
      <c r="AW17" s="79">
        <v>7595</v>
      </c>
      <c r="AX17" s="79">
        <v>151</v>
      </c>
      <c r="AY17" s="79">
        <v>491</v>
      </c>
      <c r="AZ17" s="79">
        <v>131</v>
      </c>
      <c r="BA17" s="79">
        <v>7982</v>
      </c>
      <c r="BB17" s="79">
        <v>123</v>
      </c>
      <c r="BC17" s="79">
        <v>76</v>
      </c>
      <c r="BD17" s="79">
        <v>47</v>
      </c>
      <c r="BE17" s="79">
        <v>137</v>
      </c>
      <c r="BF17" s="79">
        <v>8333</v>
      </c>
      <c r="BG17" s="79">
        <v>90</v>
      </c>
      <c r="BH17" s="79">
        <v>42</v>
      </c>
      <c r="BI17" s="79">
        <v>282</v>
      </c>
      <c r="BJ17" s="79">
        <v>7978</v>
      </c>
      <c r="BK17" s="79">
        <v>147</v>
      </c>
      <c r="BL17" s="79">
        <v>591</v>
      </c>
      <c r="BM17" s="79">
        <v>41</v>
      </c>
      <c r="BN17" s="79">
        <v>8337</v>
      </c>
      <c r="BO17" s="79">
        <v>128</v>
      </c>
      <c r="BP17" s="79">
        <v>95</v>
      </c>
      <c r="BQ17" s="79">
        <v>29</v>
      </c>
      <c r="BR17" s="79">
        <v>156</v>
      </c>
      <c r="BS17" s="79">
        <v>8275</v>
      </c>
      <c r="BT17" s="79">
        <v>83</v>
      </c>
      <c r="BU17" s="79">
        <v>36</v>
      </c>
      <c r="BV17" s="79">
        <v>278</v>
      </c>
      <c r="BW17" s="79">
        <v>7866</v>
      </c>
      <c r="BX17" s="79">
        <v>108</v>
      </c>
      <c r="BY17" s="79">
        <v>591</v>
      </c>
      <c r="BZ17" s="79">
        <v>45</v>
      </c>
      <c r="CA17" s="79">
        <v>8273</v>
      </c>
      <c r="CB17" s="79">
        <v>142</v>
      </c>
      <c r="CC17" s="79">
        <v>79</v>
      </c>
      <c r="CD17" s="79">
        <v>37</v>
      </c>
      <c r="CE17" s="79">
        <v>136</v>
      </c>
      <c r="CF17" s="79"/>
      <c r="CG17" s="79"/>
      <c r="CH17" s="79"/>
      <c r="CI17" s="79"/>
      <c r="CJ17" s="79"/>
      <c r="CK17" s="79"/>
      <c r="CL17" s="79"/>
      <c r="CM17" s="79"/>
      <c r="CN17" s="79"/>
      <c r="CO17" s="79"/>
      <c r="CP17" s="79"/>
      <c r="CQ17" s="79"/>
      <c r="CR17" s="79"/>
      <c r="CS17" s="79">
        <v>3845</v>
      </c>
      <c r="CT17" s="79">
        <v>112</v>
      </c>
      <c r="CU17" s="79">
        <v>18</v>
      </c>
      <c r="CV17" s="79">
        <v>58</v>
      </c>
      <c r="CW17" s="79">
        <v>3548</v>
      </c>
      <c r="CX17" s="79">
        <v>56</v>
      </c>
      <c r="CY17" s="79">
        <v>109</v>
      </c>
      <c r="CZ17" s="79">
        <v>251</v>
      </c>
      <c r="DA17" s="79">
        <v>3694</v>
      </c>
      <c r="DB17" s="79">
        <v>112</v>
      </c>
      <c r="DC17" s="79">
        <v>83</v>
      </c>
      <c r="DD17" s="79">
        <v>55</v>
      </c>
      <c r="DE17" s="79">
        <v>87</v>
      </c>
      <c r="DF17" s="79">
        <v>3779</v>
      </c>
      <c r="DG17" s="79">
        <v>52</v>
      </c>
      <c r="DH17" s="79">
        <v>13</v>
      </c>
      <c r="DI17" s="79">
        <v>71</v>
      </c>
      <c r="DJ17" s="79">
        <v>3526</v>
      </c>
      <c r="DK17" s="79">
        <v>70</v>
      </c>
      <c r="DL17" s="79">
        <v>168</v>
      </c>
      <c r="DM17" s="79">
        <v>150</v>
      </c>
      <c r="DN17" s="79">
        <v>3717</v>
      </c>
      <c r="DO17" s="79">
        <v>86</v>
      </c>
      <c r="DP17" s="79">
        <v>38</v>
      </c>
      <c r="DQ17" s="79">
        <v>29</v>
      </c>
      <c r="DR17" s="79">
        <v>52</v>
      </c>
      <c r="DS17" s="79">
        <v>8421</v>
      </c>
      <c r="DT17" s="79">
        <v>106</v>
      </c>
      <c r="DU17" s="79">
        <v>60</v>
      </c>
      <c r="DV17" s="79">
        <v>243</v>
      </c>
      <c r="DW17" s="79">
        <v>7813</v>
      </c>
      <c r="DX17" s="79">
        <v>230</v>
      </c>
      <c r="DY17" s="79">
        <v>581</v>
      </c>
      <c r="DZ17" s="79">
        <v>195</v>
      </c>
      <c r="EA17" s="79">
        <v>8346</v>
      </c>
      <c r="EB17" s="79">
        <v>173</v>
      </c>
      <c r="EC17" s="79">
        <v>70</v>
      </c>
      <c r="ED17" s="79">
        <v>53</v>
      </c>
      <c r="EE17" s="79">
        <v>181</v>
      </c>
      <c r="EF17" s="79">
        <v>8689</v>
      </c>
      <c r="EG17" s="79">
        <v>94</v>
      </c>
      <c r="EH17" s="79">
        <v>43</v>
      </c>
      <c r="EI17" s="79">
        <v>315</v>
      </c>
      <c r="EJ17" s="79">
        <v>8166</v>
      </c>
      <c r="EK17" s="79">
        <v>196</v>
      </c>
      <c r="EL17" s="79">
        <v>658</v>
      </c>
      <c r="EM17" s="79">
        <v>122</v>
      </c>
      <c r="EN17" s="79">
        <v>8692</v>
      </c>
      <c r="EO17" s="79">
        <v>124</v>
      </c>
      <c r="EP17" s="79">
        <v>99</v>
      </c>
      <c r="EQ17" s="79">
        <v>49</v>
      </c>
      <c r="ER17" s="79">
        <v>178</v>
      </c>
      <c r="ES17" s="79">
        <v>8847</v>
      </c>
      <c r="ET17" s="79">
        <v>113</v>
      </c>
      <c r="EU17" s="79">
        <v>42</v>
      </c>
      <c r="EV17" s="79">
        <v>309</v>
      </c>
      <c r="EW17" s="79">
        <v>8497</v>
      </c>
      <c r="EX17" s="79">
        <v>155</v>
      </c>
      <c r="EY17" s="79">
        <v>610</v>
      </c>
      <c r="EZ17" s="79">
        <v>57</v>
      </c>
      <c r="FA17" s="79">
        <v>8844</v>
      </c>
      <c r="FB17" s="79">
        <v>148</v>
      </c>
      <c r="FC17" s="79">
        <v>136</v>
      </c>
      <c r="FD17" s="79">
        <v>31</v>
      </c>
      <c r="FE17" s="79">
        <v>156</v>
      </c>
      <c r="FF17" s="79">
        <v>8960</v>
      </c>
      <c r="FG17" s="79">
        <v>126</v>
      </c>
      <c r="FH17" s="79">
        <v>39</v>
      </c>
      <c r="FI17" s="79">
        <v>292</v>
      </c>
      <c r="FJ17" s="79">
        <v>8627</v>
      </c>
      <c r="FK17" s="79">
        <v>157</v>
      </c>
      <c r="FL17" s="79">
        <v>566</v>
      </c>
      <c r="FM17" s="79">
        <v>53</v>
      </c>
      <c r="FN17" s="79">
        <v>8958</v>
      </c>
      <c r="FO17" s="79">
        <v>141</v>
      </c>
      <c r="FP17" s="79">
        <v>124</v>
      </c>
      <c r="FQ17" s="79">
        <v>48</v>
      </c>
      <c r="FR17" s="79">
        <v>137</v>
      </c>
      <c r="FS17" s="79"/>
      <c r="FT17" s="79"/>
      <c r="FU17" s="79"/>
      <c r="FV17" s="79"/>
      <c r="FW17" s="79"/>
      <c r="FX17" s="79"/>
      <c r="FY17" s="79"/>
      <c r="FZ17" s="79"/>
      <c r="GA17" s="79"/>
      <c r="GB17" s="79"/>
      <c r="GC17" s="79"/>
      <c r="GD17" s="79"/>
      <c r="GE17" s="79"/>
      <c r="GF17" s="79">
        <v>2310</v>
      </c>
      <c r="GG17" s="79"/>
      <c r="GH17" s="79"/>
      <c r="GI17" s="79"/>
      <c r="GJ17" s="79"/>
      <c r="GK17" s="79"/>
      <c r="GL17" s="79"/>
      <c r="GM17" s="79"/>
      <c r="GN17" s="79"/>
      <c r="GO17" s="79"/>
      <c r="GP17" s="79"/>
      <c r="GQ17" s="79"/>
      <c r="GR17" s="79"/>
      <c r="GS17" s="79">
        <v>112649</v>
      </c>
      <c r="GT17" s="78">
        <v>86209</v>
      </c>
      <c r="GU17" s="79">
        <v>86216</v>
      </c>
      <c r="GV17" s="79">
        <v>2298</v>
      </c>
      <c r="GW17" s="79">
        <v>2299</v>
      </c>
      <c r="GX17" s="79">
        <v>771</v>
      </c>
      <c r="GY17" s="79">
        <v>771</v>
      </c>
      <c r="GZ17" s="79">
        <v>28</v>
      </c>
      <c r="HA17" s="79">
        <v>28</v>
      </c>
      <c r="HC17" s="2">
        <f t="shared" si="5"/>
        <v>0</v>
      </c>
      <c r="HD17" s="3"/>
      <c r="HE17">
        <f t="shared" si="6"/>
        <v>2</v>
      </c>
      <c r="HJ17" s="1" t="str">
        <f>IFERROR(INDEX(B$10:B$26,MATCH(ROWS(HJ$10:HJ17),$HE$10:$HE$26,0)),"")</f>
        <v>Santiago City</v>
      </c>
      <c r="HK17" s="1">
        <f>IFERROR(INDEX(C$10:C$26,MATCH(ROWS(HK$10:HK17),$HE$10:$HE$26,0)),"")</f>
        <v>15871</v>
      </c>
      <c r="HL17" s="1" t="str">
        <f>IFERROR(INDEX(D$10:D$26,MATCH(ROWS(HL$10:HL17),$HE$10:$HE$26,0)),"")</f>
        <v/>
      </c>
      <c r="HM17" s="1">
        <f>IFERROR(INDEX(E$10:E$26,MATCH(ROWS(HM$10:HM17),$HE$10:$HE$26,0)),"")</f>
        <v>134830</v>
      </c>
      <c r="HN17" s="1">
        <f>IFERROR(INDEX(F$10:F$26,MATCH(ROWS(HN$10:HN17),$HE$10:$HE$26,0)),"")</f>
        <v>601</v>
      </c>
      <c r="HO17" s="1">
        <f>IFERROR(INDEX(G$10:G$26,MATCH(ROWS(HO$10:HO17),$HE$10:$HE$26,0)),"")</f>
        <v>1</v>
      </c>
      <c r="HP17" s="1">
        <f>IFERROR(INDEX(H$10:H$26,MATCH(ROWS(HP$10:HP17),$HE$10:$HE$26,0)),"")</f>
        <v>0</v>
      </c>
      <c r="HQ17" s="1">
        <f>IFERROR(INDEX(I$10:I$26,MATCH(ROWS(HQ$10:HQ17),$HE$10:$HE$26,0)),"")</f>
        <v>1</v>
      </c>
      <c r="HR17" s="1">
        <f>IFERROR(INDEX(J$10:J$26,MATCH(ROWS(HR$10:HR17),$HE$10:$HE$26,0)),"")</f>
        <v>601</v>
      </c>
      <c r="HS17" s="1">
        <f>IFERROR(INDEX(K$10:K$26,MATCH(ROWS(HS$10:HS17),$HE$10:$HE$26,0)),"")</f>
        <v>0</v>
      </c>
      <c r="HT17" s="1">
        <f>IFERROR(INDEX(L$10:L$26,MATCH(ROWS(HT$10:HT17),$HE$10:$HE$26,0)),"")</f>
        <v>0</v>
      </c>
      <c r="HU17" s="1">
        <f>IFERROR(INDEX(M$10:M$26,MATCH(ROWS(HU$10:HU17),$HE$10:$HE$26,0)),"")</f>
        <v>2</v>
      </c>
      <c r="HV17" s="1">
        <f>IFERROR(INDEX(N$10:N$26,MATCH(ROWS(HV$10:HV17),$HE$10:$HE$26,0)),"")</f>
        <v>600</v>
      </c>
      <c r="HW17" s="1">
        <f>IFERROR(INDEX(O$10:O$26,MATCH(ROWS(HW$10:HW17),$HE$10:$HE$26,0)),"")</f>
        <v>0</v>
      </c>
      <c r="HX17" s="1">
        <f>IFERROR(INDEX(P$10:P$26,MATCH(ROWS(HX$10:HX17),$HE$10:$HE$26,0)),"")</f>
        <v>2</v>
      </c>
      <c r="HY17" s="1">
        <f>IFERROR(INDEX(Q$10:Q$26,MATCH(ROWS(HY$10:HY17),$HE$10:$HE$26,0)),"")</f>
        <v>0</v>
      </c>
      <c r="HZ17" s="1">
        <f>IFERROR(INDEX(R$10:R$26,MATCH(ROWS(HZ$10:HZ17),$HE$10:$HE$26,0)),"")</f>
        <v>1</v>
      </c>
      <c r="IA17" s="1">
        <f>IFERROR(INDEX(S$10:S$26,MATCH(ROWS(IA$10:IA17),$HE$10:$HE$26,0)),"")</f>
        <v>665</v>
      </c>
      <c r="IB17" s="1">
        <f>IFERROR(INDEX(T$10:T$26,MATCH(ROWS(IB$10:IB17),$HE$10:$HE$26,0)),"")</f>
        <v>0</v>
      </c>
      <c r="IC17" s="1">
        <f>IFERROR(INDEX(U$10:U$26,MATCH(ROWS(IC$10:IC17),$HE$10:$HE$26,0)),"")</f>
        <v>0</v>
      </c>
      <c r="ID17" s="1">
        <f>IFERROR(INDEX(V$10:V$26,MATCH(ROWS(ID$10:ID17),$HE$10:$HE$26,0)),"")</f>
        <v>0</v>
      </c>
      <c r="IE17" s="1">
        <f>IFERROR(INDEX(W$10:W$26,MATCH(ROWS(IE$10:IE17),$HE$10:$HE$26,0)),"")</f>
        <v>662</v>
      </c>
      <c r="IF17" s="1">
        <f>IFERROR(INDEX(X$10:X$26,MATCH(ROWS(IF$10:IF17),$HE$10:$HE$26,0)),"")</f>
        <v>0</v>
      </c>
      <c r="IG17" s="1">
        <f>IFERROR(INDEX(Y$10:Y$26,MATCH(ROWS(IG$10:IG17),$HE$10:$HE$26,0)),"")</f>
        <v>0</v>
      </c>
      <c r="IH17" s="1">
        <f>IFERROR(INDEX(Z$10:Z$26,MATCH(ROWS(IH$10:IH17),$HE$10:$HE$26,0)),"")</f>
        <v>3</v>
      </c>
      <c r="II17" s="1">
        <f>IFERROR(INDEX(AA$10:AA$26,MATCH(ROWS(II$10:II17),$HE$10:$HE$26,0)),"")</f>
        <v>664</v>
      </c>
      <c r="IJ17" s="1">
        <f>IFERROR(INDEX(AB$10:AB$26,MATCH(ROWS(IJ$10:IJ17),$HE$10:$HE$26,0)),"")</f>
        <v>1</v>
      </c>
      <c r="IK17" s="1">
        <f>IFERROR(INDEX(AC$10:AC$26,MATCH(ROWS(IK$10:IK17),$HE$10:$HE$26,0)),"")</f>
        <v>0</v>
      </c>
      <c r="IL17" s="1">
        <f>IFERROR(INDEX(AD$10:AD$26,MATCH(ROWS(IL$10:IL17),$HE$10:$HE$26,0)),"")</f>
        <v>0</v>
      </c>
      <c r="IM17" s="1">
        <f>IFERROR(INDEX(AE$10:AE$26,MATCH(ROWS(IM$10:IM17),$HE$10:$HE$26,0)),"")</f>
        <v>0</v>
      </c>
      <c r="IN17" s="1">
        <f>IFERROR(INDEX(AF$10:AF$26,MATCH(ROWS(IN$10:IN17),$HE$10:$HE$26,0)),"")</f>
        <v>1507</v>
      </c>
      <c r="IO17" s="1">
        <f>IFERROR(INDEX(AG$10:AG$26,MATCH(ROWS(IO$10:IO17),$HE$10:$HE$26,0)),"")</f>
        <v>4</v>
      </c>
      <c r="IP17" s="1">
        <f>IFERROR(INDEX(AH$10:AH$26,MATCH(ROWS(IP$10:IP17),$HE$10:$HE$26,0)),"")</f>
        <v>0</v>
      </c>
      <c r="IQ17" s="1">
        <f>IFERROR(INDEX(AI$10:AI$26,MATCH(ROWS(IQ$10:IQ17),$HE$10:$HE$26,0)),"")</f>
        <v>3</v>
      </c>
      <c r="IR17" s="1">
        <f>IFERROR(INDEX(AJ$10:AJ$26,MATCH(ROWS(IR$10:IR17),$HE$10:$HE$26,0)),"")</f>
        <v>1507</v>
      </c>
      <c r="IS17" s="1">
        <f>IFERROR(INDEX(AK$10:AK$26,MATCH(ROWS(IS$10:IS17),$HE$10:$HE$26,0)),"")</f>
        <v>0</v>
      </c>
      <c r="IT17" s="1">
        <f>IFERROR(INDEX(AL$10:AL$26,MATCH(ROWS(IT$10:IT17),$HE$10:$HE$26,0)),"")</f>
        <v>3</v>
      </c>
      <c r="IU17" s="1">
        <f>IFERROR(INDEX(AM$10:AM$26,MATCH(ROWS(IU$10:IU17),$HE$10:$HE$26,0)),"")</f>
        <v>4</v>
      </c>
      <c r="IV17" s="1">
        <f>IFERROR(INDEX(AN$10:AN$26,MATCH(ROWS(IV$10:IV17),$HE$10:$HE$26,0)),"")</f>
        <v>1512</v>
      </c>
      <c r="IW17" s="1">
        <f>IFERROR(INDEX(AO$10:AO$26,MATCH(ROWS(IW$10:IW17),$HE$10:$HE$26,0)),"")</f>
        <v>0</v>
      </c>
      <c r="IX17" s="1">
        <f>IFERROR(INDEX(AP$10:AP$26,MATCH(ROWS(IX$10:IX17),$HE$10:$HE$26,0)),"")</f>
        <v>0</v>
      </c>
      <c r="IY17" s="1">
        <f>IFERROR(INDEX(AQ$10:AQ$26,MATCH(ROWS(IY$10:IY17),$HE$10:$HE$26,0)),"")</f>
        <v>0</v>
      </c>
      <c r="IZ17" s="1">
        <f>IFERROR(INDEX(AR$10:AR$26,MATCH(ROWS(IZ$10:IZ17),$HE$10:$HE$26,0)),"")</f>
        <v>1</v>
      </c>
      <c r="JA17" s="1">
        <f>IFERROR(INDEX(AS$10:AS$26,MATCH(ROWS(JA$10:JA17),$HE$10:$HE$26,0)),"")</f>
        <v>1434</v>
      </c>
      <c r="JB17" s="1">
        <f>IFERROR(INDEX(AT$10:AT$26,MATCH(ROWS(JB$10:JB17),$HE$10:$HE$26,0)),"")</f>
        <v>3</v>
      </c>
      <c r="JC17" s="1">
        <f>IFERROR(INDEX(AU$10:AU$26,MATCH(ROWS(JC$10:JC17),$HE$10:$HE$26,0)),"")</f>
        <v>0</v>
      </c>
      <c r="JD17" s="1">
        <f>IFERROR(INDEX(AV$10:AV$26,MATCH(ROWS(JD$10:JD17),$HE$10:$HE$26,0)),"")</f>
        <v>5</v>
      </c>
      <c r="JE17" s="1">
        <f>IFERROR(INDEX(AW$10:AW$26,MATCH(ROWS(JE$10:JE17),$HE$10:$HE$26,0)),"")</f>
        <v>1431</v>
      </c>
      <c r="JF17" s="1">
        <f>IFERROR(INDEX(AX$10:AX$26,MATCH(ROWS(JF$10:JF17),$HE$10:$HE$26,0)),"")</f>
        <v>0</v>
      </c>
      <c r="JG17" s="1">
        <f>IFERROR(INDEX(AY$10:AY$26,MATCH(ROWS(JG$10:JG17),$HE$10:$HE$26,0)),"")</f>
        <v>5</v>
      </c>
      <c r="JH17" s="1">
        <f>IFERROR(INDEX(AZ$10:AZ$26,MATCH(ROWS(JH$10:JH17),$HE$10:$HE$26,0)),"")</f>
        <v>6</v>
      </c>
      <c r="JI17" s="1">
        <f>IFERROR(INDEX(BA$10:BA$26,MATCH(ROWS(JI$10:JI17),$HE$10:$HE$26,0)),"")</f>
        <v>1436</v>
      </c>
      <c r="JJ17" s="1">
        <f>IFERROR(INDEX(BB$10:BB$26,MATCH(ROWS(JJ$10:JJ17),$HE$10:$HE$26,0)),"")</f>
        <v>3</v>
      </c>
      <c r="JK17" s="1">
        <f>IFERROR(INDEX(BC$10:BC$26,MATCH(ROWS(JK$10:JK17),$HE$10:$HE$26,0)),"")</f>
        <v>2</v>
      </c>
      <c r="JL17" s="1">
        <f>IFERROR(INDEX(BD$10:BD$26,MATCH(ROWS(JL$10:JL17),$HE$10:$HE$26,0)),"")</f>
        <v>0</v>
      </c>
      <c r="JM17" s="1">
        <f>IFERROR(INDEX(BE$10:BE$26,MATCH(ROWS(JM$10:JM17),$HE$10:$HE$26,0)),"")</f>
        <v>2</v>
      </c>
      <c r="JN17" s="1">
        <f>IFERROR(INDEX(BF$10:BF$26,MATCH(ROWS(JN$10:JN17),$HE$10:$HE$26,0)),"")</f>
        <v>1592</v>
      </c>
      <c r="JO17" s="1">
        <f>IFERROR(INDEX(BG$10:BG$26,MATCH(ROWS(JO$10:JO17),$HE$10:$HE$26,0)),"")</f>
        <v>2</v>
      </c>
      <c r="JP17" s="1">
        <f>IFERROR(INDEX(BH$10:BH$26,MATCH(ROWS(JP$10:JP17),$HE$10:$HE$26,0)),"")</f>
        <v>0</v>
      </c>
      <c r="JQ17" s="1">
        <f>IFERROR(INDEX(BI$10:BI$26,MATCH(ROWS(JQ$10:JQ17),$HE$10:$HE$26,0)),"")</f>
        <v>4</v>
      </c>
      <c r="JR17" s="1">
        <f>IFERROR(INDEX(BJ$10:BJ$26,MATCH(ROWS(JR$10:JR17),$HE$10:$HE$26,0)),"")</f>
        <v>1588</v>
      </c>
      <c r="JS17" s="1">
        <f>IFERROR(INDEX(BK$10:BK$26,MATCH(ROWS(JS$10:JS17),$HE$10:$HE$26,0)),"")</f>
        <v>0</v>
      </c>
      <c r="JT17" s="1">
        <f>IFERROR(INDEX(BL$10:BL$26,MATCH(ROWS(JT$10:JT17),$HE$10:$HE$26,0)),"")</f>
        <v>6</v>
      </c>
      <c r="JU17" s="1">
        <f>IFERROR(INDEX(BM$10:BM$26,MATCH(ROWS(JU$10:JU17),$HE$10:$HE$26,0)),"")</f>
        <v>4</v>
      </c>
      <c r="JV17" s="1">
        <f>IFERROR(INDEX(BN$10:BN$26,MATCH(ROWS(JV$10:JV17),$HE$10:$HE$26,0)),"")</f>
        <v>1589</v>
      </c>
      <c r="JW17" s="1">
        <f>IFERROR(INDEX(BO$10:BO$26,MATCH(ROWS(JW$10:JW17),$HE$10:$HE$26,0)),"")</f>
        <v>1</v>
      </c>
      <c r="JX17" s="1">
        <f>IFERROR(INDEX(BP$10:BP$26,MATCH(ROWS(JX$10:JX17),$HE$10:$HE$26,0)),"")</f>
        <v>6</v>
      </c>
      <c r="JY17" s="1">
        <f>IFERROR(INDEX(BQ$10:BQ$26,MATCH(ROWS(JY$10:JY17),$HE$10:$HE$26,0)),"")</f>
        <v>0</v>
      </c>
      <c r="JZ17" s="1">
        <f>IFERROR(INDEX(BR$10:BR$26,MATCH(ROWS(JZ$10:JZ17),$HE$10:$HE$26,0)),"")</f>
        <v>2</v>
      </c>
      <c r="KA17" s="1">
        <f>IFERROR(INDEX(BS$10:BS$26,MATCH(ROWS(KA$10:KA17),$HE$10:$HE$26,0)),"")</f>
        <v>1743</v>
      </c>
      <c r="KB17" s="1">
        <f>IFERROR(INDEX(BT$10:BT$26,MATCH(ROWS(KB$10:KB17),$HE$10:$HE$26,0)),"")</f>
        <v>0</v>
      </c>
      <c r="KC17" s="1">
        <f>IFERROR(INDEX(BU$10:BU$26,MATCH(ROWS(KC$10:KC17),$HE$10:$HE$26,0)),"")</f>
        <v>0</v>
      </c>
      <c r="KD17" s="1">
        <f>IFERROR(INDEX(BV$10:BV$26,MATCH(ROWS(KD$10:KD17),$HE$10:$HE$26,0)),"")</f>
        <v>1</v>
      </c>
      <c r="KE17" s="1">
        <f>IFERROR(INDEX(BW$10:BW$26,MATCH(ROWS(KE$10:KE17),$HE$10:$HE$26,0)),"")</f>
        <v>1733</v>
      </c>
      <c r="KF17" s="1">
        <f>IFERROR(INDEX(BX$10:BX$26,MATCH(ROWS(KF$10:KF17),$HE$10:$HE$26,0)),"")</f>
        <v>0</v>
      </c>
      <c r="KG17" s="1">
        <f>IFERROR(INDEX(BY$10:BY$26,MATCH(ROWS(KG$10:KG17),$HE$10:$HE$26,0)),"")</f>
        <v>9</v>
      </c>
      <c r="KH17" s="1">
        <f>IFERROR(INDEX(BZ$10:BZ$26,MATCH(ROWS(KH$10:KH17),$HE$10:$HE$26,0)),"")</f>
        <v>2</v>
      </c>
      <c r="KI17" s="1">
        <f>IFERROR(INDEX(CA$10:CA$26,MATCH(ROWS(KI$10:KI17),$HE$10:$HE$26,0)),"")</f>
        <v>1737</v>
      </c>
      <c r="KJ17" s="1">
        <f>IFERROR(INDEX(CB$10:CB$26,MATCH(ROWS(KJ$10:KJ17),$HE$10:$HE$26,0)),"")</f>
        <v>1</v>
      </c>
      <c r="KK17" s="1">
        <f>IFERROR(INDEX(CC$10:CC$26,MATCH(ROWS(KK$10:KK17),$HE$10:$HE$26,0)),"")</f>
        <v>5</v>
      </c>
      <c r="KL17" s="1">
        <f>IFERROR(INDEX(CD$10:CD$26,MATCH(ROWS(KL$10:KL17),$HE$10:$HE$26,0)),"")</f>
        <v>0</v>
      </c>
      <c r="KM17" s="1">
        <f>IFERROR(INDEX(CE$10:CE$26,MATCH(ROWS(KM$10:KM17),$HE$10:$HE$26,0)),"")</f>
        <v>1</v>
      </c>
      <c r="KN17" s="1">
        <f>IFERROR(INDEX(CF$10:CF$26,MATCH(ROWS(KN$10:KN17),$HE$10:$HE$26,0)),"")</f>
        <v>0</v>
      </c>
      <c r="KO17" s="1">
        <f>IFERROR(INDEX(CG$10:CG$26,MATCH(ROWS(KO$10:KO17),$HE$10:$HE$26,0)),"")</f>
        <v>0</v>
      </c>
      <c r="KP17" s="1">
        <f>IFERROR(INDEX(CH$10:CH$26,MATCH(ROWS(KP$10:KP17),$HE$10:$HE$26,0)),"")</f>
        <v>0</v>
      </c>
      <c r="KQ17" s="1">
        <f>IFERROR(INDEX(CI$10:CI$26,MATCH(ROWS(KQ$10:KQ17),$HE$10:$HE$26,0)),"")</f>
        <v>0</v>
      </c>
      <c r="KR17" s="1">
        <f>IFERROR(INDEX(CJ$10:CJ$26,MATCH(ROWS(KR$10:KR17),$HE$10:$HE$26,0)),"")</f>
        <v>0</v>
      </c>
      <c r="KS17" s="1">
        <f>IFERROR(INDEX(CK$10:CK$26,MATCH(ROWS(KS$10:KS17),$HE$10:$HE$26,0)),"")</f>
        <v>0</v>
      </c>
      <c r="KT17" s="1">
        <f>IFERROR(INDEX(CL$10:CL$26,MATCH(ROWS(KT$10:KT17),$HE$10:$HE$26,0)),"")</f>
        <v>0</v>
      </c>
      <c r="KU17" s="1">
        <f>IFERROR(INDEX(CM$10:CM$26,MATCH(ROWS(KU$10:KU17),$HE$10:$HE$26,0)),"")</f>
        <v>0</v>
      </c>
      <c r="KV17" s="1">
        <f>IFERROR(INDEX(CN$10:CN$26,MATCH(ROWS(KV$10:KV17),$HE$10:$HE$26,0)),"")</f>
        <v>0</v>
      </c>
      <c r="KW17" s="1">
        <f>IFERROR(INDEX(CO$10:CO$26,MATCH(ROWS(KW$10:KW17),$HE$10:$HE$26,0)),"")</f>
        <v>0</v>
      </c>
      <c r="KX17" s="1">
        <f>IFERROR(INDEX(CP$10:CP$26,MATCH(ROWS(KX$10:KX17),$HE$10:$HE$26,0)),"")</f>
        <v>0</v>
      </c>
      <c r="KY17" s="1">
        <f>IFERROR(INDEX(CQ$10:CQ$26,MATCH(ROWS(KY$10:KY17),$HE$10:$HE$26,0)),"")</f>
        <v>0</v>
      </c>
      <c r="KZ17" s="1">
        <f>IFERROR(INDEX(CR$10:CR$26,MATCH(ROWS(KZ$10:KZ17),$HE$10:$HE$26,0)),"")</f>
        <v>0</v>
      </c>
      <c r="LA17" s="1">
        <f>IFERROR(INDEX(CS$10:CS$26,MATCH(ROWS(LA$10:LA17),$HE$10:$HE$26,0)),"")</f>
        <v>679</v>
      </c>
      <c r="LB17" s="1">
        <f>IFERROR(INDEX(CT$10:CT$26,MATCH(ROWS(LB$10:LB17),$HE$10:$HE$26,0)),"")</f>
        <v>2</v>
      </c>
      <c r="LC17" s="1">
        <f>IFERROR(INDEX(CU$10:CU$26,MATCH(ROWS(LC$10:LC17),$HE$10:$HE$26,0)),"")</f>
        <v>0</v>
      </c>
      <c r="LD17" s="1">
        <f>IFERROR(INDEX(CV$10:CV$26,MATCH(ROWS(LD$10:LD17),$HE$10:$HE$26,0)),"")</f>
        <v>0</v>
      </c>
      <c r="LE17" s="1">
        <f>IFERROR(INDEX(CW$10:CW$26,MATCH(ROWS(LE$10:LE17),$HE$10:$HE$26,0)),"")</f>
        <v>677</v>
      </c>
      <c r="LF17" s="1">
        <f>IFERROR(INDEX(CX$10:CX$26,MATCH(ROWS(LF$10:LF17),$HE$10:$HE$26,0)),"")</f>
        <v>0</v>
      </c>
      <c r="LG17" s="1">
        <f>IFERROR(INDEX(CY$10:CY$26,MATCH(ROWS(LG$10:LG17),$HE$10:$HE$26,0)),"")</f>
        <v>0</v>
      </c>
      <c r="LH17" s="1">
        <f>IFERROR(INDEX(CZ$10:CZ$26,MATCH(ROWS(LH$10:LH17),$HE$10:$HE$26,0)),"")</f>
        <v>4</v>
      </c>
      <c r="LI17" s="1">
        <f>IFERROR(INDEX(DA$10:DA$26,MATCH(ROWS(LI$10:LI17),$HE$10:$HE$26,0)),"")</f>
        <v>679</v>
      </c>
      <c r="LJ17" s="1">
        <f>IFERROR(INDEX(DB$10:DB$26,MATCH(ROWS(LJ$10:LJ17),$HE$10:$HE$26,0)),"")</f>
        <v>1</v>
      </c>
      <c r="LK17" s="1">
        <f>IFERROR(INDEX(DC$10:DC$26,MATCH(ROWS(LK$10:LK17),$HE$10:$HE$26,0)),"")</f>
        <v>1</v>
      </c>
      <c r="LL17" s="1">
        <f>IFERROR(INDEX(DD$10:DD$26,MATCH(ROWS(LL$10:LL17),$HE$10:$HE$26,0)),"")</f>
        <v>0</v>
      </c>
      <c r="LM17" s="1">
        <f>IFERROR(INDEX(DE$10:DE$26,MATCH(ROWS(LM$10:LM17),$HE$10:$HE$26,0)),"")</f>
        <v>0</v>
      </c>
      <c r="LN17" s="1">
        <f>IFERROR(INDEX(DF$10:DF$26,MATCH(ROWS(LN$10:LN17),$HE$10:$HE$26,0)),"")</f>
        <v>777</v>
      </c>
      <c r="LO17" s="1">
        <f>IFERROR(INDEX(DG$10:DG$26,MATCH(ROWS(LO$10:LO17),$HE$10:$HE$26,0)),"")</f>
        <v>1</v>
      </c>
      <c r="LP17" s="1">
        <f>IFERROR(INDEX(DH$10:DH$26,MATCH(ROWS(LP$10:LP17),$HE$10:$HE$26,0)),"")</f>
        <v>0</v>
      </c>
      <c r="LQ17" s="1">
        <f>IFERROR(INDEX(DI$10:DI$26,MATCH(ROWS(LQ$10:LQ17),$HE$10:$HE$26,0)),"")</f>
        <v>0</v>
      </c>
      <c r="LR17" s="1">
        <f>IFERROR(INDEX(DJ$10:DJ$26,MATCH(ROWS(LR$10:LR17),$HE$10:$HE$26,0)),"")</f>
        <v>776</v>
      </c>
      <c r="LS17" s="1">
        <f>IFERROR(INDEX(DK$10:DK$26,MATCH(ROWS(LS$10:LS17),$HE$10:$HE$26,0)),"")</f>
        <v>0</v>
      </c>
      <c r="LT17" s="1">
        <f>IFERROR(INDEX(DL$10:DL$26,MATCH(ROWS(LT$10:LT17),$HE$10:$HE$26,0)),"")</f>
        <v>0</v>
      </c>
      <c r="LU17" s="1">
        <f>IFERROR(INDEX(DM$10:DM$26,MATCH(ROWS(LU$10:LU17),$HE$10:$HE$26,0)),"")</f>
        <v>2</v>
      </c>
      <c r="LV17" s="1">
        <f>IFERROR(INDEX(DN$10:DN$26,MATCH(ROWS(LV$10:LV17),$HE$10:$HE$26,0)),"")</f>
        <v>774</v>
      </c>
      <c r="LW17" s="1">
        <f>IFERROR(INDEX(DO$10:DO$26,MATCH(ROWS(LW$10:LW17),$HE$10:$HE$26,0)),"")</f>
        <v>1</v>
      </c>
      <c r="LX17" s="1">
        <f>IFERROR(INDEX(DP$10:DP$26,MATCH(ROWS(LX$10:LX17),$HE$10:$HE$26,0)),"")</f>
        <v>1</v>
      </c>
      <c r="LY17" s="1">
        <f>IFERROR(INDEX(DQ$10:DQ$26,MATCH(ROWS(LY$10:LY17),$HE$10:$HE$26,0)),"")</f>
        <v>0</v>
      </c>
      <c r="LZ17" s="1">
        <f>IFERROR(INDEX(DR$10:DR$26,MATCH(ROWS(LZ$10:LZ17),$HE$10:$HE$26,0)),"")</f>
        <v>2</v>
      </c>
      <c r="MA17" s="1">
        <f>IFERROR(INDEX(DS$10:DS$26,MATCH(ROWS(MA$10:MA17),$HE$10:$HE$26,0)),"")</f>
        <v>1637</v>
      </c>
      <c r="MB17" s="1">
        <f>IFERROR(INDEX(DT$10:DT$26,MATCH(ROWS(MB$10:MB17),$HE$10:$HE$26,0)),"")</f>
        <v>0</v>
      </c>
      <c r="MC17" s="1">
        <f>IFERROR(INDEX(DU$10:DU$26,MATCH(ROWS(MC$10:MC17),$HE$10:$HE$26,0)),"")</f>
        <v>0</v>
      </c>
      <c r="MD17" s="1">
        <f>IFERROR(INDEX(DV$10:DV$26,MATCH(ROWS(MD$10:MD17),$HE$10:$HE$26,0)),"")</f>
        <v>1</v>
      </c>
      <c r="ME17" s="1">
        <f>IFERROR(INDEX(DW$10:DW$26,MATCH(ROWS(ME$10:ME17),$HE$10:$HE$26,0)),"")</f>
        <v>1635</v>
      </c>
      <c r="MF17" s="1">
        <f>IFERROR(INDEX(DX$10:DX$26,MATCH(ROWS(MF$10:MF17),$HE$10:$HE$26,0)),"")</f>
        <v>0</v>
      </c>
      <c r="MG17" s="1">
        <f>IFERROR(INDEX(DY$10:DY$26,MATCH(ROWS(MG$10:MG17),$HE$10:$HE$26,0)),"")</f>
        <v>3</v>
      </c>
      <c r="MH17" s="1">
        <f>IFERROR(INDEX(DZ$10:DZ$26,MATCH(ROWS(MH$10:MH17),$HE$10:$HE$26,0)),"")</f>
        <v>0</v>
      </c>
      <c r="MI17" s="1">
        <f>IFERROR(INDEX(EA$10:EA$26,MATCH(ROWS(MI$10:MI17),$HE$10:$HE$26,0)),"")</f>
        <v>1634</v>
      </c>
      <c r="MJ17" s="1">
        <f>IFERROR(INDEX(EB$10:EB$26,MATCH(ROWS(MJ$10:MJ17),$HE$10:$HE$26,0)),"")</f>
        <v>3</v>
      </c>
      <c r="MK17" s="1">
        <f>IFERROR(INDEX(EC$10:EC$26,MATCH(ROWS(MK$10:MK17),$HE$10:$HE$26,0)),"")</f>
        <v>0</v>
      </c>
      <c r="ML17" s="1">
        <f>IFERROR(INDEX(ED$10:ED$26,MATCH(ROWS(ML$10:ML17),$HE$10:$HE$26,0)),"")</f>
        <v>0</v>
      </c>
      <c r="MM17" s="1">
        <f>IFERROR(INDEX(EE$10:EE$26,MATCH(ROWS(MM$10:MM17),$HE$10:$HE$26,0)),"")</f>
        <v>1</v>
      </c>
      <c r="MN17" s="1">
        <f>IFERROR(INDEX(EF$10:EF$26,MATCH(ROWS(MN$10:MN17),$HE$10:$HE$26,0)),"")</f>
        <v>1586</v>
      </c>
      <c r="MO17" s="1">
        <f>IFERROR(INDEX(EG$10:EG$26,MATCH(ROWS(MO$10:MO17),$HE$10:$HE$26,0)),"")</f>
        <v>5</v>
      </c>
      <c r="MP17" s="1">
        <f>IFERROR(INDEX(EH$10:EH$26,MATCH(ROWS(MP$10:MP17),$HE$10:$HE$26,0)),"")</f>
        <v>0</v>
      </c>
      <c r="MQ17" s="1">
        <f>IFERROR(INDEX(EI$10:EI$26,MATCH(ROWS(MQ$10:MQ17),$HE$10:$HE$26,0)),"")</f>
        <v>5</v>
      </c>
      <c r="MR17" s="1">
        <f>IFERROR(INDEX(EJ$10:EJ$26,MATCH(ROWS(MR$10:MR17),$HE$10:$HE$26,0)),"")</f>
        <v>1579</v>
      </c>
      <c r="MS17" s="1">
        <f>IFERROR(INDEX(EK$10:EK$26,MATCH(ROWS(MS$10:MS17),$HE$10:$HE$26,0)),"")</f>
        <v>0</v>
      </c>
      <c r="MT17" s="1">
        <f>IFERROR(INDEX(EL$10:EL$26,MATCH(ROWS(MT$10:MT17),$HE$10:$HE$26,0)),"")</f>
        <v>9</v>
      </c>
      <c r="MU17" s="1">
        <f>IFERROR(INDEX(EM$10:EM$26,MATCH(ROWS(MU$10:MU17),$HE$10:$HE$26,0)),"")</f>
        <v>8</v>
      </c>
      <c r="MV17" s="1">
        <f>IFERROR(INDEX(EN$10:EN$26,MATCH(ROWS(MV$10:MV17),$HE$10:$HE$26,0)),"")</f>
        <v>1590</v>
      </c>
      <c r="MW17" s="1">
        <f>IFERROR(INDEX(EO$10:EO$26,MATCH(ROWS(MW$10:MW17),$HE$10:$HE$26,0)),"")</f>
        <v>4</v>
      </c>
      <c r="MX17" s="1">
        <f>IFERROR(INDEX(EP$10:EP$26,MATCH(ROWS(MX$10:MX17),$HE$10:$HE$26,0)),"")</f>
        <v>1</v>
      </c>
      <c r="MY17" s="1">
        <f>IFERROR(INDEX(EQ$10:EQ$26,MATCH(ROWS(MY$10:MY17),$HE$10:$HE$26,0)),"")</f>
        <v>0</v>
      </c>
      <c r="MZ17" s="1">
        <f>IFERROR(INDEX(ER$10:ER$26,MATCH(ROWS(MZ$10:MZ17),$HE$10:$HE$26,0)),"")</f>
        <v>1</v>
      </c>
      <c r="NA17" s="1">
        <f>IFERROR(INDEX(ES$10:ES$26,MATCH(ROWS(NA$10:NA17),$HE$10:$HE$26,0)),"")</f>
        <v>1674</v>
      </c>
      <c r="NB17" s="1">
        <f>IFERROR(INDEX(ET$10:ET$26,MATCH(ROWS(NB$10:NB17),$HE$10:$HE$26,0)),"")</f>
        <v>5</v>
      </c>
      <c r="NC17" s="1">
        <f>IFERROR(INDEX(EU$10:EU$26,MATCH(ROWS(NC$10:NC17),$HE$10:$HE$26,0)),"")</f>
        <v>0</v>
      </c>
      <c r="ND17" s="1">
        <f>IFERROR(INDEX(EV$10:EV$26,MATCH(ROWS(ND$10:ND17),$HE$10:$HE$26,0)),"")</f>
        <v>3</v>
      </c>
      <c r="NE17" s="1">
        <f>IFERROR(INDEX(EW$10:EW$26,MATCH(ROWS(NE$10:NE17),$HE$10:$HE$26,0)),"")</f>
        <v>1668</v>
      </c>
      <c r="NF17" s="1">
        <f>IFERROR(INDEX(EX$10:EX$26,MATCH(ROWS(NF$10:NF17),$HE$10:$HE$26,0)),"")</f>
        <v>2</v>
      </c>
      <c r="NG17" s="1">
        <f>IFERROR(INDEX(EY$10:EY$26,MATCH(ROWS(NG$10:NG17),$HE$10:$HE$26,0)),"")</f>
        <v>8</v>
      </c>
      <c r="NH17" s="1">
        <f>IFERROR(INDEX(EZ$10:EZ$26,MATCH(ROWS(NH$10:NH17),$HE$10:$HE$26,0)),"")</f>
        <v>4</v>
      </c>
      <c r="NI17" s="1">
        <f>IFERROR(INDEX(FA$10:FA$26,MATCH(ROWS(NI$10:NI17),$HE$10:$HE$26,0)),"")</f>
        <v>1677</v>
      </c>
      <c r="NJ17" s="1">
        <f>IFERROR(INDEX(FB$10:FB$26,MATCH(ROWS(NJ$10:NJ17),$HE$10:$HE$26,0)),"")</f>
        <v>0</v>
      </c>
      <c r="NK17" s="1">
        <f>IFERROR(INDEX(FC$10:FC$26,MATCH(ROWS(NK$10:NK17),$HE$10:$HE$26,0)),"")</f>
        <v>3</v>
      </c>
      <c r="NL17" s="1">
        <f>IFERROR(INDEX(FD$10:FD$26,MATCH(ROWS(NL$10:NL17),$HE$10:$HE$26,0)),"")</f>
        <v>0</v>
      </c>
      <c r="NM17" s="1">
        <f>IFERROR(INDEX(FE$10:FE$26,MATCH(ROWS(NM$10:NM17),$HE$10:$HE$26,0)),"")</f>
        <v>2</v>
      </c>
      <c r="NN17" s="1">
        <f>IFERROR(INDEX(FF$10:FF$26,MATCH(ROWS(NN$10:NN17),$HE$10:$HE$26,0)),"")</f>
        <v>1925</v>
      </c>
      <c r="NO17" s="1">
        <f>IFERROR(INDEX(FG$10:FG$26,MATCH(ROWS(NO$10:NO17),$HE$10:$HE$26,0)),"")</f>
        <v>4</v>
      </c>
      <c r="NP17" s="1">
        <f>IFERROR(INDEX(FH$10:FH$26,MATCH(ROWS(NP$10:NP17),$HE$10:$HE$26,0)),"")</f>
        <v>0</v>
      </c>
      <c r="NQ17" s="1">
        <f>IFERROR(INDEX(FI$10:FI$26,MATCH(ROWS(NQ$10:NQ17),$HE$10:$HE$26,0)),"")</f>
        <v>1</v>
      </c>
      <c r="NR17" s="1">
        <f>IFERROR(INDEX(FJ$10:FJ$26,MATCH(ROWS(NR$10:NR17),$HE$10:$HE$26,0)),"")</f>
        <v>1925</v>
      </c>
      <c r="NS17" s="1">
        <f>IFERROR(INDEX(FK$10:FK$26,MATCH(ROWS(NS$10:NS17),$HE$10:$HE$26,0)),"")</f>
        <v>0</v>
      </c>
      <c r="NT17" s="1">
        <f>IFERROR(INDEX(FL$10:FL$26,MATCH(ROWS(NT$10:NT17),$HE$10:$HE$26,0)),"")</f>
        <v>2</v>
      </c>
      <c r="NU17" s="1">
        <f>IFERROR(INDEX(FM$10:FM$26,MATCH(ROWS(NU$10:NU17),$HE$10:$HE$26,0)),"")</f>
        <v>3</v>
      </c>
      <c r="NV17" s="1">
        <f>IFERROR(INDEX(FN$10:FN$26,MATCH(ROWS(NV$10:NV17),$HE$10:$HE$26,0)),"")</f>
        <v>1926</v>
      </c>
      <c r="NW17" s="1">
        <f>IFERROR(INDEX(FO$10:FO$26,MATCH(ROWS(NW$10:NW17),$HE$10:$HE$26,0)),"")</f>
        <v>2</v>
      </c>
      <c r="NX17" s="1">
        <f>IFERROR(INDEX(FP$10:FP$26,MATCH(ROWS(NX$10:NX17),$HE$10:$HE$26,0)),"")</f>
        <v>2</v>
      </c>
      <c r="NY17" s="1">
        <f>IFERROR(INDEX(FQ$10:FQ$26,MATCH(ROWS(NY$10:NY17),$HE$10:$HE$26,0)),"")</f>
        <v>0</v>
      </c>
      <c r="NZ17" s="1">
        <f>IFERROR(INDEX(FR$10:FR$26,MATCH(ROWS(NZ$10:NZ17),$HE$10:$HE$26,0)),"")</f>
        <v>0</v>
      </c>
      <c r="OA17" s="1">
        <f>IFERROR(INDEX(FS$10:FS$26,MATCH(ROWS(OA$10:OA17),$HE$10:$HE$26,0)),"")</f>
        <v>0</v>
      </c>
      <c r="OB17" s="1">
        <f>IFERROR(INDEX(FT$10:FT$26,MATCH(ROWS(OB$10:OB17),$HE$10:$HE$26,0)),"")</f>
        <v>0</v>
      </c>
      <c r="OC17" s="1">
        <f>IFERROR(INDEX(FU$10:FU$26,MATCH(ROWS(OC$10:OC17),$HE$10:$HE$26,0)),"")</f>
        <v>0</v>
      </c>
      <c r="OD17" s="1">
        <f>IFERROR(INDEX(FV$10:FV$26,MATCH(ROWS(OD$10:OD17),$HE$10:$HE$26,0)),"")</f>
        <v>0</v>
      </c>
      <c r="OE17" s="1">
        <f>IFERROR(INDEX(FW$10:FW$26,MATCH(ROWS(OE$10:OE17),$HE$10:$HE$26,0)),"")</f>
        <v>0</v>
      </c>
      <c r="OF17" s="1">
        <f>IFERROR(INDEX(FX$10:FX$26,MATCH(ROWS(OF$10:OF17),$HE$10:$HE$26,0)),"")</f>
        <v>0</v>
      </c>
      <c r="OG17" s="1">
        <f>IFERROR(INDEX(FY$10:FY$26,MATCH(ROWS(OG$10:OG17),$HE$10:$HE$26,0)),"")</f>
        <v>0</v>
      </c>
      <c r="OH17" s="1">
        <f>IFERROR(INDEX(FZ$10:FZ$26,MATCH(ROWS(OH$10:OH17),$HE$10:$HE$26,0)),"")</f>
        <v>0</v>
      </c>
      <c r="OI17" s="1">
        <f>IFERROR(INDEX(GA$10:GA$26,MATCH(ROWS(OI$10:OI17),$HE$10:$HE$26,0)),"")</f>
        <v>0</v>
      </c>
      <c r="OJ17" s="1">
        <f>IFERROR(INDEX(GB$10:GB$26,MATCH(ROWS(OJ$10:OJ17),$HE$10:$HE$26,0)),"")</f>
        <v>0</v>
      </c>
      <c r="OK17" s="1">
        <f>IFERROR(INDEX(GC$10:GC$26,MATCH(ROWS(OK$10:OK17),$HE$10:$HE$26,0)),"")</f>
        <v>0</v>
      </c>
      <c r="OL17" s="1">
        <f>IFERROR(INDEX(GD$10:GD$26,MATCH(ROWS(OL$10:OL17),$HE$10:$HE$26,0)),"")</f>
        <v>0</v>
      </c>
      <c r="OM17" s="1">
        <f>IFERROR(INDEX(GE$10:GE$26,MATCH(ROWS(OM$10:OM17),$HE$10:$HE$26,0)),"")</f>
        <v>0</v>
      </c>
      <c r="ON17" s="1">
        <f>IFERROR(INDEX(GF$10:GF$26,MATCH(ROWS(ON$10:ON17),$HE$10:$HE$26,0)),"")</f>
        <v>0</v>
      </c>
      <c r="OO17" s="1">
        <f>IFERROR(INDEX(GG$10:GG$26,MATCH(ROWS(OO$10:OO17),$HE$10:$HE$26,0)),"")</f>
        <v>0</v>
      </c>
      <c r="OP17" s="1">
        <f>IFERROR(INDEX(GH$10:GH$26,MATCH(ROWS(OP$10:OP17),$HE$10:$HE$26,0)),"")</f>
        <v>0</v>
      </c>
      <c r="OQ17" s="1">
        <f>IFERROR(INDEX(GI$10:GI$26,MATCH(ROWS(OQ$10:OQ17),$HE$10:$HE$26,0)),"")</f>
        <v>0</v>
      </c>
      <c r="OR17" s="1">
        <f>IFERROR(INDEX(GJ$10:GJ$26,MATCH(ROWS(OR$10:OR17),$HE$10:$HE$26,0)),"")</f>
        <v>0</v>
      </c>
      <c r="OS17" s="1">
        <f>IFERROR(INDEX(GK$10:GK$26,MATCH(ROWS(OS$10:OS17),$HE$10:$HE$26,0)),"")</f>
        <v>0</v>
      </c>
      <c r="OT17" s="1">
        <f>IFERROR(INDEX(GL$10:GL$26,MATCH(ROWS(OT$10:OT17),$HE$10:$HE$26,0)),"")</f>
        <v>0</v>
      </c>
      <c r="OU17" s="1">
        <f>IFERROR(INDEX(GM$10:GM$26,MATCH(ROWS(OU$10:OU17),$HE$10:$HE$26,0)),"")</f>
        <v>0</v>
      </c>
      <c r="OV17" s="1">
        <f>IFERROR(INDEX(GN$10:GN$26,MATCH(ROWS(OV$10:OV17),$HE$10:$HE$26,0)),"")</f>
        <v>0</v>
      </c>
      <c r="OW17" s="1">
        <f>IFERROR(INDEX(GO$10:GO$26,MATCH(ROWS(OW$10:OW17),$HE$10:$HE$26,0)),"")</f>
        <v>0</v>
      </c>
      <c r="OX17" s="1">
        <f>IFERROR(INDEX(GP$10:GP$26,MATCH(ROWS(OX$10:OX17),$HE$10:$HE$26,0)),"")</f>
        <v>0</v>
      </c>
      <c r="OY17" s="1">
        <f>IFERROR(INDEX(GQ$10:GQ$26,MATCH(ROWS(OY$10:OY17),$HE$10:$HE$26,0)),"")</f>
        <v>0</v>
      </c>
      <c r="OZ17" s="1">
        <f>IFERROR(INDEX(GR$10:GR$26,MATCH(ROWS(OZ$10:OZ17),$HE$10:$HE$26,0)),"")</f>
        <v>0</v>
      </c>
      <c r="PA17" s="1">
        <f>IFERROR(INDEX(GS$10:GS$26,MATCH(ROWS(PA$10:PA17),$HE$10:$HE$26,0)),"")</f>
        <v>14861</v>
      </c>
      <c r="PB17" s="1">
        <f>IFERROR(INDEX(GT$10:GT$26,MATCH(ROWS(PB$10:PB17),$HE$10:$HE$26,0)),"")</f>
        <v>15871</v>
      </c>
      <c r="PC17" s="1">
        <f>IFERROR(INDEX(GU$10:GU$26,MATCH(ROWS(PC$10:PC17),$HE$10:$HE$26,0)),"")</f>
        <v>15871</v>
      </c>
      <c r="PD17" s="1">
        <f>IFERROR(INDEX(GV$10:GV$26,MATCH(ROWS(PD$10:PD17),$HE$10:$HE$26,0)),"")</f>
        <v>0</v>
      </c>
      <c r="PE17" s="1">
        <f>IFERROR(INDEX(GW$10:GW$26,MATCH(ROWS(PE$10:PE17),$HE$10:$HE$26,0)),"")</f>
        <v>0</v>
      </c>
      <c r="PF17" s="1">
        <f>IFERROR(INDEX(GX$10:GX$26,MATCH(ROWS(PF$10:PF17),$HE$10:$HE$26,0)),"")</f>
        <v>37</v>
      </c>
      <c r="PG17" s="1">
        <f>IFERROR(INDEX(GY$10:GY$26,MATCH(ROWS(PG$10:PG17),$HE$10:$HE$26,0)),"")</f>
        <v>37</v>
      </c>
      <c r="PH17" s="1">
        <f>IFERROR(INDEX(GZ$10:GZ$26,MATCH(ROWS(PH$10:PH17),$HE$10:$HE$26,0)),"")</f>
        <v>0</v>
      </c>
      <c r="PI17" s="1">
        <f>IFERROR(INDEX(HA$10:HA$26,MATCH(ROWS(PI$10:PI17),$HE$10:$HE$26,0)),"")</f>
        <v>0</v>
      </c>
    </row>
    <row r="18" spans="1:425" ht="24" customHeight="1" x14ac:dyDescent="0.3">
      <c r="A18" s="87">
        <v>9</v>
      </c>
      <c r="B18" s="78" t="s">
        <v>433</v>
      </c>
      <c r="C18" s="154">
        <v>10914</v>
      </c>
      <c r="D18" s="119"/>
      <c r="E18" s="202">
        <v>122335</v>
      </c>
      <c r="F18" s="79">
        <v>450</v>
      </c>
      <c r="G18" s="79">
        <v>6</v>
      </c>
      <c r="H18" s="79">
        <v>0</v>
      </c>
      <c r="I18" s="79">
        <v>0</v>
      </c>
      <c r="J18" s="79">
        <v>499</v>
      </c>
      <c r="K18" s="79">
        <v>0</v>
      </c>
      <c r="L18" s="79">
        <v>2</v>
      </c>
      <c r="M18" s="79">
        <v>41</v>
      </c>
      <c r="N18" s="79">
        <v>479</v>
      </c>
      <c r="O18" s="79">
        <v>17</v>
      </c>
      <c r="P18" s="79">
        <v>9</v>
      </c>
      <c r="Q18" s="79">
        <v>1</v>
      </c>
      <c r="R18" s="79">
        <v>0</v>
      </c>
      <c r="S18" s="79">
        <v>451</v>
      </c>
      <c r="T18" s="79">
        <v>3</v>
      </c>
      <c r="U18" s="79">
        <v>0</v>
      </c>
      <c r="V18" s="79">
        <v>4</v>
      </c>
      <c r="W18" s="79">
        <v>552</v>
      </c>
      <c r="X18" s="79">
        <v>2</v>
      </c>
      <c r="Y18" s="79">
        <v>2</v>
      </c>
      <c r="Z18" s="79">
        <v>17</v>
      </c>
      <c r="AA18" s="79">
        <v>550</v>
      </c>
      <c r="AB18" s="79">
        <v>13</v>
      </c>
      <c r="AC18" s="79">
        <v>7</v>
      </c>
      <c r="AD18" s="79">
        <v>4</v>
      </c>
      <c r="AE18" s="79">
        <v>2</v>
      </c>
      <c r="AF18" s="79">
        <v>993</v>
      </c>
      <c r="AG18" s="79">
        <v>4</v>
      </c>
      <c r="AH18" s="79">
        <v>3</v>
      </c>
      <c r="AI18" s="79">
        <v>14</v>
      </c>
      <c r="AJ18" s="79">
        <v>965</v>
      </c>
      <c r="AK18" s="79">
        <v>6</v>
      </c>
      <c r="AL18" s="79">
        <v>22</v>
      </c>
      <c r="AM18" s="79">
        <v>17</v>
      </c>
      <c r="AN18" s="79">
        <v>948</v>
      </c>
      <c r="AO18" s="79">
        <v>14</v>
      </c>
      <c r="AP18" s="79">
        <v>4</v>
      </c>
      <c r="AQ18" s="79">
        <v>8</v>
      </c>
      <c r="AR18" s="79">
        <v>16</v>
      </c>
      <c r="AS18" s="79">
        <v>1076</v>
      </c>
      <c r="AT18" s="79">
        <v>1</v>
      </c>
      <c r="AU18" s="79">
        <v>5</v>
      </c>
      <c r="AV18" s="79">
        <v>9</v>
      </c>
      <c r="AW18" s="79">
        <v>982</v>
      </c>
      <c r="AX18" s="79">
        <v>12</v>
      </c>
      <c r="AY18" s="79">
        <v>26</v>
      </c>
      <c r="AZ18" s="79">
        <v>17</v>
      </c>
      <c r="BA18" s="79">
        <v>1039</v>
      </c>
      <c r="BB18" s="79">
        <v>15</v>
      </c>
      <c r="BC18" s="79">
        <v>12</v>
      </c>
      <c r="BD18" s="79">
        <v>9</v>
      </c>
      <c r="BE18" s="79">
        <v>16</v>
      </c>
      <c r="BF18" s="79">
        <v>1016</v>
      </c>
      <c r="BG18" s="79">
        <v>6</v>
      </c>
      <c r="BH18" s="79">
        <v>1</v>
      </c>
      <c r="BI18" s="79">
        <v>17</v>
      </c>
      <c r="BJ18" s="79">
        <v>925</v>
      </c>
      <c r="BK18" s="79">
        <v>4</v>
      </c>
      <c r="BL18" s="79">
        <v>30</v>
      </c>
      <c r="BM18" s="79">
        <v>10</v>
      </c>
      <c r="BN18" s="79">
        <v>1066</v>
      </c>
      <c r="BO18" s="79">
        <v>17</v>
      </c>
      <c r="BP18" s="79">
        <v>12</v>
      </c>
      <c r="BQ18" s="79">
        <v>7</v>
      </c>
      <c r="BR18" s="79">
        <v>15</v>
      </c>
      <c r="BS18" s="79">
        <v>1056</v>
      </c>
      <c r="BT18" s="79">
        <v>7</v>
      </c>
      <c r="BU18" s="79">
        <v>3</v>
      </c>
      <c r="BV18" s="79">
        <v>9</v>
      </c>
      <c r="BW18" s="79">
        <v>996</v>
      </c>
      <c r="BX18" s="79">
        <v>8</v>
      </c>
      <c r="BY18" s="79">
        <v>27</v>
      </c>
      <c r="BZ18" s="79">
        <v>9</v>
      </c>
      <c r="CA18" s="79">
        <v>1069</v>
      </c>
      <c r="CB18" s="79">
        <v>19</v>
      </c>
      <c r="CC18" s="79">
        <v>11</v>
      </c>
      <c r="CD18" s="79">
        <v>5</v>
      </c>
      <c r="CE18" s="79">
        <v>13</v>
      </c>
      <c r="CF18" s="79"/>
      <c r="CG18" s="79"/>
      <c r="CH18" s="79"/>
      <c r="CI18" s="79"/>
      <c r="CJ18" s="79"/>
      <c r="CK18" s="79"/>
      <c r="CL18" s="79"/>
      <c r="CM18" s="79"/>
      <c r="CN18" s="79"/>
      <c r="CO18" s="79"/>
      <c r="CP18" s="79"/>
      <c r="CQ18" s="79"/>
      <c r="CR18" s="79"/>
      <c r="CS18" s="79">
        <v>453</v>
      </c>
      <c r="CT18" s="79">
        <v>15</v>
      </c>
      <c r="CU18" s="79">
        <v>0</v>
      </c>
      <c r="CV18" s="79">
        <v>2</v>
      </c>
      <c r="CW18" s="79">
        <v>491</v>
      </c>
      <c r="CX18" s="79">
        <v>0</v>
      </c>
      <c r="CY18" s="79">
        <v>1</v>
      </c>
      <c r="CZ18" s="79">
        <v>27</v>
      </c>
      <c r="DA18" s="79">
        <v>467</v>
      </c>
      <c r="DB18" s="79">
        <v>14</v>
      </c>
      <c r="DC18" s="79">
        <v>11</v>
      </c>
      <c r="DD18" s="79">
        <v>1</v>
      </c>
      <c r="DE18" s="79">
        <v>1</v>
      </c>
      <c r="DF18" s="486">
        <v>510</v>
      </c>
      <c r="DG18" s="486">
        <v>5</v>
      </c>
      <c r="DH18" s="79">
        <v>1</v>
      </c>
      <c r="DI18" s="79">
        <v>1</v>
      </c>
      <c r="DJ18" s="79">
        <v>584</v>
      </c>
      <c r="DK18" s="79">
        <v>0</v>
      </c>
      <c r="DL18" s="79">
        <v>2</v>
      </c>
      <c r="DM18" s="79">
        <v>16</v>
      </c>
      <c r="DN18" s="79">
        <v>558</v>
      </c>
      <c r="DO18" s="79">
        <v>10</v>
      </c>
      <c r="DP18" s="79">
        <v>12</v>
      </c>
      <c r="DQ18" s="79">
        <v>5</v>
      </c>
      <c r="DR18" s="79">
        <v>0</v>
      </c>
      <c r="DS18" s="79">
        <v>1055</v>
      </c>
      <c r="DT18" s="79">
        <v>7</v>
      </c>
      <c r="DU18" s="79">
        <v>4</v>
      </c>
      <c r="DV18" s="79">
        <v>20</v>
      </c>
      <c r="DW18" s="79">
        <v>990</v>
      </c>
      <c r="DX18" s="79">
        <v>4</v>
      </c>
      <c r="DY18" s="79">
        <v>31</v>
      </c>
      <c r="DZ18" s="79">
        <v>32</v>
      </c>
      <c r="EA18" s="79">
        <v>975</v>
      </c>
      <c r="EB18" s="79">
        <v>15</v>
      </c>
      <c r="EC18" s="79">
        <v>6</v>
      </c>
      <c r="ED18" s="79">
        <v>5</v>
      </c>
      <c r="EE18" s="79">
        <v>13</v>
      </c>
      <c r="EF18" s="79">
        <v>1203</v>
      </c>
      <c r="EG18" s="79">
        <v>3</v>
      </c>
      <c r="EH18" s="79">
        <v>3</v>
      </c>
      <c r="EI18" s="79">
        <v>18</v>
      </c>
      <c r="EJ18" s="79">
        <v>1136</v>
      </c>
      <c r="EK18" s="79">
        <v>10</v>
      </c>
      <c r="EL18" s="79">
        <v>25</v>
      </c>
      <c r="EM18" s="79">
        <v>17</v>
      </c>
      <c r="EN18" s="79">
        <v>1071</v>
      </c>
      <c r="EO18" s="79">
        <v>25</v>
      </c>
      <c r="EP18" s="79">
        <v>13</v>
      </c>
      <c r="EQ18" s="79">
        <v>7</v>
      </c>
      <c r="ER18" s="79">
        <v>19</v>
      </c>
      <c r="ES18" s="79">
        <v>1225</v>
      </c>
      <c r="ET18" s="79">
        <v>4</v>
      </c>
      <c r="EU18" s="79">
        <v>1</v>
      </c>
      <c r="EV18" s="79">
        <v>20</v>
      </c>
      <c r="EW18" s="79">
        <v>1161</v>
      </c>
      <c r="EX18" s="79">
        <v>7</v>
      </c>
      <c r="EY18" s="79">
        <v>27</v>
      </c>
      <c r="EZ18" s="79">
        <v>19</v>
      </c>
      <c r="FA18" s="79">
        <v>1111</v>
      </c>
      <c r="FB18" s="79">
        <v>18</v>
      </c>
      <c r="FC18" s="79">
        <v>16</v>
      </c>
      <c r="FD18" s="79">
        <v>3</v>
      </c>
      <c r="FE18" s="79">
        <v>14</v>
      </c>
      <c r="FF18" s="79">
        <v>1217</v>
      </c>
      <c r="FG18" s="79">
        <v>1</v>
      </c>
      <c r="FH18" s="79">
        <v>1</v>
      </c>
      <c r="FI18" s="79">
        <v>11</v>
      </c>
      <c r="FJ18" s="79">
        <v>1129</v>
      </c>
      <c r="FK18" s="79">
        <v>3</v>
      </c>
      <c r="FL18" s="79">
        <v>25</v>
      </c>
      <c r="FM18" s="79">
        <v>6</v>
      </c>
      <c r="FN18" s="79">
        <v>1088</v>
      </c>
      <c r="FO18" s="79">
        <v>14</v>
      </c>
      <c r="FP18" s="79">
        <v>10</v>
      </c>
      <c r="FQ18" s="79">
        <v>3</v>
      </c>
      <c r="FR18" s="79">
        <v>12</v>
      </c>
      <c r="FS18" s="79"/>
      <c r="FT18" s="79"/>
      <c r="FU18" s="79"/>
      <c r="FV18" s="79"/>
      <c r="FW18" s="79"/>
      <c r="FX18" s="79"/>
      <c r="FY18" s="79"/>
      <c r="FZ18" s="79"/>
      <c r="GA18" s="79"/>
      <c r="GB18" s="79"/>
      <c r="GC18" s="79"/>
      <c r="GD18" s="79"/>
      <c r="GE18" s="79"/>
      <c r="GF18" s="79">
        <v>0</v>
      </c>
      <c r="GG18" s="79"/>
      <c r="GH18" s="79"/>
      <c r="GI18" s="79"/>
      <c r="GJ18" s="79"/>
      <c r="GK18" s="79"/>
      <c r="GL18" s="79"/>
      <c r="GM18" s="79"/>
      <c r="GN18" s="79"/>
      <c r="GO18" s="79"/>
      <c r="GP18" s="79"/>
      <c r="GQ18" s="79"/>
      <c r="GR18" s="79"/>
      <c r="GS18" s="79">
        <v>13957</v>
      </c>
      <c r="GT18" s="78">
        <v>10914</v>
      </c>
      <c r="GU18" s="79">
        <v>10914</v>
      </c>
      <c r="GV18" s="79">
        <v>0</v>
      </c>
      <c r="GW18" s="79">
        <v>0</v>
      </c>
      <c r="GX18" s="79">
        <v>61</v>
      </c>
      <c r="GY18" s="79">
        <v>61</v>
      </c>
      <c r="GZ18" s="79"/>
      <c r="HA18" s="79"/>
      <c r="HC18" s="2">
        <f t="shared" si="5"/>
        <v>0</v>
      </c>
      <c r="HD18" s="3"/>
      <c r="HE18">
        <f t="shared" si="6"/>
        <v>3</v>
      </c>
      <c r="HJ18" s="1" t="str">
        <f>IFERROR(INDEX(B$10:B$26,MATCH(ROWS(HJ$10:HJ18),$HE$10:$HE$26,0)),"")</f>
        <v>Tuguegarao</v>
      </c>
      <c r="HK18" s="1">
        <f>IFERROR(INDEX(C$10:C$26,MATCH(ROWS(HK$10:HK18),$HE$10:$HE$26,0)),"")</f>
        <v>13375</v>
      </c>
      <c r="HL18" s="1" t="str">
        <f>IFERROR(INDEX(D$10:D$26,MATCH(ROWS(HL$10:HL18),$HE$10:$HE$26,0)),"")</f>
        <v/>
      </c>
      <c r="HM18" s="1">
        <f>IFERROR(INDEX(E$10:E$26,MATCH(ROWS(HM$10:HM18),$HE$10:$HE$26,0)),"")</f>
        <v>162974</v>
      </c>
      <c r="HN18" s="1">
        <f>IFERROR(INDEX(F$10:F$26,MATCH(ROWS(HN$10:HN18),$HE$10:$HE$26,0)),"")</f>
        <v>570</v>
      </c>
      <c r="HO18" s="1">
        <f>IFERROR(INDEX(G$10:G$26,MATCH(ROWS(HO$10:HO18),$HE$10:$HE$26,0)),"")</f>
        <v>37</v>
      </c>
      <c r="HP18" s="1">
        <f>IFERROR(INDEX(H$10:H$26,MATCH(ROWS(HP$10:HP18),$HE$10:$HE$26,0)),"")</f>
        <v>0</v>
      </c>
      <c r="HQ18" s="1">
        <f>IFERROR(INDEX(I$10:I$26,MATCH(ROWS(HQ$10:HQ18),$HE$10:$HE$26,0)),"")</f>
        <v>0</v>
      </c>
      <c r="HR18" s="1">
        <f>IFERROR(INDEX(J$10:J$26,MATCH(ROWS(HR$10:HR18),$HE$10:$HE$26,0)),"")</f>
        <v>530</v>
      </c>
      <c r="HS18" s="1">
        <f>IFERROR(INDEX(K$10:K$26,MATCH(ROWS(HS$10:HS18),$HE$10:$HE$26,0)),"")</f>
        <v>0</v>
      </c>
      <c r="HT18" s="1">
        <f>IFERROR(INDEX(L$10:L$26,MATCH(ROWS(HT$10:HT18),$HE$10:$HE$26,0)),"")</f>
        <v>1</v>
      </c>
      <c r="HU18" s="1">
        <f>IFERROR(INDEX(M$10:M$26,MATCH(ROWS(HU$10:HU18),$HE$10:$HE$26,0)),"")</f>
        <v>96</v>
      </c>
      <c r="HV18" s="1">
        <f>IFERROR(INDEX(N$10:N$26,MATCH(ROWS(HV$10:HV18),$HE$10:$HE$26,0)),"")</f>
        <v>609</v>
      </c>
      <c r="HW18" s="1">
        <f>IFERROR(INDEX(O$10:O$26,MATCH(ROWS(HW$10:HW18),$HE$10:$HE$26,0)),"")</f>
        <v>10</v>
      </c>
      <c r="HX18" s="1">
        <f>IFERROR(INDEX(P$10:P$26,MATCH(ROWS(HX$10:HX18),$HE$10:$HE$26,0)),"")</f>
        <v>8</v>
      </c>
      <c r="HY18" s="1">
        <f>IFERROR(INDEX(Q$10:Q$26,MATCH(ROWS(HY$10:HY18),$HE$10:$HE$26,0)),"")</f>
        <v>0</v>
      </c>
      <c r="HZ18" s="1">
        <f>IFERROR(INDEX(R$10:R$26,MATCH(ROWS(HZ$10:HZ18),$HE$10:$HE$26,0)),"")</f>
        <v>0</v>
      </c>
      <c r="IA18" s="1">
        <f>IFERROR(INDEX(S$10:S$26,MATCH(ROWS(IA$10:IA18),$HE$10:$HE$26,0)),"")</f>
        <v>572</v>
      </c>
      <c r="IB18" s="1">
        <f>IFERROR(INDEX(T$10:T$26,MATCH(ROWS(IB$10:IB18),$HE$10:$HE$26,0)),"")</f>
        <v>13</v>
      </c>
      <c r="IC18" s="1">
        <f>IFERROR(INDEX(U$10:U$26,MATCH(ROWS(IC$10:IC18),$HE$10:$HE$26,0)),"")</f>
        <v>0</v>
      </c>
      <c r="ID18" s="1">
        <f>IFERROR(INDEX(V$10:V$26,MATCH(ROWS(ID$10:ID18),$HE$10:$HE$26,0)),"")</f>
        <v>0</v>
      </c>
      <c r="IE18" s="1">
        <f>IFERROR(INDEX(W$10:W$26,MATCH(ROWS(IE$10:IE18),$HE$10:$HE$26,0)),"")</f>
        <v>528</v>
      </c>
      <c r="IF18" s="1">
        <f>IFERROR(INDEX(X$10:X$26,MATCH(ROWS(IF$10:IF18),$HE$10:$HE$26,0)),"")</f>
        <v>0</v>
      </c>
      <c r="IG18" s="1">
        <f>IFERROR(INDEX(Y$10:Y$26,MATCH(ROWS(IG$10:IG18),$HE$10:$HE$26,0)),"")</f>
        <v>0</v>
      </c>
      <c r="IH18" s="1">
        <f>IFERROR(INDEX(Z$10:Z$26,MATCH(ROWS(IH$10:IH18),$HE$10:$HE$26,0)),"")</f>
        <v>57</v>
      </c>
      <c r="II18" s="1">
        <f>IFERROR(INDEX(AA$10:AA$26,MATCH(ROWS(II$10:II18),$HE$10:$HE$26,0)),"")</f>
        <v>574</v>
      </c>
      <c r="IJ18" s="1">
        <f>IFERROR(INDEX(AB$10:AB$26,MATCH(ROWS(IJ$10:IJ18),$HE$10:$HE$26,0)),"")</f>
        <v>7</v>
      </c>
      <c r="IK18" s="1">
        <f>IFERROR(INDEX(AC$10:AC$26,MATCH(ROWS(IK$10:IK18),$HE$10:$HE$26,0)),"")</f>
        <v>4</v>
      </c>
      <c r="IL18" s="1">
        <f>IFERROR(INDEX(AD$10:AD$26,MATCH(ROWS(IL$10:IL18),$HE$10:$HE$26,0)),"")</f>
        <v>0</v>
      </c>
      <c r="IM18" s="1">
        <f>IFERROR(INDEX(AE$10:AE$26,MATCH(ROWS(IM$10:IM18),$HE$10:$HE$26,0)),"")</f>
        <v>0</v>
      </c>
      <c r="IN18" s="1">
        <f>IFERROR(INDEX(AF$10:AF$26,MATCH(ROWS(IN$10:IN18),$HE$10:$HE$26,0)),"")</f>
        <v>1235</v>
      </c>
      <c r="IO18" s="1">
        <f>IFERROR(INDEX(AG$10:AG$26,MATCH(ROWS(IO$10:IO18),$HE$10:$HE$26,0)),"")</f>
        <v>18</v>
      </c>
      <c r="IP18" s="1">
        <f>IFERROR(INDEX(AH$10:AH$26,MATCH(ROWS(IP$10:IP18),$HE$10:$HE$26,0)),"")</f>
        <v>0</v>
      </c>
      <c r="IQ18" s="1">
        <f>IFERROR(INDEX(AI$10:AI$26,MATCH(ROWS(IQ$10:IQ18),$HE$10:$HE$26,0)),"")</f>
        <v>0</v>
      </c>
      <c r="IR18" s="1">
        <f>IFERROR(INDEX(AJ$10:AJ$26,MATCH(ROWS(IR$10:IR18),$HE$10:$HE$26,0)),"")</f>
        <v>1182</v>
      </c>
      <c r="IS18" s="1">
        <f>IFERROR(INDEX(AK$10:AK$26,MATCH(ROWS(IS$10:IS18),$HE$10:$HE$26,0)),"")</f>
        <v>0</v>
      </c>
      <c r="IT18" s="1">
        <f>IFERROR(INDEX(AL$10:AL$26,MATCH(ROWS(IT$10:IT18),$HE$10:$HE$26,0)),"")</f>
        <v>1</v>
      </c>
      <c r="IU18" s="1">
        <f>IFERROR(INDEX(AM$10:AM$26,MATCH(ROWS(IU$10:IU18),$HE$10:$HE$26,0)),"")</f>
        <v>70</v>
      </c>
      <c r="IV18" s="1">
        <f>IFERROR(INDEX(AN$10:AN$26,MATCH(ROWS(IV$10:IV18),$HE$10:$HE$26,0)),"")</f>
        <v>1237</v>
      </c>
      <c r="IW18" s="1">
        <f>IFERROR(INDEX(AO$10:AO$26,MATCH(ROWS(IW$10:IW18),$HE$10:$HE$26,0)),"")</f>
        <v>12</v>
      </c>
      <c r="IX18" s="1">
        <f>IFERROR(INDEX(AP$10:AP$26,MATCH(ROWS(IX$10:IX18),$HE$10:$HE$26,0)),"")</f>
        <v>4</v>
      </c>
      <c r="IY18" s="1">
        <f>IFERROR(INDEX(AQ$10:AQ$26,MATCH(ROWS(IY$10:IY18),$HE$10:$HE$26,0)),"")</f>
        <v>0</v>
      </c>
      <c r="IZ18" s="1">
        <f>IFERROR(INDEX(AR$10:AR$26,MATCH(ROWS(IZ$10:IZ18),$HE$10:$HE$26,0)),"")</f>
        <v>0</v>
      </c>
      <c r="JA18" s="1">
        <f>IFERROR(INDEX(AS$10:AS$26,MATCH(ROWS(JA$10:JA18),$HE$10:$HE$26,0)),"")</f>
        <v>1273</v>
      </c>
      <c r="JB18" s="1">
        <f>IFERROR(INDEX(AT$10:AT$26,MATCH(ROWS(JB$10:JB18),$HE$10:$HE$26,0)),"")</f>
        <v>14</v>
      </c>
      <c r="JC18" s="1">
        <f>IFERROR(INDEX(AU$10:AU$26,MATCH(ROWS(JC$10:JC18),$HE$10:$HE$26,0)),"")</f>
        <v>0</v>
      </c>
      <c r="JD18" s="1">
        <f>IFERROR(INDEX(AV$10:AV$26,MATCH(ROWS(JD$10:JD18),$HE$10:$HE$26,0)),"")</f>
        <v>1</v>
      </c>
      <c r="JE18" s="1">
        <f>IFERROR(INDEX(AW$10:AW$26,MATCH(ROWS(JE$10:JE18),$HE$10:$HE$26,0)),"")</f>
        <v>1244</v>
      </c>
      <c r="JF18" s="1">
        <f>IFERROR(INDEX(AX$10:AX$26,MATCH(ROWS(JF$10:JF18),$HE$10:$HE$26,0)),"")</f>
        <v>0</v>
      </c>
      <c r="JG18" s="1">
        <f>IFERROR(INDEX(AY$10:AY$26,MATCH(ROWS(JG$10:JG18),$HE$10:$HE$26,0)),"")</f>
        <v>0</v>
      </c>
      <c r="JH18" s="1">
        <f>IFERROR(INDEX(AZ$10:AZ$26,MATCH(ROWS(JH$10:JH18),$HE$10:$HE$26,0)),"")</f>
        <v>44</v>
      </c>
      <c r="JI18" s="1">
        <f>IFERROR(INDEX(BA$10:BA$26,MATCH(ROWS(JI$10:JI18),$HE$10:$HE$26,0)),"")</f>
        <v>1260</v>
      </c>
      <c r="JJ18" s="1">
        <f>IFERROR(INDEX(BB$10:BB$26,MATCH(ROWS(JJ$10:JJ18),$HE$10:$HE$26,0)),"")</f>
        <v>17</v>
      </c>
      <c r="JK18" s="1">
        <f>IFERROR(INDEX(BC$10:BC$26,MATCH(ROWS(JK$10:JK18),$HE$10:$HE$26,0)),"")</f>
        <v>10</v>
      </c>
      <c r="JL18" s="1">
        <f>IFERROR(INDEX(BD$10:BD$26,MATCH(ROWS(JL$10:JL18),$HE$10:$HE$26,0)),"")</f>
        <v>0</v>
      </c>
      <c r="JM18" s="1">
        <f>IFERROR(INDEX(BE$10:BE$26,MATCH(ROWS(JM$10:JM18),$HE$10:$HE$26,0)),"")</f>
        <v>1</v>
      </c>
      <c r="JN18" s="1">
        <f>IFERROR(INDEX(BF$10:BF$26,MATCH(ROWS(JN$10:JN18),$HE$10:$HE$26,0)),"")</f>
        <v>1229</v>
      </c>
      <c r="JO18" s="1">
        <f>IFERROR(INDEX(BG$10:BG$26,MATCH(ROWS(JO$10:JO18),$HE$10:$HE$26,0)),"")</f>
        <v>3</v>
      </c>
      <c r="JP18" s="1">
        <f>IFERROR(INDEX(BH$10:BH$26,MATCH(ROWS(JP$10:JP18),$HE$10:$HE$26,0)),"")</f>
        <v>0</v>
      </c>
      <c r="JQ18" s="1">
        <f>IFERROR(INDEX(BI$10:BI$26,MATCH(ROWS(JQ$10:JQ18),$HE$10:$HE$26,0)),"")</f>
        <v>2</v>
      </c>
      <c r="JR18" s="1">
        <f>IFERROR(INDEX(BJ$10:BJ$26,MATCH(ROWS(JR$10:JR18),$HE$10:$HE$26,0)),"")</f>
        <v>1212</v>
      </c>
      <c r="JS18" s="1">
        <f>IFERROR(INDEX(BK$10:BK$26,MATCH(ROWS(JS$10:JS18),$HE$10:$HE$26,0)),"")</f>
        <v>0</v>
      </c>
      <c r="JT18" s="1">
        <f>IFERROR(INDEX(BL$10:BL$26,MATCH(ROWS(JT$10:JT18),$HE$10:$HE$26,0)),"")</f>
        <v>0</v>
      </c>
      <c r="JU18" s="1">
        <f>IFERROR(INDEX(BM$10:BM$26,MATCH(ROWS(JU$10:JU18),$HE$10:$HE$26,0)),"")</f>
        <v>22</v>
      </c>
      <c r="JV18" s="1">
        <f>IFERROR(INDEX(BN$10:BN$26,MATCH(ROWS(JV$10:JV18),$HE$10:$HE$26,0)),"")</f>
        <v>1219</v>
      </c>
      <c r="JW18" s="1">
        <f>IFERROR(INDEX(BO$10:BO$26,MATCH(ROWS(JW$10:JW18),$HE$10:$HE$26,0)),"")</f>
        <v>9</v>
      </c>
      <c r="JX18" s="1">
        <f>IFERROR(INDEX(BP$10:BP$26,MATCH(ROWS(JX$10:JX18),$HE$10:$HE$26,0)),"")</f>
        <v>6</v>
      </c>
      <c r="JY18" s="1">
        <f>IFERROR(INDEX(BQ$10:BQ$26,MATCH(ROWS(JY$10:JY18),$HE$10:$HE$26,0)),"")</f>
        <v>0</v>
      </c>
      <c r="JZ18" s="1">
        <f>IFERROR(INDEX(BR$10:BR$26,MATCH(ROWS(JZ$10:JZ18),$HE$10:$HE$26,0)),"")</f>
        <v>0</v>
      </c>
      <c r="KA18" s="1">
        <f>IFERROR(INDEX(BS$10:BS$26,MATCH(ROWS(KA$10:KA18),$HE$10:$HE$26,0)),"")</f>
        <v>1289</v>
      </c>
      <c r="KB18" s="1">
        <f>IFERROR(INDEX(BT$10:BT$26,MATCH(ROWS(KB$10:KB18),$HE$10:$HE$26,0)),"")</f>
        <v>2</v>
      </c>
      <c r="KC18" s="1">
        <f>IFERROR(INDEX(BU$10:BU$26,MATCH(ROWS(KC$10:KC18),$HE$10:$HE$26,0)),"")</f>
        <v>0</v>
      </c>
      <c r="KD18" s="1">
        <f>IFERROR(INDEX(BV$10:BV$26,MATCH(ROWS(KD$10:KD18),$HE$10:$HE$26,0)),"")</f>
        <v>0</v>
      </c>
      <c r="KE18" s="1">
        <f>IFERROR(INDEX(BW$10:BW$26,MATCH(ROWS(KE$10:KE18),$HE$10:$HE$26,0)),"")</f>
        <v>1287</v>
      </c>
      <c r="KF18" s="1">
        <f>IFERROR(INDEX(BX$10:BX$26,MATCH(ROWS(KF$10:KF18),$HE$10:$HE$26,0)),"")</f>
        <v>0</v>
      </c>
      <c r="KG18" s="1">
        <f>IFERROR(INDEX(BY$10:BY$26,MATCH(ROWS(KG$10:KG18),$HE$10:$HE$26,0)),"")</f>
        <v>0</v>
      </c>
      <c r="KH18" s="1">
        <f>IFERROR(INDEX(BZ$10:BZ$26,MATCH(ROWS(KH$10:KH18),$HE$10:$HE$26,0)),"")</f>
        <v>4</v>
      </c>
      <c r="KI18" s="1">
        <f>IFERROR(INDEX(CA$10:CA$26,MATCH(ROWS(KI$10:KI18),$HE$10:$HE$26,0)),"")</f>
        <v>1275</v>
      </c>
      <c r="KJ18" s="1">
        <f>IFERROR(INDEX(CB$10:CB$26,MATCH(ROWS(KJ$10:KJ18),$HE$10:$HE$26,0)),"")</f>
        <v>10</v>
      </c>
      <c r="KK18" s="1">
        <f>IFERROR(INDEX(CC$10:CC$26,MATCH(ROWS(KK$10:KK18),$HE$10:$HE$26,0)),"")</f>
        <v>2</v>
      </c>
      <c r="KL18" s="1">
        <f>IFERROR(INDEX(CD$10:CD$26,MATCH(ROWS(KL$10:KL18),$HE$10:$HE$26,0)),"")</f>
        <v>0</v>
      </c>
      <c r="KM18" s="1">
        <f>IFERROR(INDEX(CE$10:CE$26,MATCH(ROWS(KM$10:KM18),$HE$10:$HE$26,0)),"")</f>
        <v>1</v>
      </c>
      <c r="KN18" s="1">
        <f>IFERROR(INDEX(CF$10:CF$26,MATCH(ROWS(KN$10:KN18),$HE$10:$HE$26,0)),"")</f>
        <v>0</v>
      </c>
      <c r="KO18" s="1">
        <f>IFERROR(INDEX(CG$10:CG$26,MATCH(ROWS(KO$10:KO18),$HE$10:$HE$26,0)),"")</f>
        <v>0</v>
      </c>
      <c r="KP18" s="1">
        <f>IFERROR(INDEX(CH$10:CH$26,MATCH(ROWS(KP$10:KP18),$HE$10:$HE$26,0)),"")</f>
        <v>0</v>
      </c>
      <c r="KQ18" s="1">
        <f>IFERROR(INDEX(CI$10:CI$26,MATCH(ROWS(KQ$10:KQ18),$HE$10:$HE$26,0)),"")</f>
        <v>0</v>
      </c>
      <c r="KR18" s="1">
        <f>IFERROR(INDEX(CJ$10:CJ$26,MATCH(ROWS(KR$10:KR18),$HE$10:$HE$26,0)),"")</f>
        <v>0</v>
      </c>
      <c r="KS18" s="1">
        <f>IFERROR(INDEX(CK$10:CK$26,MATCH(ROWS(KS$10:KS18),$HE$10:$HE$26,0)),"")</f>
        <v>0</v>
      </c>
      <c r="KT18" s="1">
        <f>IFERROR(INDEX(CL$10:CL$26,MATCH(ROWS(KT$10:KT18),$HE$10:$HE$26,0)),"")</f>
        <v>0</v>
      </c>
      <c r="KU18" s="1">
        <f>IFERROR(INDEX(CM$10:CM$26,MATCH(ROWS(KU$10:KU18),$HE$10:$HE$26,0)),"")</f>
        <v>0</v>
      </c>
      <c r="KV18" s="1">
        <f>IFERROR(INDEX(CN$10:CN$26,MATCH(ROWS(KV$10:KV18),$HE$10:$HE$26,0)),"")</f>
        <v>0</v>
      </c>
      <c r="KW18" s="1">
        <f>IFERROR(INDEX(CO$10:CO$26,MATCH(ROWS(KW$10:KW18),$HE$10:$HE$26,0)),"")</f>
        <v>0</v>
      </c>
      <c r="KX18" s="1">
        <f>IFERROR(INDEX(CP$10:CP$26,MATCH(ROWS(KX$10:KX18),$HE$10:$HE$26,0)),"")</f>
        <v>0</v>
      </c>
      <c r="KY18" s="1">
        <f>IFERROR(INDEX(CQ$10:CQ$26,MATCH(ROWS(KY$10:KY18),$HE$10:$HE$26,0)),"")</f>
        <v>0</v>
      </c>
      <c r="KZ18" s="1">
        <f>IFERROR(INDEX(CR$10:CR$26,MATCH(ROWS(KZ$10:KZ18),$HE$10:$HE$26,0)),"")</f>
        <v>0</v>
      </c>
      <c r="LA18" s="1">
        <f>IFERROR(INDEX(CS$10:CS$26,MATCH(ROWS(LA$10:LA18),$HE$10:$HE$26,0)),"")</f>
        <v>575</v>
      </c>
      <c r="LB18" s="1">
        <f>IFERROR(INDEX(CT$10:CT$26,MATCH(ROWS(LB$10:LB18),$HE$10:$HE$26,0)),"")</f>
        <v>27</v>
      </c>
      <c r="LC18" s="1">
        <f>IFERROR(INDEX(CU$10:CU$26,MATCH(ROWS(LC$10:LC18),$HE$10:$HE$26,0)),"")</f>
        <v>0</v>
      </c>
      <c r="LD18" s="1">
        <f>IFERROR(INDEX(CV$10:CV$26,MATCH(ROWS(LD$10:LD18),$HE$10:$HE$26,0)),"")</f>
        <v>1</v>
      </c>
      <c r="LE18" s="1">
        <f>IFERROR(INDEX(CW$10:CW$26,MATCH(ROWS(LE$10:LE18),$HE$10:$HE$26,0)),"")</f>
        <v>531</v>
      </c>
      <c r="LF18" s="1">
        <f>IFERROR(INDEX(CX$10:CX$26,MATCH(ROWS(LF$10:LF18),$HE$10:$HE$26,0)),"")</f>
        <v>0</v>
      </c>
      <c r="LG18" s="1">
        <f>IFERROR(INDEX(CY$10:CY$26,MATCH(ROWS(LG$10:LG18),$HE$10:$HE$26,0)),"")</f>
        <v>0</v>
      </c>
      <c r="LH18" s="1">
        <f>IFERROR(INDEX(CZ$10:CZ$26,MATCH(ROWS(LH$10:LH18),$HE$10:$HE$26,0)),"")</f>
        <v>72</v>
      </c>
      <c r="LI18" s="1">
        <f>IFERROR(INDEX(DA$10:DA$26,MATCH(ROWS(LI$10:LI18),$HE$10:$HE$26,0)),"")</f>
        <v>580</v>
      </c>
      <c r="LJ18" s="1">
        <f>IFERROR(INDEX(DB$10:DB$26,MATCH(ROWS(LJ$10:LJ18),$HE$10:$HE$26,0)),"")</f>
        <v>16</v>
      </c>
      <c r="LK18" s="1">
        <f>IFERROR(INDEX(DC$10:DC$26,MATCH(ROWS(LK$10:LK18),$HE$10:$HE$26,0)),"")</f>
        <v>4</v>
      </c>
      <c r="LL18" s="1">
        <f>IFERROR(INDEX(DD$10:DD$26,MATCH(ROWS(LL$10:LL18),$HE$10:$HE$26,0)),"")</f>
        <v>0</v>
      </c>
      <c r="LM18" s="1">
        <f>IFERROR(INDEX(DE$10:DE$26,MATCH(ROWS(LM$10:LM18),$HE$10:$HE$26,0)),"")</f>
        <v>3</v>
      </c>
      <c r="LN18" s="1">
        <f>IFERROR(INDEX(DF$10:DF$26,MATCH(ROWS(LN$10:LN18),$HE$10:$HE$26,0)),"")</f>
        <v>697</v>
      </c>
      <c r="LO18" s="1">
        <f>IFERROR(INDEX(DG$10:DG$26,MATCH(ROWS(LO$10:LO18),$HE$10:$HE$26,0)),"")</f>
        <v>22</v>
      </c>
      <c r="LP18" s="1">
        <f>IFERROR(INDEX(DH$10:DH$26,MATCH(ROWS(LP$10:LP18),$HE$10:$HE$26,0)),"")</f>
        <v>0</v>
      </c>
      <c r="LQ18" s="1">
        <f>IFERROR(INDEX(DI$10:DI$26,MATCH(ROWS(LQ$10:LQ18),$HE$10:$HE$26,0)),"")</f>
        <v>0</v>
      </c>
      <c r="LR18" s="1">
        <f>IFERROR(INDEX(DJ$10:DJ$26,MATCH(ROWS(LR$10:LR18),$HE$10:$HE$26,0)),"")</f>
        <v>664</v>
      </c>
      <c r="LS18" s="1">
        <f>IFERROR(INDEX(DK$10:DK$26,MATCH(ROWS(LS$10:LS18),$HE$10:$HE$26,0)),"")</f>
        <v>0</v>
      </c>
      <c r="LT18" s="1">
        <f>IFERROR(INDEX(DL$10:DL$26,MATCH(ROWS(LT$10:LT18),$HE$10:$HE$26,0)),"")</f>
        <v>0</v>
      </c>
      <c r="LU18" s="1">
        <f>IFERROR(INDEX(DM$10:DM$26,MATCH(ROWS(LU$10:LU18),$HE$10:$HE$26,0)),"")</f>
        <v>55</v>
      </c>
      <c r="LV18" s="1">
        <f>IFERROR(INDEX(DN$10:DN$26,MATCH(ROWS(LV$10:LV18),$HE$10:$HE$26,0)),"")</f>
        <v>711</v>
      </c>
      <c r="LW18" s="1">
        <f>IFERROR(INDEX(DO$10:DO$26,MATCH(ROWS(LW$10:LW18),$HE$10:$HE$26,0)),"")</f>
        <v>5</v>
      </c>
      <c r="LX18" s="1">
        <f>IFERROR(INDEX(DP$10:DP$26,MATCH(ROWS(LX$10:LX18),$HE$10:$HE$26,0)),"")</f>
        <v>3</v>
      </c>
      <c r="LY18" s="1">
        <f>IFERROR(INDEX(DQ$10:DQ$26,MATCH(ROWS(LY$10:LY18),$HE$10:$HE$26,0)),"")</f>
        <v>0</v>
      </c>
      <c r="LZ18" s="1">
        <f>IFERROR(INDEX(DR$10:DR$26,MATCH(ROWS(LZ$10:LZ18),$HE$10:$HE$26,0)),"")</f>
        <v>0</v>
      </c>
      <c r="MA18" s="1">
        <f>IFERROR(INDEX(DS$10:DS$26,MATCH(ROWS(MA$10:MA18),$HE$10:$HE$26,0)),"")</f>
        <v>1378</v>
      </c>
      <c r="MB18" s="1">
        <f>IFERROR(INDEX(DT$10:DT$26,MATCH(ROWS(MB$10:MB18),$HE$10:$HE$26,0)),"")</f>
        <v>12</v>
      </c>
      <c r="MC18" s="1">
        <f>IFERROR(INDEX(DU$10:DU$26,MATCH(ROWS(MC$10:MC18),$HE$10:$HE$26,0)),"")</f>
        <v>0</v>
      </c>
      <c r="MD18" s="1">
        <f>IFERROR(INDEX(DV$10:DV$26,MATCH(ROWS(MD$10:MD18),$HE$10:$HE$26,0)),"")</f>
        <v>0</v>
      </c>
      <c r="ME18" s="1">
        <f>IFERROR(INDEX(DW$10:DW$26,MATCH(ROWS(ME$10:ME18),$HE$10:$HE$26,0)),"")</f>
        <v>1312</v>
      </c>
      <c r="MF18" s="1">
        <f>IFERROR(INDEX(DX$10:DX$26,MATCH(ROWS(MF$10:MF18),$HE$10:$HE$26,0)),"")</f>
        <v>0</v>
      </c>
      <c r="MG18" s="1">
        <f>IFERROR(INDEX(DY$10:DY$26,MATCH(ROWS(MG$10:MG18),$HE$10:$HE$26,0)),"")</f>
        <v>0</v>
      </c>
      <c r="MH18" s="1">
        <f>IFERROR(INDEX(DZ$10:DZ$26,MATCH(ROWS(MH$10:MH18),$HE$10:$HE$26,0)),"")</f>
        <v>78</v>
      </c>
      <c r="MI18" s="1">
        <f>IFERROR(INDEX(EA$10:EA$26,MATCH(ROWS(MI$10:MI18),$HE$10:$HE$26,0)),"")</f>
        <v>1372</v>
      </c>
      <c r="MJ18" s="1">
        <f>IFERROR(INDEX(EB$10:EB$26,MATCH(ROWS(MJ$10:MJ18),$HE$10:$HE$26,0)),"")</f>
        <v>13</v>
      </c>
      <c r="MK18" s="1">
        <f>IFERROR(INDEX(EC$10:EC$26,MATCH(ROWS(MK$10:MK18),$HE$10:$HE$26,0)),"")</f>
        <v>4</v>
      </c>
      <c r="ML18" s="1">
        <f>IFERROR(INDEX(ED$10:ED$26,MATCH(ROWS(ML$10:ML18),$HE$10:$HE$26,0)),"")</f>
        <v>0</v>
      </c>
      <c r="MM18" s="1">
        <f>IFERROR(INDEX(EE$10:EE$26,MATCH(ROWS(MM$10:MM18),$HE$10:$HE$26,0)),"")</f>
        <v>1</v>
      </c>
      <c r="MN18" s="1">
        <f>IFERROR(INDEX(EF$10:EF$26,MATCH(ROWS(MN$10:MN18),$HE$10:$HE$26,0)),"")</f>
        <v>1493</v>
      </c>
      <c r="MO18" s="1">
        <f>IFERROR(INDEX(EG$10:EG$26,MATCH(ROWS(MO$10:MO18),$HE$10:$HE$26,0)),"")</f>
        <v>13</v>
      </c>
      <c r="MP18" s="1">
        <f>IFERROR(INDEX(EH$10:EH$26,MATCH(ROWS(MP$10:MP18),$HE$10:$HE$26,0)),"")</f>
        <v>0</v>
      </c>
      <c r="MQ18" s="1">
        <f>IFERROR(INDEX(EI$10:EI$26,MATCH(ROWS(MQ$10:MQ18),$HE$10:$HE$26,0)),"")</f>
        <v>0</v>
      </c>
      <c r="MR18" s="1">
        <f>IFERROR(INDEX(EJ$10:EJ$26,MATCH(ROWS(MR$10:MR18),$HE$10:$HE$26,0)),"")</f>
        <v>1469</v>
      </c>
      <c r="MS18" s="1">
        <f>IFERROR(INDEX(EK$10:EK$26,MATCH(ROWS(MS$10:MS18),$HE$10:$HE$26,0)),"")</f>
        <v>0</v>
      </c>
      <c r="MT18" s="1">
        <f>IFERROR(INDEX(EL$10:EL$26,MATCH(ROWS(MT$10:MT18),$HE$10:$HE$26,0)),"")</f>
        <v>0</v>
      </c>
      <c r="MU18" s="1">
        <f>IFERROR(INDEX(EM$10:EM$26,MATCH(ROWS(MU$10:MU18),$HE$10:$HE$26,0)),"")</f>
        <v>37</v>
      </c>
      <c r="MV18" s="1">
        <f>IFERROR(INDEX(EN$10:EN$26,MATCH(ROWS(MV$10:MV18),$HE$10:$HE$26,0)),"")</f>
        <v>1475</v>
      </c>
      <c r="MW18" s="1">
        <f>IFERROR(INDEX(EO$10:EO$26,MATCH(ROWS(MW$10:MW18),$HE$10:$HE$26,0)),"")</f>
        <v>23</v>
      </c>
      <c r="MX18" s="1">
        <f>IFERROR(INDEX(EP$10:EP$26,MATCH(ROWS(MX$10:MX18),$HE$10:$HE$26,0)),"")</f>
        <v>8</v>
      </c>
      <c r="MY18" s="1">
        <f>IFERROR(INDEX(EQ$10:EQ$26,MATCH(ROWS(MY$10:MY18),$HE$10:$HE$26,0)),"")</f>
        <v>0</v>
      </c>
      <c r="MZ18" s="1">
        <f>IFERROR(INDEX(ER$10:ER$26,MATCH(ROWS(MZ$10:MZ18),$HE$10:$HE$26,0)),"")</f>
        <v>0</v>
      </c>
      <c r="NA18" s="1">
        <f>IFERROR(INDEX(ES$10:ES$26,MATCH(ROWS(NA$10:NA18),$HE$10:$HE$26,0)),"")</f>
        <v>1357</v>
      </c>
      <c r="NB18" s="1">
        <f>IFERROR(INDEX(ET$10:ET$26,MATCH(ROWS(NB$10:NB18),$HE$10:$HE$26,0)),"")</f>
        <v>7</v>
      </c>
      <c r="NC18" s="1">
        <f>IFERROR(INDEX(EU$10:EU$26,MATCH(ROWS(NC$10:NC18),$HE$10:$HE$26,0)),"")</f>
        <v>0</v>
      </c>
      <c r="ND18" s="1">
        <f>IFERROR(INDEX(EV$10:EV$26,MATCH(ROWS(ND$10:ND18),$HE$10:$HE$26,0)),"")</f>
        <v>1</v>
      </c>
      <c r="NE18" s="1">
        <f>IFERROR(INDEX(EW$10:EW$26,MATCH(ROWS(NE$10:NE18),$HE$10:$HE$26,0)),"")</f>
        <v>1341</v>
      </c>
      <c r="NF18" s="1">
        <f>IFERROR(INDEX(EX$10:EX$26,MATCH(ROWS(NF$10:NF18),$HE$10:$HE$26,0)),"")</f>
        <v>0</v>
      </c>
      <c r="NG18" s="1">
        <f>IFERROR(INDEX(EY$10:EY$26,MATCH(ROWS(NG$10:NG18),$HE$10:$HE$26,0)),"")</f>
        <v>0</v>
      </c>
      <c r="NH18" s="1">
        <f>IFERROR(INDEX(EZ$10:EZ$26,MATCH(ROWS(NH$10:NH18),$HE$10:$HE$26,0)),"")</f>
        <v>14</v>
      </c>
      <c r="NI18" s="1">
        <f>IFERROR(INDEX(FA$10:FA$26,MATCH(ROWS(NI$10:NI18),$HE$10:$HE$26,0)),"")</f>
        <v>1339</v>
      </c>
      <c r="NJ18" s="1">
        <f>IFERROR(INDEX(FB$10:FB$26,MATCH(ROWS(NJ$10:NJ18),$HE$10:$HE$26,0)),"")</f>
        <v>19</v>
      </c>
      <c r="NK18" s="1">
        <f>IFERROR(INDEX(FC$10:FC$26,MATCH(ROWS(NK$10:NK18),$HE$10:$HE$26,0)),"")</f>
        <v>6</v>
      </c>
      <c r="NL18" s="1">
        <f>IFERROR(INDEX(FD$10:FD$26,MATCH(ROWS(NL$10:NL18),$HE$10:$HE$26,0)),"")</f>
        <v>0</v>
      </c>
      <c r="NM18" s="1">
        <f>IFERROR(INDEX(FE$10:FE$26,MATCH(ROWS(NM$10:NM18),$HE$10:$HE$26,0)),"")</f>
        <v>1</v>
      </c>
      <c r="NN18" s="1">
        <f>IFERROR(INDEX(FF$10:FF$26,MATCH(ROWS(NN$10:NN18),$HE$10:$HE$26,0)),"")</f>
        <v>1528</v>
      </c>
      <c r="NO18" s="1">
        <f>IFERROR(INDEX(FG$10:FG$26,MATCH(ROWS(NO$10:NO18),$HE$10:$HE$26,0)),"")</f>
        <v>6</v>
      </c>
      <c r="NP18" s="1">
        <f>IFERROR(INDEX(FH$10:FH$26,MATCH(ROWS(NP$10:NP18),$HE$10:$HE$26,0)),"")</f>
        <v>0</v>
      </c>
      <c r="NQ18" s="1">
        <f>IFERROR(INDEX(FI$10:FI$26,MATCH(ROWS(NQ$10:NQ18),$HE$10:$HE$26,0)),"")</f>
        <v>0</v>
      </c>
      <c r="NR18" s="1">
        <f>IFERROR(INDEX(FJ$10:FJ$26,MATCH(ROWS(NR$10:NR18),$HE$10:$HE$26,0)),"")</f>
        <v>1521</v>
      </c>
      <c r="NS18" s="1">
        <f>IFERROR(INDEX(FK$10:FK$26,MATCH(ROWS(NS$10:NS18),$HE$10:$HE$26,0)),"")</f>
        <v>0</v>
      </c>
      <c r="NT18" s="1">
        <f>IFERROR(INDEX(FL$10:FL$26,MATCH(ROWS(NT$10:NT18),$HE$10:$HE$26,0)),"")</f>
        <v>0</v>
      </c>
      <c r="NU18" s="1">
        <f>IFERROR(INDEX(FM$10:FM$26,MATCH(ROWS(NU$10:NU18),$HE$10:$HE$26,0)),"")</f>
        <v>11</v>
      </c>
      <c r="NV18" s="1">
        <f>IFERROR(INDEX(FN$10:FN$26,MATCH(ROWS(NV$10:NV18),$HE$10:$HE$26,0)),"")</f>
        <v>1511</v>
      </c>
      <c r="NW18" s="1">
        <f>IFERROR(INDEX(FO$10:FO$26,MATCH(ROWS(NW$10:NW18),$HE$10:$HE$26,0)),"")</f>
        <v>14</v>
      </c>
      <c r="NX18" s="1">
        <f>IFERROR(INDEX(FP$10:FP$26,MATCH(ROWS(NX$10:NX18),$HE$10:$HE$26,0)),"")</f>
        <v>8</v>
      </c>
      <c r="NY18" s="1">
        <f>IFERROR(INDEX(FQ$10:FQ$26,MATCH(ROWS(NY$10:NY18),$HE$10:$HE$26,0)),"")</f>
        <v>0</v>
      </c>
      <c r="NZ18" s="1">
        <f>IFERROR(INDEX(FR$10:FR$26,MATCH(ROWS(NZ$10:NZ18),$HE$10:$HE$26,0)),"")</f>
        <v>1</v>
      </c>
      <c r="OA18" s="1">
        <f>IFERROR(INDEX(FS$10:FS$26,MATCH(ROWS(OA$10:OA18),$HE$10:$HE$26,0)),"")</f>
        <v>0</v>
      </c>
      <c r="OB18" s="1">
        <f>IFERROR(INDEX(FT$10:FT$26,MATCH(ROWS(OB$10:OB18),$HE$10:$HE$26,0)),"")</f>
        <v>0</v>
      </c>
      <c r="OC18" s="1">
        <f>IFERROR(INDEX(FU$10:FU$26,MATCH(ROWS(OC$10:OC18),$HE$10:$HE$26,0)),"")</f>
        <v>0</v>
      </c>
      <c r="OD18" s="1">
        <f>IFERROR(INDEX(FV$10:FV$26,MATCH(ROWS(OD$10:OD18),$HE$10:$HE$26,0)),"")</f>
        <v>0</v>
      </c>
      <c r="OE18" s="1">
        <f>IFERROR(INDEX(FW$10:FW$26,MATCH(ROWS(OE$10:OE18),$HE$10:$HE$26,0)),"")</f>
        <v>0</v>
      </c>
      <c r="OF18" s="1">
        <f>IFERROR(INDEX(FX$10:FX$26,MATCH(ROWS(OF$10:OF18),$HE$10:$HE$26,0)),"")</f>
        <v>0</v>
      </c>
      <c r="OG18" s="1">
        <f>IFERROR(INDEX(FY$10:FY$26,MATCH(ROWS(OG$10:OG18),$HE$10:$HE$26,0)),"")</f>
        <v>0</v>
      </c>
      <c r="OH18" s="1">
        <f>IFERROR(INDEX(FZ$10:FZ$26,MATCH(ROWS(OH$10:OH18),$HE$10:$HE$26,0)),"")</f>
        <v>0</v>
      </c>
      <c r="OI18" s="1">
        <f>IFERROR(INDEX(GA$10:GA$26,MATCH(ROWS(OI$10:OI18),$HE$10:$HE$26,0)),"")</f>
        <v>0</v>
      </c>
      <c r="OJ18" s="1">
        <f>IFERROR(INDEX(GB$10:GB$26,MATCH(ROWS(OJ$10:OJ18),$HE$10:$HE$26,0)),"")</f>
        <v>0</v>
      </c>
      <c r="OK18" s="1">
        <f>IFERROR(INDEX(GC$10:GC$26,MATCH(ROWS(OK$10:OK18),$HE$10:$HE$26,0)),"")</f>
        <v>0</v>
      </c>
      <c r="OL18" s="1">
        <f>IFERROR(INDEX(GD$10:GD$26,MATCH(ROWS(OL$10:OL18),$HE$10:$HE$26,0)),"")</f>
        <v>0</v>
      </c>
      <c r="OM18" s="1">
        <f>IFERROR(INDEX(GE$10:GE$26,MATCH(ROWS(OM$10:OM18),$HE$10:$HE$26,0)),"")</f>
        <v>0</v>
      </c>
      <c r="ON18" s="1">
        <f>IFERROR(INDEX(GF$10:GF$26,MATCH(ROWS(ON$10:ON18),$HE$10:$HE$26,0)),"")</f>
        <v>0</v>
      </c>
      <c r="OO18" s="1">
        <f>IFERROR(INDEX(GG$10:GG$26,MATCH(ROWS(OO$10:OO18),$HE$10:$HE$26,0)),"")</f>
        <v>0</v>
      </c>
      <c r="OP18" s="1">
        <f>IFERROR(INDEX(GH$10:GH$26,MATCH(ROWS(OP$10:OP18),$HE$10:$HE$26,0)),"")</f>
        <v>0</v>
      </c>
      <c r="OQ18" s="1">
        <f>IFERROR(INDEX(GI$10:GI$26,MATCH(ROWS(OQ$10:OQ18),$HE$10:$HE$26,0)),"")</f>
        <v>0</v>
      </c>
      <c r="OR18" s="1">
        <f>IFERROR(INDEX(GJ$10:GJ$26,MATCH(ROWS(OR$10:OR18),$HE$10:$HE$26,0)),"")</f>
        <v>0</v>
      </c>
      <c r="OS18" s="1">
        <f>IFERROR(INDEX(GK$10:GK$26,MATCH(ROWS(OS$10:OS18),$HE$10:$HE$26,0)),"")</f>
        <v>0</v>
      </c>
      <c r="OT18" s="1">
        <f>IFERROR(INDEX(GL$10:GL$26,MATCH(ROWS(OT$10:OT18),$HE$10:$HE$26,0)),"")</f>
        <v>0</v>
      </c>
      <c r="OU18" s="1">
        <f>IFERROR(INDEX(GM$10:GM$26,MATCH(ROWS(OU$10:OU18),$HE$10:$HE$26,0)),"")</f>
        <v>0</v>
      </c>
      <c r="OV18" s="1">
        <f>IFERROR(INDEX(GN$10:GN$26,MATCH(ROWS(OV$10:OV18),$HE$10:$HE$26,0)),"")</f>
        <v>0</v>
      </c>
      <c r="OW18" s="1">
        <f>IFERROR(INDEX(GO$10:GO$26,MATCH(ROWS(OW$10:OW18),$HE$10:$HE$26,0)),"")</f>
        <v>0</v>
      </c>
      <c r="OX18" s="1">
        <f>IFERROR(INDEX(GP$10:GP$26,MATCH(ROWS(OX$10:OX18),$HE$10:$HE$26,0)),"")</f>
        <v>0</v>
      </c>
      <c r="OY18" s="1">
        <f>IFERROR(INDEX(GQ$10:GQ$26,MATCH(ROWS(OY$10:OY18),$HE$10:$HE$26,0)),"")</f>
        <v>0</v>
      </c>
      <c r="OZ18" s="1">
        <f>IFERROR(INDEX(GR$10:GR$26,MATCH(ROWS(OZ$10:OZ18),$HE$10:$HE$26,0)),"")</f>
        <v>0</v>
      </c>
      <c r="PA18" s="1">
        <f>IFERROR(INDEX(GS$10:GS$26,MATCH(ROWS(PA$10:PA18),$HE$10:$HE$26,0)),"")</f>
        <v>16990</v>
      </c>
      <c r="PB18" s="1">
        <f>IFERROR(INDEX(GT$10:GT$26,MATCH(ROWS(PB$10:PB18),$HE$10:$HE$26,0)),"")</f>
        <v>15371</v>
      </c>
      <c r="PC18" s="1">
        <f>IFERROR(INDEX(GU$10:GU$26,MATCH(ROWS(PC$10:PC18),$HE$10:$HE$26,0)),"")</f>
        <v>15371</v>
      </c>
      <c r="PD18" s="1">
        <f>IFERROR(INDEX(GV$10:GV$26,MATCH(ROWS(PD$10:PD18),$HE$10:$HE$26,0)),"")</f>
        <v>0</v>
      </c>
      <c r="PE18" s="1">
        <f>IFERROR(INDEX(GW$10:GW$26,MATCH(ROWS(PE$10:PE18),$HE$10:$HE$26,0)),"")</f>
        <v>0</v>
      </c>
      <c r="PF18" s="1">
        <f>IFERROR(INDEX(GX$10:GX$26,MATCH(ROWS(PF$10:PF18),$HE$10:$HE$26,0)),"")</f>
        <v>49</v>
      </c>
      <c r="PG18" s="1">
        <f>IFERROR(INDEX(GY$10:GY$26,MATCH(ROWS(PG$10:PG18),$HE$10:$HE$26,0)),"")</f>
        <v>49</v>
      </c>
      <c r="PH18" s="1">
        <f>IFERROR(INDEX(GZ$10:GZ$26,MATCH(ROWS(PH$10:PH18),$HE$10:$HE$26,0)),"")</f>
        <v>0</v>
      </c>
      <c r="PI18" s="1">
        <f>IFERROR(INDEX(HA$10:HA$26,MATCH(ROWS(PI$10:PI18),$HE$10:$HE$26,0)),"")</f>
        <v>0</v>
      </c>
    </row>
    <row r="19" spans="1:425" ht="24" customHeight="1" x14ac:dyDescent="0.3">
      <c r="A19" s="87">
        <v>10</v>
      </c>
      <c r="B19" s="78"/>
      <c r="C19" s="154"/>
      <c r="D19" s="119"/>
      <c r="E19" s="202"/>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8"/>
      <c r="GU19" s="79"/>
      <c r="GV19" s="79"/>
      <c r="GW19" s="79"/>
      <c r="GX19" s="79"/>
      <c r="GY19" s="79"/>
      <c r="GZ19" s="79"/>
      <c r="HA19" s="79"/>
      <c r="HC19" s="2">
        <f t="shared" si="5"/>
        <v>0</v>
      </c>
      <c r="HD19" s="3"/>
      <c r="HE19">
        <f t="shared" si="6"/>
        <v>0</v>
      </c>
      <c r="HJ19" s="1" t="str">
        <f>IFERROR(INDEX(B$10:B$26,MATCH(ROWS(HJ$10:HJ19),$HE$10:$HE$26,0)),"")</f>
        <v/>
      </c>
      <c r="HK19" s="1" t="str">
        <f>IFERROR(INDEX(C$10:C$26,MATCH(ROWS(HK$10:HK19),$HE$10:$HE$26,0)),"")</f>
        <v/>
      </c>
      <c r="HL19" s="1" t="str">
        <f>IFERROR(INDEX(D$10:D$26,MATCH(ROWS(HL$10:HL19),$HE$10:$HE$26,0)),"")</f>
        <v/>
      </c>
      <c r="HM19" s="1" t="str">
        <f>IFERROR(INDEX(E$10:E$26,MATCH(ROWS(HM$10:HM19),$HE$10:$HE$26,0)),"")</f>
        <v/>
      </c>
      <c r="HN19" s="1" t="str">
        <f>IFERROR(INDEX(F$10:F$26,MATCH(ROWS(HN$10:HN19),$HE$10:$HE$26,0)),"")</f>
        <v/>
      </c>
      <c r="HO19" s="1" t="str">
        <f>IFERROR(INDEX(G$10:G$26,MATCH(ROWS(HO$10:HO19),$HE$10:$HE$26,0)),"")</f>
        <v/>
      </c>
      <c r="HP19" s="1" t="str">
        <f>IFERROR(INDEX(H$10:H$26,MATCH(ROWS(HP$10:HP19),$HE$10:$HE$26,0)),"")</f>
        <v/>
      </c>
      <c r="HQ19" s="1" t="str">
        <f>IFERROR(INDEX(I$10:I$26,MATCH(ROWS(HQ$10:HQ19),$HE$10:$HE$26,0)),"")</f>
        <v/>
      </c>
      <c r="HR19" s="1" t="str">
        <f>IFERROR(INDEX(J$10:J$26,MATCH(ROWS(HR$10:HR19),$HE$10:$HE$26,0)),"")</f>
        <v/>
      </c>
      <c r="HS19" s="1" t="str">
        <f>IFERROR(INDEX(K$10:K$26,MATCH(ROWS(HS$10:HS19),$HE$10:$HE$26,0)),"")</f>
        <v/>
      </c>
      <c r="HT19" s="1" t="str">
        <f>IFERROR(INDEX(L$10:L$26,MATCH(ROWS(HT$10:HT19),$HE$10:$HE$26,0)),"")</f>
        <v/>
      </c>
      <c r="HU19" s="1" t="str">
        <f>IFERROR(INDEX(M$10:M$26,MATCH(ROWS(HU$10:HU19),$HE$10:$HE$26,0)),"")</f>
        <v/>
      </c>
      <c r="HV19" s="1" t="str">
        <f>IFERROR(INDEX(N$10:N$26,MATCH(ROWS(HV$10:HV19),$HE$10:$HE$26,0)),"")</f>
        <v/>
      </c>
      <c r="HW19" s="1" t="str">
        <f>IFERROR(INDEX(O$10:O$26,MATCH(ROWS(HW$10:HW19),$HE$10:$HE$26,0)),"")</f>
        <v/>
      </c>
      <c r="HX19" s="1" t="str">
        <f>IFERROR(INDEX(P$10:P$26,MATCH(ROWS(HX$10:HX19),$HE$10:$HE$26,0)),"")</f>
        <v/>
      </c>
      <c r="HY19" s="1" t="str">
        <f>IFERROR(INDEX(Q$10:Q$26,MATCH(ROWS(HY$10:HY19),$HE$10:$HE$26,0)),"")</f>
        <v/>
      </c>
      <c r="HZ19" s="1" t="str">
        <f>IFERROR(INDEX(R$10:R$26,MATCH(ROWS(HZ$10:HZ19),$HE$10:$HE$26,0)),"")</f>
        <v/>
      </c>
      <c r="IA19" s="1" t="str">
        <f>IFERROR(INDEX(S$10:S$26,MATCH(ROWS(IA$10:IA19),$HE$10:$HE$26,0)),"")</f>
        <v/>
      </c>
      <c r="IB19" s="1" t="str">
        <f>IFERROR(INDEX(T$10:T$26,MATCH(ROWS(IB$10:IB19),$HE$10:$HE$26,0)),"")</f>
        <v/>
      </c>
      <c r="IC19" s="1" t="str">
        <f>IFERROR(INDEX(U$10:U$26,MATCH(ROWS(IC$10:IC19),$HE$10:$HE$26,0)),"")</f>
        <v/>
      </c>
      <c r="ID19" s="1" t="str">
        <f>IFERROR(INDEX(V$10:V$26,MATCH(ROWS(ID$10:ID19),$HE$10:$HE$26,0)),"")</f>
        <v/>
      </c>
      <c r="IE19" s="1" t="str">
        <f>IFERROR(INDEX(W$10:W$26,MATCH(ROWS(IE$10:IE19),$HE$10:$HE$26,0)),"")</f>
        <v/>
      </c>
      <c r="IF19" s="1" t="str">
        <f>IFERROR(INDEX(X$10:X$26,MATCH(ROWS(IF$10:IF19),$HE$10:$HE$26,0)),"")</f>
        <v/>
      </c>
      <c r="IG19" s="1" t="str">
        <f>IFERROR(INDEX(Y$10:Y$26,MATCH(ROWS(IG$10:IG19),$HE$10:$HE$26,0)),"")</f>
        <v/>
      </c>
      <c r="IH19" s="1" t="str">
        <f>IFERROR(INDEX(Z$10:Z$26,MATCH(ROWS(IH$10:IH19),$HE$10:$HE$26,0)),"")</f>
        <v/>
      </c>
      <c r="II19" s="1" t="str">
        <f>IFERROR(INDEX(AA$10:AA$26,MATCH(ROWS(II$10:II19),$HE$10:$HE$26,0)),"")</f>
        <v/>
      </c>
      <c r="IJ19" s="1" t="str">
        <f>IFERROR(INDEX(AB$10:AB$26,MATCH(ROWS(IJ$10:IJ19),$HE$10:$HE$26,0)),"")</f>
        <v/>
      </c>
      <c r="IK19" s="1" t="str">
        <f>IFERROR(INDEX(AC$10:AC$26,MATCH(ROWS(IK$10:IK19),$HE$10:$HE$26,0)),"")</f>
        <v/>
      </c>
      <c r="IL19" s="1" t="str">
        <f>IFERROR(INDEX(AD$10:AD$26,MATCH(ROWS(IL$10:IL19),$HE$10:$HE$26,0)),"")</f>
        <v/>
      </c>
      <c r="IM19" s="1" t="str">
        <f>IFERROR(INDEX(AE$10:AE$26,MATCH(ROWS(IM$10:IM19),$HE$10:$HE$26,0)),"")</f>
        <v/>
      </c>
      <c r="IN19" s="1" t="str">
        <f>IFERROR(INDEX(AF$10:AF$26,MATCH(ROWS(IN$10:IN19),$HE$10:$HE$26,0)),"")</f>
        <v/>
      </c>
      <c r="IO19" s="1" t="str">
        <f>IFERROR(INDEX(AG$10:AG$26,MATCH(ROWS(IO$10:IO19),$HE$10:$HE$26,0)),"")</f>
        <v/>
      </c>
      <c r="IP19" s="1" t="str">
        <f>IFERROR(INDEX(AH$10:AH$26,MATCH(ROWS(IP$10:IP19),$HE$10:$HE$26,0)),"")</f>
        <v/>
      </c>
      <c r="IQ19" s="1" t="str">
        <f>IFERROR(INDEX(AI$10:AI$26,MATCH(ROWS(IQ$10:IQ19),$HE$10:$HE$26,0)),"")</f>
        <v/>
      </c>
      <c r="IR19" s="1" t="str">
        <f>IFERROR(INDEX(AJ$10:AJ$26,MATCH(ROWS(IR$10:IR19),$HE$10:$HE$26,0)),"")</f>
        <v/>
      </c>
      <c r="IS19" s="1" t="str">
        <f>IFERROR(INDEX(AK$10:AK$26,MATCH(ROWS(IS$10:IS19),$HE$10:$HE$26,0)),"")</f>
        <v/>
      </c>
      <c r="IT19" s="1" t="str">
        <f>IFERROR(INDEX(AL$10:AL$26,MATCH(ROWS(IT$10:IT19),$HE$10:$HE$26,0)),"")</f>
        <v/>
      </c>
      <c r="IU19" s="1" t="str">
        <f>IFERROR(INDEX(AM$10:AM$26,MATCH(ROWS(IU$10:IU19),$HE$10:$HE$26,0)),"")</f>
        <v/>
      </c>
      <c r="IV19" s="1" t="str">
        <f>IFERROR(INDEX(AN$10:AN$26,MATCH(ROWS(IV$10:IV19),$HE$10:$HE$26,0)),"")</f>
        <v/>
      </c>
      <c r="IW19" s="1" t="str">
        <f>IFERROR(INDEX(AO$10:AO$26,MATCH(ROWS(IW$10:IW19),$HE$10:$HE$26,0)),"")</f>
        <v/>
      </c>
      <c r="IX19" s="1" t="str">
        <f>IFERROR(INDEX(AP$10:AP$26,MATCH(ROWS(IX$10:IX19),$HE$10:$HE$26,0)),"")</f>
        <v/>
      </c>
      <c r="IY19" s="1" t="str">
        <f>IFERROR(INDEX(AQ$10:AQ$26,MATCH(ROWS(IY$10:IY19),$HE$10:$HE$26,0)),"")</f>
        <v/>
      </c>
      <c r="IZ19" s="1" t="str">
        <f>IFERROR(INDEX(AR$10:AR$26,MATCH(ROWS(IZ$10:IZ19),$HE$10:$HE$26,0)),"")</f>
        <v/>
      </c>
      <c r="JA19" s="1" t="str">
        <f>IFERROR(INDEX(AS$10:AS$26,MATCH(ROWS(JA$10:JA19),$HE$10:$HE$26,0)),"")</f>
        <v/>
      </c>
      <c r="JB19" s="1" t="str">
        <f>IFERROR(INDEX(AT$10:AT$26,MATCH(ROWS(JB$10:JB19),$HE$10:$HE$26,0)),"")</f>
        <v/>
      </c>
      <c r="JC19" s="1" t="str">
        <f>IFERROR(INDEX(AU$10:AU$26,MATCH(ROWS(JC$10:JC19),$HE$10:$HE$26,0)),"")</f>
        <v/>
      </c>
      <c r="JD19" s="1" t="str">
        <f>IFERROR(INDEX(AV$10:AV$26,MATCH(ROWS(JD$10:JD19),$HE$10:$HE$26,0)),"")</f>
        <v/>
      </c>
      <c r="JE19" s="1" t="str">
        <f>IFERROR(INDEX(AW$10:AW$26,MATCH(ROWS(JE$10:JE19),$HE$10:$HE$26,0)),"")</f>
        <v/>
      </c>
      <c r="JF19" s="1" t="str">
        <f>IFERROR(INDEX(AX$10:AX$26,MATCH(ROWS(JF$10:JF19),$HE$10:$HE$26,0)),"")</f>
        <v/>
      </c>
      <c r="JG19" s="1" t="str">
        <f>IFERROR(INDEX(AY$10:AY$26,MATCH(ROWS(JG$10:JG19),$HE$10:$HE$26,0)),"")</f>
        <v/>
      </c>
      <c r="JH19" s="1" t="str">
        <f>IFERROR(INDEX(AZ$10:AZ$26,MATCH(ROWS(JH$10:JH19),$HE$10:$HE$26,0)),"")</f>
        <v/>
      </c>
      <c r="JI19" s="1" t="str">
        <f>IFERROR(INDEX(BA$10:BA$26,MATCH(ROWS(JI$10:JI19),$HE$10:$HE$26,0)),"")</f>
        <v/>
      </c>
      <c r="JJ19" s="1" t="str">
        <f>IFERROR(INDEX(BB$10:BB$26,MATCH(ROWS(JJ$10:JJ19),$HE$10:$HE$26,0)),"")</f>
        <v/>
      </c>
      <c r="JK19" s="1" t="str">
        <f>IFERROR(INDEX(BC$10:BC$26,MATCH(ROWS(JK$10:JK19),$HE$10:$HE$26,0)),"")</f>
        <v/>
      </c>
      <c r="JL19" s="1" t="str">
        <f>IFERROR(INDEX(BD$10:BD$26,MATCH(ROWS(JL$10:JL19),$HE$10:$HE$26,0)),"")</f>
        <v/>
      </c>
      <c r="JM19" s="1" t="str">
        <f>IFERROR(INDEX(BE$10:BE$26,MATCH(ROWS(JM$10:JM19),$HE$10:$HE$26,0)),"")</f>
        <v/>
      </c>
      <c r="JN19" s="1" t="str">
        <f>IFERROR(INDEX(BF$10:BF$26,MATCH(ROWS(JN$10:JN19),$HE$10:$HE$26,0)),"")</f>
        <v/>
      </c>
      <c r="JO19" s="1" t="str">
        <f>IFERROR(INDEX(BG$10:BG$26,MATCH(ROWS(JO$10:JO19),$HE$10:$HE$26,0)),"")</f>
        <v/>
      </c>
      <c r="JP19" s="1" t="str">
        <f>IFERROR(INDEX(BH$10:BH$26,MATCH(ROWS(JP$10:JP19),$HE$10:$HE$26,0)),"")</f>
        <v/>
      </c>
      <c r="JQ19" s="1" t="str">
        <f>IFERROR(INDEX(BI$10:BI$26,MATCH(ROWS(JQ$10:JQ19),$HE$10:$HE$26,0)),"")</f>
        <v/>
      </c>
      <c r="JR19" s="1" t="str">
        <f>IFERROR(INDEX(BJ$10:BJ$26,MATCH(ROWS(JR$10:JR19),$HE$10:$HE$26,0)),"")</f>
        <v/>
      </c>
      <c r="JS19" s="1" t="str">
        <f>IFERROR(INDEX(BK$10:BK$26,MATCH(ROWS(JS$10:JS19),$HE$10:$HE$26,0)),"")</f>
        <v/>
      </c>
      <c r="JT19" s="1" t="str">
        <f>IFERROR(INDEX(BL$10:BL$26,MATCH(ROWS(JT$10:JT19),$HE$10:$HE$26,0)),"")</f>
        <v/>
      </c>
      <c r="JU19" s="1" t="str">
        <f>IFERROR(INDEX(BM$10:BM$26,MATCH(ROWS(JU$10:JU19),$HE$10:$HE$26,0)),"")</f>
        <v/>
      </c>
      <c r="JV19" s="1" t="str">
        <f>IFERROR(INDEX(BN$10:BN$26,MATCH(ROWS(JV$10:JV19),$HE$10:$HE$26,0)),"")</f>
        <v/>
      </c>
      <c r="JW19" s="1" t="str">
        <f>IFERROR(INDEX(BO$10:BO$26,MATCH(ROWS(JW$10:JW19),$HE$10:$HE$26,0)),"")</f>
        <v/>
      </c>
      <c r="JX19" s="1" t="str">
        <f>IFERROR(INDEX(BP$10:BP$26,MATCH(ROWS(JX$10:JX19),$HE$10:$HE$26,0)),"")</f>
        <v/>
      </c>
      <c r="JY19" s="1" t="str">
        <f>IFERROR(INDEX(BQ$10:BQ$26,MATCH(ROWS(JY$10:JY19),$HE$10:$HE$26,0)),"")</f>
        <v/>
      </c>
      <c r="JZ19" s="1" t="str">
        <f>IFERROR(INDEX(BR$10:BR$26,MATCH(ROWS(JZ$10:JZ19),$HE$10:$HE$26,0)),"")</f>
        <v/>
      </c>
      <c r="KA19" s="1" t="str">
        <f>IFERROR(INDEX(BS$10:BS$26,MATCH(ROWS(KA$10:KA19),$HE$10:$HE$26,0)),"")</f>
        <v/>
      </c>
      <c r="KB19" s="1" t="str">
        <f>IFERROR(INDEX(BT$10:BT$26,MATCH(ROWS(KB$10:KB19),$HE$10:$HE$26,0)),"")</f>
        <v/>
      </c>
      <c r="KC19" s="1" t="str">
        <f>IFERROR(INDEX(BU$10:BU$26,MATCH(ROWS(KC$10:KC19),$HE$10:$HE$26,0)),"")</f>
        <v/>
      </c>
      <c r="KD19" s="1" t="str">
        <f>IFERROR(INDEX(BV$10:BV$26,MATCH(ROWS(KD$10:KD19),$HE$10:$HE$26,0)),"")</f>
        <v/>
      </c>
      <c r="KE19" s="1" t="str">
        <f>IFERROR(INDEX(BW$10:BW$26,MATCH(ROWS(KE$10:KE19),$HE$10:$HE$26,0)),"")</f>
        <v/>
      </c>
      <c r="KF19" s="1" t="str">
        <f>IFERROR(INDEX(BX$10:BX$26,MATCH(ROWS(KF$10:KF19),$HE$10:$HE$26,0)),"")</f>
        <v/>
      </c>
      <c r="KG19" s="1" t="str">
        <f>IFERROR(INDEX(BY$10:BY$26,MATCH(ROWS(KG$10:KG19),$HE$10:$HE$26,0)),"")</f>
        <v/>
      </c>
      <c r="KH19" s="1" t="str">
        <f>IFERROR(INDEX(BZ$10:BZ$26,MATCH(ROWS(KH$10:KH19),$HE$10:$HE$26,0)),"")</f>
        <v/>
      </c>
      <c r="KI19" s="1" t="str">
        <f>IFERROR(INDEX(CA$10:CA$26,MATCH(ROWS(KI$10:KI19),$HE$10:$HE$26,0)),"")</f>
        <v/>
      </c>
      <c r="KJ19" s="1" t="str">
        <f>IFERROR(INDEX(CB$10:CB$26,MATCH(ROWS(KJ$10:KJ19),$HE$10:$HE$26,0)),"")</f>
        <v/>
      </c>
      <c r="KK19" s="1" t="str">
        <f>IFERROR(INDEX(CC$10:CC$26,MATCH(ROWS(KK$10:KK19),$HE$10:$HE$26,0)),"")</f>
        <v/>
      </c>
      <c r="KL19" s="1" t="str">
        <f>IFERROR(INDEX(CD$10:CD$26,MATCH(ROWS(KL$10:KL19),$HE$10:$HE$26,0)),"")</f>
        <v/>
      </c>
      <c r="KM19" s="1" t="str">
        <f>IFERROR(INDEX(CE$10:CE$26,MATCH(ROWS(KM$10:KM19),$HE$10:$HE$26,0)),"")</f>
        <v/>
      </c>
      <c r="KN19" s="1" t="str">
        <f>IFERROR(INDEX(CF$10:CF$26,MATCH(ROWS(KN$10:KN19),$HE$10:$HE$26,0)),"")</f>
        <v/>
      </c>
      <c r="KO19" s="1" t="str">
        <f>IFERROR(INDEX(CG$10:CG$26,MATCH(ROWS(KO$10:KO19),$HE$10:$HE$26,0)),"")</f>
        <v/>
      </c>
      <c r="KP19" s="1" t="str">
        <f>IFERROR(INDEX(CH$10:CH$26,MATCH(ROWS(KP$10:KP19),$HE$10:$HE$26,0)),"")</f>
        <v/>
      </c>
      <c r="KQ19" s="1" t="str">
        <f>IFERROR(INDEX(CI$10:CI$26,MATCH(ROWS(KQ$10:KQ19),$HE$10:$HE$26,0)),"")</f>
        <v/>
      </c>
      <c r="KR19" s="1" t="str">
        <f>IFERROR(INDEX(CJ$10:CJ$26,MATCH(ROWS(KR$10:KR19),$HE$10:$HE$26,0)),"")</f>
        <v/>
      </c>
      <c r="KS19" s="1" t="str">
        <f>IFERROR(INDEX(CK$10:CK$26,MATCH(ROWS(KS$10:KS19),$HE$10:$HE$26,0)),"")</f>
        <v/>
      </c>
      <c r="KT19" s="1" t="str">
        <f>IFERROR(INDEX(CL$10:CL$26,MATCH(ROWS(KT$10:KT19),$HE$10:$HE$26,0)),"")</f>
        <v/>
      </c>
      <c r="KU19" s="1" t="str">
        <f>IFERROR(INDEX(CM$10:CM$26,MATCH(ROWS(KU$10:KU19),$HE$10:$HE$26,0)),"")</f>
        <v/>
      </c>
      <c r="KV19" s="1" t="str">
        <f>IFERROR(INDEX(CN$10:CN$26,MATCH(ROWS(KV$10:KV19),$HE$10:$HE$26,0)),"")</f>
        <v/>
      </c>
      <c r="KW19" s="1" t="str">
        <f>IFERROR(INDEX(CO$10:CO$26,MATCH(ROWS(KW$10:KW19),$HE$10:$HE$26,0)),"")</f>
        <v/>
      </c>
      <c r="KX19" s="1" t="str">
        <f>IFERROR(INDEX(CP$10:CP$26,MATCH(ROWS(KX$10:KX19),$HE$10:$HE$26,0)),"")</f>
        <v/>
      </c>
      <c r="KY19" s="1" t="str">
        <f>IFERROR(INDEX(CQ$10:CQ$26,MATCH(ROWS(KY$10:KY19),$HE$10:$HE$26,0)),"")</f>
        <v/>
      </c>
      <c r="KZ19" s="1" t="str">
        <f>IFERROR(INDEX(CR$10:CR$26,MATCH(ROWS(KZ$10:KZ19),$HE$10:$HE$26,0)),"")</f>
        <v/>
      </c>
      <c r="LA19" s="1" t="str">
        <f>IFERROR(INDEX(CS$10:CS$26,MATCH(ROWS(LA$10:LA19),$HE$10:$HE$26,0)),"")</f>
        <v/>
      </c>
      <c r="LB19" s="1" t="str">
        <f>IFERROR(INDEX(CT$10:CT$26,MATCH(ROWS(LB$10:LB19),$HE$10:$HE$26,0)),"")</f>
        <v/>
      </c>
      <c r="LC19" s="1" t="str">
        <f>IFERROR(INDEX(CU$10:CU$26,MATCH(ROWS(LC$10:LC19),$HE$10:$HE$26,0)),"")</f>
        <v/>
      </c>
      <c r="LD19" s="1" t="str">
        <f>IFERROR(INDEX(CV$10:CV$26,MATCH(ROWS(LD$10:LD19),$HE$10:$HE$26,0)),"")</f>
        <v/>
      </c>
      <c r="LE19" s="1" t="str">
        <f>IFERROR(INDEX(CW$10:CW$26,MATCH(ROWS(LE$10:LE19),$HE$10:$HE$26,0)),"")</f>
        <v/>
      </c>
      <c r="LF19" s="1" t="str">
        <f>IFERROR(INDEX(CX$10:CX$26,MATCH(ROWS(LF$10:LF19),$HE$10:$HE$26,0)),"")</f>
        <v/>
      </c>
      <c r="LG19" s="1" t="str">
        <f>IFERROR(INDEX(CY$10:CY$26,MATCH(ROWS(LG$10:LG19),$HE$10:$HE$26,0)),"")</f>
        <v/>
      </c>
      <c r="LH19" s="1" t="str">
        <f>IFERROR(INDEX(CZ$10:CZ$26,MATCH(ROWS(LH$10:LH19),$HE$10:$HE$26,0)),"")</f>
        <v/>
      </c>
      <c r="LI19" s="1" t="str">
        <f>IFERROR(INDEX(DA$10:DA$26,MATCH(ROWS(LI$10:LI19),$HE$10:$HE$26,0)),"")</f>
        <v/>
      </c>
      <c r="LJ19" s="1" t="str">
        <f>IFERROR(INDEX(DB$10:DB$26,MATCH(ROWS(LJ$10:LJ19),$HE$10:$HE$26,0)),"")</f>
        <v/>
      </c>
      <c r="LK19" s="1" t="str">
        <f>IFERROR(INDEX(DC$10:DC$26,MATCH(ROWS(LK$10:LK19),$HE$10:$HE$26,0)),"")</f>
        <v/>
      </c>
      <c r="LL19" s="1" t="str">
        <f>IFERROR(INDEX(DD$10:DD$26,MATCH(ROWS(LL$10:LL19),$HE$10:$HE$26,0)),"")</f>
        <v/>
      </c>
      <c r="LM19" s="1" t="str">
        <f>IFERROR(INDEX(DE$10:DE$26,MATCH(ROWS(LM$10:LM19),$HE$10:$HE$26,0)),"")</f>
        <v/>
      </c>
      <c r="LN19" s="1" t="str">
        <f>IFERROR(INDEX(DF$10:DF$26,MATCH(ROWS(LN$10:LN19),$HE$10:$HE$26,0)),"")</f>
        <v/>
      </c>
      <c r="LO19" s="1" t="str">
        <f>IFERROR(INDEX(DG$10:DG$26,MATCH(ROWS(LO$10:LO19),$HE$10:$HE$26,0)),"")</f>
        <v/>
      </c>
      <c r="LP19" s="1" t="str">
        <f>IFERROR(INDEX(DH$10:DH$26,MATCH(ROWS(LP$10:LP19),$HE$10:$HE$26,0)),"")</f>
        <v/>
      </c>
      <c r="LQ19" s="1" t="str">
        <f>IFERROR(INDEX(DI$10:DI$26,MATCH(ROWS(LQ$10:LQ19),$HE$10:$HE$26,0)),"")</f>
        <v/>
      </c>
      <c r="LR19" s="1" t="str">
        <f>IFERROR(INDEX(DJ$10:DJ$26,MATCH(ROWS(LR$10:LR19),$HE$10:$HE$26,0)),"")</f>
        <v/>
      </c>
      <c r="LS19" s="1" t="str">
        <f>IFERROR(INDEX(DK$10:DK$26,MATCH(ROWS(LS$10:LS19),$HE$10:$HE$26,0)),"")</f>
        <v/>
      </c>
      <c r="LT19" s="1" t="str">
        <f>IFERROR(INDEX(DL$10:DL$26,MATCH(ROWS(LT$10:LT19),$HE$10:$HE$26,0)),"")</f>
        <v/>
      </c>
      <c r="LU19" s="1" t="str">
        <f>IFERROR(INDEX(DM$10:DM$26,MATCH(ROWS(LU$10:LU19),$HE$10:$HE$26,0)),"")</f>
        <v/>
      </c>
      <c r="LV19" s="1" t="str">
        <f>IFERROR(INDEX(DN$10:DN$26,MATCH(ROWS(LV$10:LV19),$HE$10:$HE$26,0)),"")</f>
        <v/>
      </c>
      <c r="LW19" s="1" t="str">
        <f>IFERROR(INDEX(DO$10:DO$26,MATCH(ROWS(LW$10:LW19),$HE$10:$HE$26,0)),"")</f>
        <v/>
      </c>
      <c r="LX19" s="1" t="str">
        <f>IFERROR(INDEX(DP$10:DP$26,MATCH(ROWS(LX$10:LX19),$HE$10:$HE$26,0)),"")</f>
        <v/>
      </c>
      <c r="LY19" s="1" t="str">
        <f>IFERROR(INDEX(DQ$10:DQ$26,MATCH(ROWS(LY$10:LY19),$HE$10:$HE$26,0)),"")</f>
        <v/>
      </c>
      <c r="LZ19" s="1" t="str">
        <f>IFERROR(INDEX(DR$10:DR$26,MATCH(ROWS(LZ$10:LZ19),$HE$10:$HE$26,0)),"")</f>
        <v/>
      </c>
      <c r="MA19" s="1" t="str">
        <f>IFERROR(INDEX(DS$10:DS$26,MATCH(ROWS(MA$10:MA19),$HE$10:$HE$26,0)),"")</f>
        <v/>
      </c>
      <c r="MB19" s="1" t="str">
        <f>IFERROR(INDEX(DT$10:DT$26,MATCH(ROWS(MB$10:MB19),$HE$10:$HE$26,0)),"")</f>
        <v/>
      </c>
      <c r="MC19" s="1" t="str">
        <f>IFERROR(INDEX(DU$10:DU$26,MATCH(ROWS(MC$10:MC19),$HE$10:$HE$26,0)),"")</f>
        <v/>
      </c>
      <c r="MD19" s="1" t="str">
        <f>IFERROR(INDEX(DV$10:DV$26,MATCH(ROWS(MD$10:MD19),$HE$10:$HE$26,0)),"")</f>
        <v/>
      </c>
      <c r="ME19" s="1" t="str">
        <f>IFERROR(INDEX(DW$10:DW$26,MATCH(ROWS(ME$10:ME19),$HE$10:$HE$26,0)),"")</f>
        <v/>
      </c>
      <c r="MF19" s="1" t="str">
        <f>IFERROR(INDEX(DX$10:DX$26,MATCH(ROWS(MF$10:MF19),$HE$10:$HE$26,0)),"")</f>
        <v/>
      </c>
      <c r="MG19" s="1" t="str">
        <f>IFERROR(INDEX(DY$10:DY$26,MATCH(ROWS(MG$10:MG19),$HE$10:$HE$26,0)),"")</f>
        <v/>
      </c>
      <c r="MH19" s="1" t="str">
        <f>IFERROR(INDEX(DZ$10:DZ$26,MATCH(ROWS(MH$10:MH19),$HE$10:$HE$26,0)),"")</f>
        <v/>
      </c>
      <c r="MI19" s="1" t="str">
        <f>IFERROR(INDEX(EA$10:EA$26,MATCH(ROWS(MI$10:MI19),$HE$10:$HE$26,0)),"")</f>
        <v/>
      </c>
      <c r="MJ19" s="1" t="str">
        <f>IFERROR(INDEX(EB$10:EB$26,MATCH(ROWS(MJ$10:MJ19),$HE$10:$HE$26,0)),"")</f>
        <v/>
      </c>
      <c r="MK19" s="1" t="str">
        <f>IFERROR(INDEX(EC$10:EC$26,MATCH(ROWS(MK$10:MK19),$HE$10:$HE$26,0)),"")</f>
        <v/>
      </c>
      <c r="ML19" s="1" t="str">
        <f>IFERROR(INDEX(ED$10:ED$26,MATCH(ROWS(ML$10:ML19),$HE$10:$HE$26,0)),"")</f>
        <v/>
      </c>
      <c r="MM19" s="1" t="str">
        <f>IFERROR(INDEX(EE$10:EE$26,MATCH(ROWS(MM$10:MM19),$HE$10:$HE$26,0)),"")</f>
        <v/>
      </c>
      <c r="MN19" s="1" t="str">
        <f>IFERROR(INDEX(EF$10:EF$26,MATCH(ROWS(MN$10:MN19),$HE$10:$HE$26,0)),"")</f>
        <v/>
      </c>
      <c r="MO19" s="1" t="str">
        <f>IFERROR(INDEX(EG$10:EG$26,MATCH(ROWS(MO$10:MO19),$HE$10:$HE$26,0)),"")</f>
        <v/>
      </c>
      <c r="MP19" s="1" t="str">
        <f>IFERROR(INDEX(EH$10:EH$26,MATCH(ROWS(MP$10:MP19),$HE$10:$HE$26,0)),"")</f>
        <v/>
      </c>
      <c r="MQ19" s="1" t="str">
        <f>IFERROR(INDEX(EI$10:EI$26,MATCH(ROWS(MQ$10:MQ19),$HE$10:$HE$26,0)),"")</f>
        <v/>
      </c>
      <c r="MR19" s="1" t="str">
        <f>IFERROR(INDEX(EJ$10:EJ$26,MATCH(ROWS(MR$10:MR19),$HE$10:$HE$26,0)),"")</f>
        <v/>
      </c>
      <c r="MS19" s="1" t="str">
        <f>IFERROR(INDEX(EK$10:EK$26,MATCH(ROWS(MS$10:MS19),$HE$10:$HE$26,0)),"")</f>
        <v/>
      </c>
      <c r="MT19" s="1" t="str">
        <f>IFERROR(INDEX(EL$10:EL$26,MATCH(ROWS(MT$10:MT19),$HE$10:$HE$26,0)),"")</f>
        <v/>
      </c>
      <c r="MU19" s="1" t="str">
        <f>IFERROR(INDEX(EM$10:EM$26,MATCH(ROWS(MU$10:MU19),$HE$10:$HE$26,0)),"")</f>
        <v/>
      </c>
      <c r="MV19" s="1" t="str">
        <f>IFERROR(INDEX(EN$10:EN$26,MATCH(ROWS(MV$10:MV19),$HE$10:$HE$26,0)),"")</f>
        <v/>
      </c>
      <c r="MW19" s="1" t="str">
        <f>IFERROR(INDEX(EO$10:EO$26,MATCH(ROWS(MW$10:MW19),$HE$10:$HE$26,0)),"")</f>
        <v/>
      </c>
      <c r="MX19" s="1" t="str">
        <f>IFERROR(INDEX(EP$10:EP$26,MATCH(ROWS(MX$10:MX19),$HE$10:$HE$26,0)),"")</f>
        <v/>
      </c>
      <c r="MY19" s="1" t="str">
        <f>IFERROR(INDEX(EQ$10:EQ$26,MATCH(ROWS(MY$10:MY19),$HE$10:$HE$26,0)),"")</f>
        <v/>
      </c>
      <c r="MZ19" s="1" t="str">
        <f>IFERROR(INDEX(ER$10:ER$26,MATCH(ROWS(MZ$10:MZ19),$HE$10:$HE$26,0)),"")</f>
        <v/>
      </c>
      <c r="NA19" s="1" t="str">
        <f>IFERROR(INDEX(ES$10:ES$26,MATCH(ROWS(NA$10:NA19),$HE$10:$HE$26,0)),"")</f>
        <v/>
      </c>
      <c r="NB19" s="1" t="str">
        <f>IFERROR(INDEX(ET$10:ET$26,MATCH(ROWS(NB$10:NB19),$HE$10:$HE$26,0)),"")</f>
        <v/>
      </c>
      <c r="NC19" s="1" t="str">
        <f>IFERROR(INDEX(EU$10:EU$26,MATCH(ROWS(NC$10:NC19),$HE$10:$HE$26,0)),"")</f>
        <v/>
      </c>
      <c r="ND19" s="1" t="str">
        <f>IFERROR(INDEX(EV$10:EV$26,MATCH(ROWS(ND$10:ND19),$HE$10:$HE$26,0)),"")</f>
        <v/>
      </c>
      <c r="NE19" s="1" t="str">
        <f>IFERROR(INDEX(EW$10:EW$26,MATCH(ROWS(NE$10:NE19),$HE$10:$HE$26,0)),"")</f>
        <v/>
      </c>
      <c r="NF19" s="1" t="str">
        <f>IFERROR(INDEX(EX$10:EX$26,MATCH(ROWS(NF$10:NF19),$HE$10:$HE$26,0)),"")</f>
        <v/>
      </c>
      <c r="NG19" s="1" t="str">
        <f>IFERROR(INDEX(EY$10:EY$26,MATCH(ROWS(NG$10:NG19),$HE$10:$HE$26,0)),"")</f>
        <v/>
      </c>
      <c r="NH19" s="1" t="str">
        <f>IFERROR(INDEX(EZ$10:EZ$26,MATCH(ROWS(NH$10:NH19),$HE$10:$HE$26,0)),"")</f>
        <v/>
      </c>
      <c r="NI19" s="1" t="str">
        <f>IFERROR(INDEX(FA$10:FA$26,MATCH(ROWS(NI$10:NI19),$HE$10:$HE$26,0)),"")</f>
        <v/>
      </c>
      <c r="NJ19" s="1" t="str">
        <f>IFERROR(INDEX(FB$10:FB$26,MATCH(ROWS(NJ$10:NJ19),$HE$10:$HE$26,0)),"")</f>
        <v/>
      </c>
      <c r="NK19" s="1" t="str">
        <f>IFERROR(INDEX(FC$10:FC$26,MATCH(ROWS(NK$10:NK19),$HE$10:$HE$26,0)),"")</f>
        <v/>
      </c>
      <c r="NL19" s="1" t="str">
        <f>IFERROR(INDEX(FD$10:FD$26,MATCH(ROWS(NL$10:NL19),$HE$10:$HE$26,0)),"")</f>
        <v/>
      </c>
      <c r="NM19" s="1" t="str">
        <f>IFERROR(INDEX(FE$10:FE$26,MATCH(ROWS(NM$10:NM19),$HE$10:$HE$26,0)),"")</f>
        <v/>
      </c>
      <c r="NN19" s="1" t="str">
        <f>IFERROR(INDEX(FF$10:FF$26,MATCH(ROWS(NN$10:NN19),$HE$10:$HE$26,0)),"")</f>
        <v/>
      </c>
      <c r="NO19" s="1" t="str">
        <f>IFERROR(INDEX(FG$10:FG$26,MATCH(ROWS(NO$10:NO19),$HE$10:$HE$26,0)),"")</f>
        <v/>
      </c>
      <c r="NP19" s="1" t="str">
        <f>IFERROR(INDEX(FH$10:FH$26,MATCH(ROWS(NP$10:NP19),$HE$10:$HE$26,0)),"")</f>
        <v/>
      </c>
      <c r="NQ19" s="1" t="str">
        <f>IFERROR(INDEX(FI$10:FI$26,MATCH(ROWS(NQ$10:NQ19),$HE$10:$HE$26,0)),"")</f>
        <v/>
      </c>
      <c r="NR19" s="1" t="str">
        <f>IFERROR(INDEX(FJ$10:FJ$26,MATCH(ROWS(NR$10:NR19),$HE$10:$HE$26,0)),"")</f>
        <v/>
      </c>
      <c r="NS19" s="1" t="str">
        <f>IFERROR(INDEX(FK$10:FK$26,MATCH(ROWS(NS$10:NS19),$HE$10:$HE$26,0)),"")</f>
        <v/>
      </c>
      <c r="NT19" s="1" t="str">
        <f>IFERROR(INDEX(FL$10:FL$26,MATCH(ROWS(NT$10:NT19),$HE$10:$HE$26,0)),"")</f>
        <v/>
      </c>
      <c r="NU19" s="1" t="str">
        <f>IFERROR(INDEX(FM$10:FM$26,MATCH(ROWS(NU$10:NU19),$HE$10:$HE$26,0)),"")</f>
        <v/>
      </c>
      <c r="NV19" s="1" t="str">
        <f>IFERROR(INDEX(FN$10:FN$26,MATCH(ROWS(NV$10:NV19),$HE$10:$HE$26,0)),"")</f>
        <v/>
      </c>
      <c r="NW19" s="1" t="str">
        <f>IFERROR(INDEX(FO$10:FO$26,MATCH(ROWS(NW$10:NW19),$HE$10:$HE$26,0)),"")</f>
        <v/>
      </c>
      <c r="NX19" s="1" t="str">
        <f>IFERROR(INDEX(FP$10:FP$26,MATCH(ROWS(NX$10:NX19),$HE$10:$HE$26,0)),"")</f>
        <v/>
      </c>
      <c r="NY19" s="1" t="str">
        <f>IFERROR(INDEX(FQ$10:FQ$26,MATCH(ROWS(NY$10:NY19),$HE$10:$HE$26,0)),"")</f>
        <v/>
      </c>
      <c r="NZ19" s="1" t="str">
        <f>IFERROR(INDEX(FR$10:FR$26,MATCH(ROWS(NZ$10:NZ19),$HE$10:$HE$26,0)),"")</f>
        <v/>
      </c>
      <c r="OA19" s="1" t="str">
        <f>IFERROR(INDEX(FS$10:FS$26,MATCH(ROWS(OA$10:OA19),$HE$10:$HE$26,0)),"")</f>
        <v/>
      </c>
      <c r="OB19" s="1" t="str">
        <f>IFERROR(INDEX(FT$10:FT$26,MATCH(ROWS(OB$10:OB19),$HE$10:$HE$26,0)),"")</f>
        <v/>
      </c>
      <c r="OC19" s="1" t="str">
        <f>IFERROR(INDEX(FU$10:FU$26,MATCH(ROWS(OC$10:OC19),$HE$10:$HE$26,0)),"")</f>
        <v/>
      </c>
      <c r="OD19" s="1" t="str">
        <f>IFERROR(INDEX(FV$10:FV$26,MATCH(ROWS(OD$10:OD19),$HE$10:$HE$26,0)),"")</f>
        <v/>
      </c>
      <c r="OE19" s="1" t="str">
        <f>IFERROR(INDEX(FW$10:FW$26,MATCH(ROWS(OE$10:OE19),$HE$10:$HE$26,0)),"")</f>
        <v/>
      </c>
      <c r="OF19" s="1" t="str">
        <f>IFERROR(INDEX(FX$10:FX$26,MATCH(ROWS(OF$10:OF19),$HE$10:$HE$26,0)),"")</f>
        <v/>
      </c>
      <c r="OG19" s="1" t="str">
        <f>IFERROR(INDEX(FY$10:FY$26,MATCH(ROWS(OG$10:OG19),$HE$10:$HE$26,0)),"")</f>
        <v/>
      </c>
      <c r="OH19" s="1" t="str">
        <f>IFERROR(INDEX(FZ$10:FZ$26,MATCH(ROWS(OH$10:OH19),$HE$10:$HE$26,0)),"")</f>
        <v/>
      </c>
      <c r="OI19" s="1" t="str">
        <f>IFERROR(INDEX(GA$10:GA$26,MATCH(ROWS(OI$10:OI19),$HE$10:$HE$26,0)),"")</f>
        <v/>
      </c>
      <c r="OJ19" s="1" t="str">
        <f>IFERROR(INDEX(GB$10:GB$26,MATCH(ROWS(OJ$10:OJ19),$HE$10:$HE$26,0)),"")</f>
        <v/>
      </c>
      <c r="OK19" s="1" t="str">
        <f>IFERROR(INDEX(GC$10:GC$26,MATCH(ROWS(OK$10:OK19),$HE$10:$HE$26,0)),"")</f>
        <v/>
      </c>
      <c r="OL19" s="1" t="str">
        <f>IFERROR(INDEX(GD$10:GD$26,MATCH(ROWS(OL$10:OL19),$HE$10:$HE$26,0)),"")</f>
        <v/>
      </c>
      <c r="OM19" s="1" t="str">
        <f>IFERROR(INDEX(GE$10:GE$26,MATCH(ROWS(OM$10:OM19),$HE$10:$HE$26,0)),"")</f>
        <v/>
      </c>
      <c r="ON19" s="1" t="str">
        <f>IFERROR(INDEX(GF$10:GF$26,MATCH(ROWS(ON$10:ON19),$HE$10:$HE$26,0)),"")</f>
        <v/>
      </c>
      <c r="OO19" s="1" t="str">
        <f>IFERROR(INDEX(GG$10:GG$26,MATCH(ROWS(OO$10:OO19),$HE$10:$HE$26,0)),"")</f>
        <v/>
      </c>
      <c r="OP19" s="1" t="str">
        <f>IFERROR(INDEX(GH$10:GH$26,MATCH(ROWS(OP$10:OP19),$HE$10:$HE$26,0)),"")</f>
        <v/>
      </c>
      <c r="OQ19" s="1" t="str">
        <f>IFERROR(INDEX(GI$10:GI$26,MATCH(ROWS(OQ$10:OQ19),$HE$10:$HE$26,0)),"")</f>
        <v/>
      </c>
      <c r="OR19" s="1" t="str">
        <f>IFERROR(INDEX(GJ$10:GJ$26,MATCH(ROWS(OR$10:OR19),$HE$10:$HE$26,0)),"")</f>
        <v/>
      </c>
      <c r="OS19" s="1" t="str">
        <f>IFERROR(INDEX(GK$10:GK$26,MATCH(ROWS(OS$10:OS19),$HE$10:$HE$26,0)),"")</f>
        <v/>
      </c>
      <c r="OT19" s="1" t="str">
        <f>IFERROR(INDEX(GL$10:GL$26,MATCH(ROWS(OT$10:OT19),$HE$10:$HE$26,0)),"")</f>
        <v/>
      </c>
      <c r="OU19" s="1" t="str">
        <f>IFERROR(INDEX(GM$10:GM$26,MATCH(ROWS(OU$10:OU19),$HE$10:$HE$26,0)),"")</f>
        <v/>
      </c>
      <c r="OV19" s="1" t="str">
        <f>IFERROR(INDEX(GN$10:GN$26,MATCH(ROWS(OV$10:OV19),$HE$10:$HE$26,0)),"")</f>
        <v/>
      </c>
      <c r="OW19" s="1" t="str">
        <f>IFERROR(INDEX(GO$10:GO$26,MATCH(ROWS(OW$10:OW19),$HE$10:$HE$26,0)),"")</f>
        <v/>
      </c>
      <c r="OX19" s="1" t="str">
        <f>IFERROR(INDEX(GP$10:GP$26,MATCH(ROWS(OX$10:OX19),$HE$10:$HE$26,0)),"")</f>
        <v/>
      </c>
      <c r="OY19" s="1" t="str">
        <f>IFERROR(INDEX(GQ$10:GQ$26,MATCH(ROWS(OY$10:OY19),$HE$10:$HE$26,0)),"")</f>
        <v/>
      </c>
      <c r="OZ19" s="1" t="str">
        <f>IFERROR(INDEX(GR$10:GR$26,MATCH(ROWS(OZ$10:OZ19),$HE$10:$HE$26,0)),"")</f>
        <v/>
      </c>
      <c r="PA19" s="1" t="str">
        <f>IFERROR(INDEX(GS$10:GS$26,MATCH(ROWS(PA$10:PA19),$HE$10:$HE$26,0)),"")</f>
        <v/>
      </c>
      <c r="PB19" s="1" t="str">
        <f>IFERROR(INDEX(GT$10:GT$26,MATCH(ROWS(PB$10:PB19),$HE$10:$HE$26,0)),"")</f>
        <v/>
      </c>
      <c r="PC19" s="1" t="str">
        <f>IFERROR(INDEX(GU$10:GU$26,MATCH(ROWS(PC$10:PC19),$HE$10:$HE$26,0)),"")</f>
        <v/>
      </c>
      <c r="PD19" s="1" t="str">
        <f>IFERROR(INDEX(GV$10:GV$26,MATCH(ROWS(PD$10:PD19),$HE$10:$HE$26,0)),"")</f>
        <v/>
      </c>
      <c r="PE19" s="1" t="str">
        <f>IFERROR(INDEX(GW$10:GW$26,MATCH(ROWS(PE$10:PE19),$HE$10:$HE$26,0)),"")</f>
        <v/>
      </c>
      <c r="PF19" s="1" t="str">
        <f>IFERROR(INDEX(GX$10:GX$26,MATCH(ROWS(PF$10:PF19),$HE$10:$HE$26,0)),"")</f>
        <v/>
      </c>
      <c r="PG19" s="1" t="str">
        <f>IFERROR(INDEX(GY$10:GY$26,MATCH(ROWS(PG$10:PG19),$HE$10:$HE$26,0)),"")</f>
        <v/>
      </c>
      <c r="PH19" s="1" t="str">
        <f>IFERROR(INDEX(GZ$10:GZ$26,MATCH(ROWS(PH$10:PH19),$HE$10:$HE$26,0)),"")</f>
        <v/>
      </c>
      <c r="PI19" s="1" t="str">
        <f>IFERROR(INDEX(HA$10:HA$26,MATCH(ROWS(PI$10:PI19),$HE$10:$HE$26,0)),"")</f>
        <v/>
      </c>
    </row>
    <row r="20" spans="1:425" ht="24" customHeight="1" x14ac:dyDescent="0.3">
      <c r="A20" s="87">
        <v>11</v>
      </c>
      <c r="B20" s="78"/>
      <c r="C20" s="154"/>
      <c r="D20" s="119"/>
      <c r="E20" s="202"/>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8"/>
      <c r="GU20" s="79"/>
      <c r="GV20" s="79"/>
      <c r="GW20" s="79"/>
      <c r="GX20" s="79"/>
      <c r="GY20" s="79"/>
      <c r="GZ20" s="79"/>
      <c r="HA20" s="79"/>
      <c r="HC20" s="2">
        <f t="shared" si="5"/>
        <v>0</v>
      </c>
      <c r="HD20" s="3"/>
      <c r="HE20">
        <f t="shared" si="6"/>
        <v>0</v>
      </c>
      <c r="HJ20" s="1" t="str">
        <f>IFERROR(INDEX(B$10:B$26,MATCH(ROWS(HJ$10:HJ20),$HE$10:$HE$26,0)),"")</f>
        <v/>
      </c>
      <c r="HK20" s="1" t="str">
        <f>IFERROR(INDEX(C$10:C$26,MATCH(ROWS(HK$10:HK20),$HE$10:$HE$26,0)),"")</f>
        <v/>
      </c>
      <c r="HL20" s="1" t="str">
        <f>IFERROR(INDEX(D$10:D$26,MATCH(ROWS(HL$10:HL20),$HE$10:$HE$26,0)),"")</f>
        <v/>
      </c>
      <c r="HM20" s="1" t="str">
        <f>IFERROR(INDEX(E$10:E$26,MATCH(ROWS(HM$10:HM20),$HE$10:$HE$26,0)),"")</f>
        <v/>
      </c>
      <c r="HN20" s="1" t="str">
        <f>IFERROR(INDEX(F$10:F$26,MATCH(ROWS(HN$10:HN20),$HE$10:$HE$26,0)),"")</f>
        <v/>
      </c>
      <c r="HO20" s="1" t="str">
        <f>IFERROR(INDEX(G$10:G$26,MATCH(ROWS(HO$10:HO20),$HE$10:$HE$26,0)),"")</f>
        <v/>
      </c>
      <c r="HP20" s="1" t="str">
        <f>IFERROR(INDEX(H$10:H$26,MATCH(ROWS(HP$10:HP20),$HE$10:$HE$26,0)),"")</f>
        <v/>
      </c>
      <c r="HQ20" s="1" t="str">
        <f>IFERROR(INDEX(I$10:I$26,MATCH(ROWS(HQ$10:HQ20),$HE$10:$HE$26,0)),"")</f>
        <v/>
      </c>
      <c r="HR20" s="1" t="str">
        <f>IFERROR(INDEX(J$10:J$26,MATCH(ROWS(HR$10:HR20),$HE$10:$HE$26,0)),"")</f>
        <v/>
      </c>
      <c r="HS20" s="1" t="str">
        <f>IFERROR(INDEX(K$10:K$26,MATCH(ROWS(HS$10:HS20),$HE$10:$HE$26,0)),"")</f>
        <v/>
      </c>
      <c r="HT20" s="1" t="str">
        <f>IFERROR(INDEX(L$10:L$26,MATCH(ROWS(HT$10:HT20),$HE$10:$HE$26,0)),"")</f>
        <v/>
      </c>
      <c r="HU20" s="1" t="str">
        <f>IFERROR(INDEX(M$10:M$26,MATCH(ROWS(HU$10:HU20),$HE$10:$HE$26,0)),"")</f>
        <v/>
      </c>
      <c r="HV20" s="1" t="str">
        <f>IFERROR(INDEX(N$10:N$26,MATCH(ROWS(HV$10:HV20),$HE$10:$HE$26,0)),"")</f>
        <v/>
      </c>
      <c r="HW20" s="1" t="str">
        <f>IFERROR(INDEX(O$10:O$26,MATCH(ROWS(HW$10:HW20),$HE$10:$HE$26,0)),"")</f>
        <v/>
      </c>
      <c r="HX20" s="1" t="str">
        <f>IFERROR(INDEX(P$10:P$26,MATCH(ROWS(HX$10:HX20),$HE$10:$HE$26,0)),"")</f>
        <v/>
      </c>
      <c r="HY20" s="1" t="str">
        <f>IFERROR(INDEX(Q$10:Q$26,MATCH(ROWS(HY$10:HY20),$HE$10:$HE$26,0)),"")</f>
        <v/>
      </c>
      <c r="HZ20" s="1" t="str">
        <f>IFERROR(INDEX(R$10:R$26,MATCH(ROWS(HZ$10:HZ20),$HE$10:$HE$26,0)),"")</f>
        <v/>
      </c>
      <c r="IA20" s="1" t="str">
        <f>IFERROR(INDEX(S$10:S$26,MATCH(ROWS(IA$10:IA20),$HE$10:$HE$26,0)),"")</f>
        <v/>
      </c>
      <c r="IB20" s="1" t="str">
        <f>IFERROR(INDEX(T$10:T$26,MATCH(ROWS(IB$10:IB20),$HE$10:$HE$26,0)),"")</f>
        <v/>
      </c>
      <c r="IC20" s="1" t="str">
        <f>IFERROR(INDEX(U$10:U$26,MATCH(ROWS(IC$10:IC20),$HE$10:$HE$26,0)),"")</f>
        <v/>
      </c>
      <c r="ID20" s="1" t="str">
        <f>IFERROR(INDEX(V$10:V$26,MATCH(ROWS(ID$10:ID20),$HE$10:$HE$26,0)),"")</f>
        <v/>
      </c>
      <c r="IE20" s="1" t="str">
        <f>IFERROR(INDEX(W$10:W$26,MATCH(ROWS(IE$10:IE20),$HE$10:$HE$26,0)),"")</f>
        <v/>
      </c>
      <c r="IF20" s="1" t="str">
        <f>IFERROR(INDEX(X$10:X$26,MATCH(ROWS(IF$10:IF20),$HE$10:$HE$26,0)),"")</f>
        <v/>
      </c>
      <c r="IG20" s="1" t="str">
        <f>IFERROR(INDEX(Y$10:Y$26,MATCH(ROWS(IG$10:IG20),$HE$10:$HE$26,0)),"")</f>
        <v/>
      </c>
      <c r="IH20" s="1" t="str">
        <f>IFERROR(INDEX(Z$10:Z$26,MATCH(ROWS(IH$10:IH20),$HE$10:$HE$26,0)),"")</f>
        <v/>
      </c>
      <c r="II20" s="1" t="str">
        <f>IFERROR(INDEX(AA$10:AA$26,MATCH(ROWS(II$10:II20),$HE$10:$HE$26,0)),"")</f>
        <v/>
      </c>
      <c r="IJ20" s="1" t="str">
        <f>IFERROR(INDEX(AB$10:AB$26,MATCH(ROWS(IJ$10:IJ20),$HE$10:$HE$26,0)),"")</f>
        <v/>
      </c>
      <c r="IK20" s="1" t="str">
        <f>IFERROR(INDEX(AC$10:AC$26,MATCH(ROWS(IK$10:IK20),$HE$10:$HE$26,0)),"")</f>
        <v/>
      </c>
      <c r="IL20" s="1" t="str">
        <f>IFERROR(INDEX(AD$10:AD$26,MATCH(ROWS(IL$10:IL20),$HE$10:$HE$26,0)),"")</f>
        <v/>
      </c>
      <c r="IM20" s="1" t="str">
        <f>IFERROR(INDEX(AE$10:AE$26,MATCH(ROWS(IM$10:IM20),$HE$10:$HE$26,0)),"")</f>
        <v/>
      </c>
      <c r="IN20" s="1" t="str">
        <f>IFERROR(INDEX(AF$10:AF$26,MATCH(ROWS(IN$10:IN20),$HE$10:$HE$26,0)),"")</f>
        <v/>
      </c>
      <c r="IO20" s="1" t="str">
        <f>IFERROR(INDEX(AG$10:AG$26,MATCH(ROWS(IO$10:IO20),$HE$10:$HE$26,0)),"")</f>
        <v/>
      </c>
      <c r="IP20" s="1" t="str">
        <f>IFERROR(INDEX(AH$10:AH$26,MATCH(ROWS(IP$10:IP20),$HE$10:$HE$26,0)),"")</f>
        <v/>
      </c>
      <c r="IQ20" s="1" t="str">
        <f>IFERROR(INDEX(AI$10:AI$26,MATCH(ROWS(IQ$10:IQ20),$HE$10:$HE$26,0)),"")</f>
        <v/>
      </c>
      <c r="IR20" s="1" t="str">
        <f>IFERROR(INDEX(AJ$10:AJ$26,MATCH(ROWS(IR$10:IR20),$HE$10:$HE$26,0)),"")</f>
        <v/>
      </c>
      <c r="IS20" s="1" t="str">
        <f>IFERROR(INDEX(AK$10:AK$26,MATCH(ROWS(IS$10:IS20),$HE$10:$HE$26,0)),"")</f>
        <v/>
      </c>
      <c r="IT20" s="1" t="str">
        <f>IFERROR(INDEX(AL$10:AL$26,MATCH(ROWS(IT$10:IT20),$HE$10:$HE$26,0)),"")</f>
        <v/>
      </c>
      <c r="IU20" s="1" t="str">
        <f>IFERROR(INDEX(AM$10:AM$26,MATCH(ROWS(IU$10:IU20),$HE$10:$HE$26,0)),"")</f>
        <v/>
      </c>
      <c r="IV20" s="1" t="str">
        <f>IFERROR(INDEX(AN$10:AN$26,MATCH(ROWS(IV$10:IV20),$HE$10:$HE$26,0)),"")</f>
        <v/>
      </c>
      <c r="IW20" s="1" t="str">
        <f>IFERROR(INDEX(AO$10:AO$26,MATCH(ROWS(IW$10:IW20),$HE$10:$HE$26,0)),"")</f>
        <v/>
      </c>
      <c r="IX20" s="1" t="str">
        <f>IFERROR(INDEX(AP$10:AP$26,MATCH(ROWS(IX$10:IX20),$HE$10:$HE$26,0)),"")</f>
        <v/>
      </c>
      <c r="IY20" s="1" t="str">
        <f>IFERROR(INDEX(AQ$10:AQ$26,MATCH(ROWS(IY$10:IY20),$HE$10:$HE$26,0)),"")</f>
        <v/>
      </c>
      <c r="IZ20" s="1" t="str">
        <f>IFERROR(INDEX(AR$10:AR$26,MATCH(ROWS(IZ$10:IZ20),$HE$10:$HE$26,0)),"")</f>
        <v/>
      </c>
      <c r="JA20" s="1" t="str">
        <f>IFERROR(INDEX(AS$10:AS$26,MATCH(ROWS(JA$10:JA20),$HE$10:$HE$26,0)),"")</f>
        <v/>
      </c>
      <c r="JB20" s="1" t="str">
        <f>IFERROR(INDEX(AT$10:AT$26,MATCH(ROWS(JB$10:JB20),$HE$10:$HE$26,0)),"")</f>
        <v/>
      </c>
      <c r="JC20" s="1" t="str">
        <f>IFERROR(INDEX(AU$10:AU$26,MATCH(ROWS(JC$10:JC20),$HE$10:$HE$26,0)),"")</f>
        <v/>
      </c>
      <c r="JD20" s="1" t="str">
        <f>IFERROR(INDEX(AV$10:AV$26,MATCH(ROWS(JD$10:JD20),$HE$10:$HE$26,0)),"")</f>
        <v/>
      </c>
      <c r="JE20" s="1" t="str">
        <f>IFERROR(INDEX(AW$10:AW$26,MATCH(ROWS(JE$10:JE20),$HE$10:$HE$26,0)),"")</f>
        <v/>
      </c>
      <c r="JF20" s="1" t="str">
        <f>IFERROR(INDEX(AX$10:AX$26,MATCH(ROWS(JF$10:JF20),$HE$10:$HE$26,0)),"")</f>
        <v/>
      </c>
      <c r="JG20" s="1" t="str">
        <f>IFERROR(INDEX(AY$10:AY$26,MATCH(ROWS(JG$10:JG20),$HE$10:$HE$26,0)),"")</f>
        <v/>
      </c>
      <c r="JH20" s="1" t="str">
        <f>IFERROR(INDEX(AZ$10:AZ$26,MATCH(ROWS(JH$10:JH20),$HE$10:$HE$26,0)),"")</f>
        <v/>
      </c>
      <c r="JI20" s="1" t="str">
        <f>IFERROR(INDEX(BA$10:BA$26,MATCH(ROWS(JI$10:JI20),$HE$10:$HE$26,0)),"")</f>
        <v/>
      </c>
      <c r="JJ20" s="1" t="str">
        <f>IFERROR(INDEX(BB$10:BB$26,MATCH(ROWS(JJ$10:JJ20),$HE$10:$HE$26,0)),"")</f>
        <v/>
      </c>
      <c r="JK20" s="1" t="str">
        <f>IFERROR(INDEX(BC$10:BC$26,MATCH(ROWS(JK$10:JK20),$HE$10:$HE$26,0)),"")</f>
        <v/>
      </c>
      <c r="JL20" s="1" t="str">
        <f>IFERROR(INDEX(BD$10:BD$26,MATCH(ROWS(JL$10:JL20),$HE$10:$HE$26,0)),"")</f>
        <v/>
      </c>
      <c r="JM20" s="1" t="str">
        <f>IFERROR(INDEX(BE$10:BE$26,MATCH(ROWS(JM$10:JM20),$HE$10:$HE$26,0)),"")</f>
        <v/>
      </c>
      <c r="JN20" s="1" t="str">
        <f>IFERROR(INDEX(BF$10:BF$26,MATCH(ROWS(JN$10:JN20),$HE$10:$HE$26,0)),"")</f>
        <v/>
      </c>
      <c r="JO20" s="1" t="str">
        <f>IFERROR(INDEX(BG$10:BG$26,MATCH(ROWS(JO$10:JO20),$HE$10:$HE$26,0)),"")</f>
        <v/>
      </c>
      <c r="JP20" s="1" t="str">
        <f>IFERROR(INDEX(BH$10:BH$26,MATCH(ROWS(JP$10:JP20),$HE$10:$HE$26,0)),"")</f>
        <v/>
      </c>
      <c r="JQ20" s="1" t="str">
        <f>IFERROR(INDEX(BI$10:BI$26,MATCH(ROWS(JQ$10:JQ20),$HE$10:$HE$26,0)),"")</f>
        <v/>
      </c>
      <c r="JR20" s="1" t="str">
        <f>IFERROR(INDEX(BJ$10:BJ$26,MATCH(ROWS(JR$10:JR20),$HE$10:$HE$26,0)),"")</f>
        <v/>
      </c>
      <c r="JS20" s="1" t="str">
        <f>IFERROR(INDEX(BK$10:BK$26,MATCH(ROWS(JS$10:JS20),$HE$10:$HE$26,0)),"")</f>
        <v/>
      </c>
      <c r="JT20" s="1" t="str">
        <f>IFERROR(INDEX(BL$10:BL$26,MATCH(ROWS(JT$10:JT20),$HE$10:$HE$26,0)),"")</f>
        <v/>
      </c>
      <c r="JU20" s="1" t="str">
        <f>IFERROR(INDEX(BM$10:BM$26,MATCH(ROWS(JU$10:JU20),$HE$10:$HE$26,0)),"")</f>
        <v/>
      </c>
      <c r="JV20" s="1" t="str">
        <f>IFERROR(INDEX(BN$10:BN$26,MATCH(ROWS(JV$10:JV20),$HE$10:$HE$26,0)),"")</f>
        <v/>
      </c>
      <c r="JW20" s="1" t="str">
        <f>IFERROR(INDEX(BO$10:BO$26,MATCH(ROWS(JW$10:JW20),$HE$10:$HE$26,0)),"")</f>
        <v/>
      </c>
      <c r="JX20" s="1" t="str">
        <f>IFERROR(INDEX(BP$10:BP$26,MATCH(ROWS(JX$10:JX20),$HE$10:$HE$26,0)),"")</f>
        <v/>
      </c>
      <c r="JY20" s="1" t="str">
        <f>IFERROR(INDEX(BQ$10:BQ$26,MATCH(ROWS(JY$10:JY20),$HE$10:$HE$26,0)),"")</f>
        <v/>
      </c>
      <c r="JZ20" s="1" t="str">
        <f>IFERROR(INDEX(BR$10:BR$26,MATCH(ROWS(JZ$10:JZ20),$HE$10:$HE$26,0)),"")</f>
        <v/>
      </c>
      <c r="KA20" s="1" t="str">
        <f>IFERROR(INDEX(BS$10:BS$26,MATCH(ROWS(KA$10:KA20),$HE$10:$HE$26,0)),"")</f>
        <v/>
      </c>
      <c r="KB20" s="1" t="str">
        <f>IFERROR(INDEX(BT$10:BT$26,MATCH(ROWS(KB$10:KB20),$HE$10:$HE$26,0)),"")</f>
        <v/>
      </c>
      <c r="KC20" s="1" t="str">
        <f>IFERROR(INDEX(BU$10:BU$26,MATCH(ROWS(KC$10:KC20),$HE$10:$HE$26,0)),"")</f>
        <v/>
      </c>
      <c r="KD20" s="1" t="str">
        <f>IFERROR(INDEX(BV$10:BV$26,MATCH(ROWS(KD$10:KD20),$HE$10:$HE$26,0)),"")</f>
        <v/>
      </c>
      <c r="KE20" s="1" t="str">
        <f>IFERROR(INDEX(BW$10:BW$26,MATCH(ROWS(KE$10:KE20),$HE$10:$HE$26,0)),"")</f>
        <v/>
      </c>
      <c r="KF20" s="1" t="str">
        <f>IFERROR(INDEX(BX$10:BX$26,MATCH(ROWS(KF$10:KF20),$HE$10:$HE$26,0)),"")</f>
        <v/>
      </c>
      <c r="KG20" s="1" t="str">
        <f>IFERROR(INDEX(BY$10:BY$26,MATCH(ROWS(KG$10:KG20),$HE$10:$HE$26,0)),"")</f>
        <v/>
      </c>
      <c r="KH20" s="1" t="str">
        <f>IFERROR(INDEX(BZ$10:BZ$26,MATCH(ROWS(KH$10:KH20),$HE$10:$HE$26,0)),"")</f>
        <v/>
      </c>
      <c r="KI20" s="1" t="str">
        <f>IFERROR(INDEX(CA$10:CA$26,MATCH(ROWS(KI$10:KI20),$HE$10:$HE$26,0)),"")</f>
        <v/>
      </c>
      <c r="KJ20" s="1" t="str">
        <f>IFERROR(INDEX(CB$10:CB$26,MATCH(ROWS(KJ$10:KJ20),$HE$10:$HE$26,0)),"")</f>
        <v/>
      </c>
      <c r="KK20" s="1" t="str">
        <f>IFERROR(INDEX(CC$10:CC$26,MATCH(ROWS(KK$10:KK20),$HE$10:$HE$26,0)),"")</f>
        <v/>
      </c>
      <c r="KL20" s="1" t="str">
        <f>IFERROR(INDEX(CD$10:CD$26,MATCH(ROWS(KL$10:KL20),$HE$10:$HE$26,0)),"")</f>
        <v/>
      </c>
      <c r="KM20" s="1" t="str">
        <f>IFERROR(INDEX(CE$10:CE$26,MATCH(ROWS(KM$10:KM20),$HE$10:$HE$26,0)),"")</f>
        <v/>
      </c>
      <c r="KN20" s="1" t="str">
        <f>IFERROR(INDEX(CF$10:CF$26,MATCH(ROWS(KN$10:KN20),$HE$10:$HE$26,0)),"")</f>
        <v/>
      </c>
      <c r="KO20" s="1" t="str">
        <f>IFERROR(INDEX(CG$10:CG$26,MATCH(ROWS(KO$10:KO20),$HE$10:$HE$26,0)),"")</f>
        <v/>
      </c>
      <c r="KP20" s="1" t="str">
        <f>IFERROR(INDEX(CH$10:CH$26,MATCH(ROWS(KP$10:KP20),$HE$10:$HE$26,0)),"")</f>
        <v/>
      </c>
      <c r="KQ20" s="1" t="str">
        <f>IFERROR(INDEX(CI$10:CI$26,MATCH(ROWS(KQ$10:KQ20),$HE$10:$HE$26,0)),"")</f>
        <v/>
      </c>
      <c r="KR20" s="1" t="str">
        <f>IFERROR(INDEX(CJ$10:CJ$26,MATCH(ROWS(KR$10:KR20),$HE$10:$HE$26,0)),"")</f>
        <v/>
      </c>
      <c r="KS20" s="1" t="str">
        <f>IFERROR(INDEX(CK$10:CK$26,MATCH(ROWS(KS$10:KS20),$HE$10:$HE$26,0)),"")</f>
        <v/>
      </c>
      <c r="KT20" s="1" t="str">
        <f>IFERROR(INDEX(CL$10:CL$26,MATCH(ROWS(KT$10:KT20),$HE$10:$HE$26,0)),"")</f>
        <v/>
      </c>
      <c r="KU20" s="1" t="str">
        <f>IFERROR(INDEX(CM$10:CM$26,MATCH(ROWS(KU$10:KU20),$HE$10:$HE$26,0)),"")</f>
        <v/>
      </c>
      <c r="KV20" s="1" t="str">
        <f>IFERROR(INDEX(CN$10:CN$26,MATCH(ROWS(KV$10:KV20),$HE$10:$HE$26,0)),"")</f>
        <v/>
      </c>
      <c r="KW20" s="1" t="str">
        <f>IFERROR(INDEX(CO$10:CO$26,MATCH(ROWS(KW$10:KW20),$HE$10:$HE$26,0)),"")</f>
        <v/>
      </c>
      <c r="KX20" s="1" t="str">
        <f>IFERROR(INDEX(CP$10:CP$26,MATCH(ROWS(KX$10:KX20),$HE$10:$HE$26,0)),"")</f>
        <v/>
      </c>
      <c r="KY20" s="1" t="str">
        <f>IFERROR(INDEX(CQ$10:CQ$26,MATCH(ROWS(KY$10:KY20),$HE$10:$HE$26,0)),"")</f>
        <v/>
      </c>
      <c r="KZ20" s="1" t="str">
        <f>IFERROR(INDEX(CR$10:CR$26,MATCH(ROWS(KZ$10:KZ20),$HE$10:$HE$26,0)),"")</f>
        <v/>
      </c>
      <c r="LA20" s="1" t="str">
        <f>IFERROR(INDEX(CS$10:CS$26,MATCH(ROWS(LA$10:LA20),$HE$10:$HE$26,0)),"")</f>
        <v/>
      </c>
      <c r="LB20" s="1" t="str">
        <f>IFERROR(INDEX(CT$10:CT$26,MATCH(ROWS(LB$10:LB20),$HE$10:$HE$26,0)),"")</f>
        <v/>
      </c>
      <c r="LC20" s="1" t="str">
        <f>IFERROR(INDEX(CU$10:CU$26,MATCH(ROWS(LC$10:LC20),$HE$10:$HE$26,0)),"")</f>
        <v/>
      </c>
      <c r="LD20" s="1" t="str">
        <f>IFERROR(INDEX(CV$10:CV$26,MATCH(ROWS(LD$10:LD20),$HE$10:$HE$26,0)),"")</f>
        <v/>
      </c>
      <c r="LE20" s="1" t="str">
        <f>IFERROR(INDEX(CW$10:CW$26,MATCH(ROWS(LE$10:LE20),$HE$10:$HE$26,0)),"")</f>
        <v/>
      </c>
      <c r="LF20" s="1" t="str">
        <f>IFERROR(INDEX(CX$10:CX$26,MATCH(ROWS(LF$10:LF20),$HE$10:$HE$26,0)),"")</f>
        <v/>
      </c>
      <c r="LG20" s="1" t="str">
        <f>IFERROR(INDEX(CY$10:CY$26,MATCH(ROWS(LG$10:LG20),$HE$10:$HE$26,0)),"")</f>
        <v/>
      </c>
      <c r="LH20" s="1" t="str">
        <f>IFERROR(INDEX(CZ$10:CZ$26,MATCH(ROWS(LH$10:LH20),$HE$10:$HE$26,0)),"")</f>
        <v/>
      </c>
      <c r="LI20" s="1" t="str">
        <f>IFERROR(INDEX(DA$10:DA$26,MATCH(ROWS(LI$10:LI20),$HE$10:$HE$26,0)),"")</f>
        <v/>
      </c>
      <c r="LJ20" s="1" t="str">
        <f>IFERROR(INDEX(DB$10:DB$26,MATCH(ROWS(LJ$10:LJ20),$HE$10:$HE$26,0)),"")</f>
        <v/>
      </c>
      <c r="LK20" s="1" t="str">
        <f>IFERROR(INDEX(DC$10:DC$26,MATCH(ROWS(LK$10:LK20),$HE$10:$HE$26,0)),"")</f>
        <v/>
      </c>
      <c r="LL20" s="1" t="str">
        <f>IFERROR(INDEX(DD$10:DD$26,MATCH(ROWS(LL$10:LL20),$HE$10:$HE$26,0)),"")</f>
        <v/>
      </c>
      <c r="LM20" s="1" t="str">
        <f>IFERROR(INDEX(DE$10:DE$26,MATCH(ROWS(LM$10:LM20),$HE$10:$HE$26,0)),"")</f>
        <v/>
      </c>
      <c r="LN20" s="1" t="str">
        <f>IFERROR(INDEX(DF$10:DF$26,MATCH(ROWS(LN$10:LN20),$HE$10:$HE$26,0)),"")</f>
        <v/>
      </c>
      <c r="LO20" s="1" t="str">
        <f>IFERROR(INDEX(DG$10:DG$26,MATCH(ROWS(LO$10:LO20),$HE$10:$HE$26,0)),"")</f>
        <v/>
      </c>
      <c r="LP20" s="1" t="str">
        <f>IFERROR(INDEX(DH$10:DH$26,MATCH(ROWS(LP$10:LP20),$HE$10:$HE$26,0)),"")</f>
        <v/>
      </c>
      <c r="LQ20" s="1" t="str">
        <f>IFERROR(INDEX(DI$10:DI$26,MATCH(ROWS(LQ$10:LQ20),$HE$10:$HE$26,0)),"")</f>
        <v/>
      </c>
      <c r="LR20" s="1" t="str">
        <f>IFERROR(INDEX(DJ$10:DJ$26,MATCH(ROWS(LR$10:LR20),$HE$10:$HE$26,0)),"")</f>
        <v/>
      </c>
      <c r="LS20" s="1" t="str">
        <f>IFERROR(INDEX(DK$10:DK$26,MATCH(ROWS(LS$10:LS20),$HE$10:$HE$26,0)),"")</f>
        <v/>
      </c>
      <c r="LT20" s="1" t="str">
        <f>IFERROR(INDEX(DL$10:DL$26,MATCH(ROWS(LT$10:LT20),$HE$10:$HE$26,0)),"")</f>
        <v/>
      </c>
      <c r="LU20" s="1" t="str">
        <f>IFERROR(INDEX(DM$10:DM$26,MATCH(ROWS(LU$10:LU20),$HE$10:$HE$26,0)),"")</f>
        <v/>
      </c>
      <c r="LV20" s="1" t="str">
        <f>IFERROR(INDEX(DN$10:DN$26,MATCH(ROWS(LV$10:LV20),$HE$10:$HE$26,0)),"")</f>
        <v/>
      </c>
      <c r="LW20" s="1" t="str">
        <f>IFERROR(INDEX(DO$10:DO$26,MATCH(ROWS(LW$10:LW20),$HE$10:$HE$26,0)),"")</f>
        <v/>
      </c>
      <c r="LX20" s="1" t="str">
        <f>IFERROR(INDEX(DP$10:DP$26,MATCH(ROWS(LX$10:LX20),$HE$10:$HE$26,0)),"")</f>
        <v/>
      </c>
      <c r="LY20" s="1" t="str">
        <f>IFERROR(INDEX(DQ$10:DQ$26,MATCH(ROWS(LY$10:LY20),$HE$10:$HE$26,0)),"")</f>
        <v/>
      </c>
      <c r="LZ20" s="1" t="str">
        <f>IFERROR(INDEX(DR$10:DR$26,MATCH(ROWS(LZ$10:LZ20),$HE$10:$HE$26,0)),"")</f>
        <v/>
      </c>
      <c r="MA20" s="1" t="str">
        <f>IFERROR(INDEX(DS$10:DS$26,MATCH(ROWS(MA$10:MA20),$HE$10:$HE$26,0)),"")</f>
        <v/>
      </c>
      <c r="MB20" s="1" t="str">
        <f>IFERROR(INDEX(DT$10:DT$26,MATCH(ROWS(MB$10:MB20),$HE$10:$HE$26,0)),"")</f>
        <v/>
      </c>
      <c r="MC20" s="1" t="str">
        <f>IFERROR(INDEX(DU$10:DU$26,MATCH(ROWS(MC$10:MC20),$HE$10:$HE$26,0)),"")</f>
        <v/>
      </c>
      <c r="MD20" s="1" t="str">
        <f>IFERROR(INDEX(DV$10:DV$26,MATCH(ROWS(MD$10:MD20),$HE$10:$HE$26,0)),"")</f>
        <v/>
      </c>
      <c r="ME20" s="1" t="str">
        <f>IFERROR(INDEX(DW$10:DW$26,MATCH(ROWS(ME$10:ME20),$HE$10:$HE$26,0)),"")</f>
        <v/>
      </c>
      <c r="MF20" s="1" t="str">
        <f>IFERROR(INDEX(DX$10:DX$26,MATCH(ROWS(MF$10:MF20),$HE$10:$HE$26,0)),"")</f>
        <v/>
      </c>
      <c r="MG20" s="1" t="str">
        <f>IFERROR(INDEX(DY$10:DY$26,MATCH(ROWS(MG$10:MG20),$HE$10:$HE$26,0)),"")</f>
        <v/>
      </c>
      <c r="MH20" s="1" t="str">
        <f>IFERROR(INDEX(DZ$10:DZ$26,MATCH(ROWS(MH$10:MH20),$HE$10:$HE$26,0)),"")</f>
        <v/>
      </c>
      <c r="MI20" s="1" t="str">
        <f>IFERROR(INDEX(EA$10:EA$26,MATCH(ROWS(MI$10:MI20),$HE$10:$HE$26,0)),"")</f>
        <v/>
      </c>
      <c r="MJ20" s="1" t="str">
        <f>IFERROR(INDEX(EB$10:EB$26,MATCH(ROWS(MJ$10:MJ20),$HE$10:$HE$26,0)),"")</f>
        <v/>
      </c>
      <c r="MK20" s="1" t="str">
        <f>IFERROR(INDEX(EC$10:EC$26,MATCH(ROWS(MK$10:MK20),$HE$10:$HE$26,0)),"")</f>
        <v/>
      </c>
      <c r="ML20" s="1" t="str">
        <f>IFERROR(INDEX(ED$10:ED$26,MATCH(ROWS(ML$10:ML20),$HE$10:$HE$26,0)),"")</f>
        <v/>
      </c>
      <c r="MM20" s="1" t="str">
        <f>IFERROR(INDEX(EE$10:EE$26,MATCH(ROWS(MM$10:MM20),$HE$10:$HE$26,0)),"")</f>
        <v/>
      </c>
      <c r="MN20" s="1" t="str">
        <f>IFERROR(INDEX(EF$10:EF$26,MATCH(ROWS(MN$10:MN20),$HE$10:$HE$26,0)),"")</f>
        <v/>
      </c>
      <c r="MO20" s="1" t="str">
        <f>IFERROR(INDEX(EG$10:EG$26,MATCH(ROWS(MO$10:MO20),$HE$10:$HE$26,0)),"")</f>
        <v/>
      </c>
      <c r="MP20" s="1" t="str">
        <f>IFERROR(INDEX(EH$10:EH$26,MATCH(ROWS(MP$10:MP20),$HE$10:$HE$26,0)),"")</f>
        <v/>
      </c>
      <c r="MQ20" s="1" t="str">
        <f>IFERROR(INDEX(EI$10:EI$26,MATCH(ROWS(MQ$10:MQ20),$HE$10:$HE$26,0)),"")</f>
        <v/>
      </c>
      <c r="MR20" s="1" t="str">
        <f>IFERROR(INDEX(EJ$10:EJ$26,MATCH(ROWS(MR$10:MR20),$HE$10:$HE$26,0)),"")</f>
        <v/>
      </c>
      <c r="MS20" s="1" t="str">
        <f>IFERROR(INDEX(EK$10:EK$26,MATCH(ROWS(MS$10:MS20),$HE$10:$HE$26,0)),"")</f>
        <v/>
      </c>
      <c r="MT20" s="1" t="str">
        <f>IFERROR(INDEX(EL$10:EL$26,MATCH(ROWS(MT$10:MT20),$HE$10:$HE$26,0)),"")</f>
        <v/>
      </c>
      <c r="MU20" s="1" t="str">
        <f>IFERROR(INDEX(EM$10:EM$26,MATCH(ROWS(MU$10:MU20),$HE$10:$HE$26,0)),"")</f>
        <v/>
      </c>
      <c r="MV20" s="1" t="str">
        <f>IFERROR(INDEX(EN$10:EN$26,MATCH(ROWS(MV$10:MV20),$HE$10:$HE$26,0)),"")</f>
        <v/>
      </c>
      <c r="MW20" s="1" t="str">
        <f>IFERROR(INDEX(EO$10:EO$26,MATCH(ROWS(MW$10:MW20),$HE$10:$HE$26,0)),"")</f>
        <v/>
      </c>
      <c r="MX20" s="1" t="str">
        <f>IFERROR(INDEX(EP$10:EP$26,MATCH(ROWS(MX$10:MX20),$HE$10:$HE$26,0)),"")</f>
        <v/>
      </c>
      <c r="MY20" s="1" t="str">
        <f>IFERROR(INDEX(EQ$10:EQ$26,MATCH(ROWS(MY$10:MY20),$HE$10:$HE$26,0)),"")</f>
        <v/>
      </c>
      <c r="MZ20" s="1" t="str">
        <f>IFERROR(INDEX(ER$10:ER$26,MATCH(ROWS(MZ$10:MZ20),$HE$10:$HE$26,0)),"")</f>
        <v/>
      </c>
      <c r="NA20" s="1" t="str">
        <f>IFERROR(INDEX(ES$10:ES$26,MATCH(ROWS(NA$10:NA20),$HE$10:$HE$26,0)),"")</f>
        <v/>
      </c>
      <c r="NB20" s="1" t="str">
        <f>IFERROR(INDEX(ET$10:ET$26,MATCH(ROWS(NB$10:NB20),$HE$10:$HE$26,0)),"")</f>
        <v/>
      </c>
      <c r="NC20" s="1" t="str">
        <f>IFERROR(INDEX(EU$10:EU$26,MATCH(ROWS(NC$10:NC20),$HE$10:$HE$26,0)),"")</f>
        <v/>
      </c>
      <c r="ND20" s="1" t="str">
        <f>IFERROR(INDEX(EV$10:EV$26,MATCH(ROWS(ND$10:ND20),$HE$10:$HE$26,0)),"")</f>
        <v/>
      </c>
      <c r="NE20" s="1" t="str">
        <f>IFERROR(INDEX(EW$10:EW$26,MATCH(ROWS(NE$10:NE20),$HE$10:$HE$26,0)),"")</f>
        <v/>
      </c>
      <c r="NF20" s="1" t="str">
        <f>IFERROR(INDEX(EX$10:EX$26,MATCH(ROWS(NF$10:NF20),$HE$10:$HE$26,0)),"")</f>
        <v/>
      </c>
      <c r="NG20" s="1" t="str">
        <f>IFERROR(INDEX(EY$10:EY$26,MATCH(ROWS(NG$10:NG20),$HE$10:$HE$26,0)),"")</f>
        <v/>
      </c>
      <c r="NH20" s="1" t="str">
        <f>IFERROR(INDEX(EZ$10:EZ$26,MATCH(ROWS(NH$10:NH20),$HE$10:$HE$26,0)),"")</f>
        <v/>
      </c>
      <c r="NI20" s="1" t="str">
        <f>IFERROR(INDEX(FA$10:FA$26,MATCH(ROWS(NI$10:NI20),$HE$10:$HE$26,0)),"")</f>
        <v/>
      </c>
      <c r="NJ20" s="1" t="str">
        <f>IFERROR(INDEX(FB$10:FB$26,MATCH(ROWS(NJ$10:NJ20),$HE$10:$HE$26,0)),"")</f>
        <v/>
      </c>
      <c r="NK20" s="1" t="str">
        <f>IFERROR(INDEX(FC$10:FC$26,MATCH(ROWS(NK$10:NK20),$HE$10:$HE$26,0)),"")</f>
        <v/>
      </c>
      <c r="NL20" s="1" t="str">
        <f>IFERROR(INDEX(FD$10:FD$26,MATCH(ROWS(NL$10:NL20),$HE$10:$HE$26,0)),"")</f>
        <v/>
      </c>
      <c r="NM20" s="1" t="str">
        <f>IFERROR(INDEX(FE$10:FE$26,MATCH(ROWS(NM$10:NM20),$HE$10:$HE$26,0)),"")</f>
        <v/>
      </c>
      <c r="NN20" s="1" t="str">
        <f>IFERROR(INDEX(FF$10:FF$26,MATCH(ROWS(NN$10:NN20),$HE$10:$HE$26,0)),"")</f>
        <v/>
      </c>
      <c r="NO20" s="1" t="str">
        <f>IFERROR(INDEX(FG$10:FG$26,MATCH(ROWS(NO$10:NO20),$HE$10:$HE$26,0)),"")</f>
        <v/>
      </c>
      <c r="NP20" s="1" t="str">
        <f>IFERROR(INDEX(FH$10:FH$26,MATCH(ROWS(NP$10:NP20),$HE$10:$HE$26,0)),"")</f>
        <v/>
      </c>
      <c r="NQ20" s="1" t="str">
        <f>IFERROR(INDEX(FI$10:FI$26,MATCH(ROWS(NQ$10:NQ20),$HE$10:$HE$26,0)),"")</f>
        <v/>
      </c>
      <c r="NR20" s="1" t="str">
        <f>IFERROR(INDEX(FJ$10:FJ$26,MATCH(ROWS(NR$10:NR20),$HE$10:$HE$26,0)),"")</f>
        <v/>
      </c>
      <c r="NS20" s="1" t="str">
        <f>IFERROR(INDEX(FK$10:FK$26,MATCH(ROWS(NS$10:NS20),$HE$10:$HE$26,0)),"")</f>
        <v/>
      </c>
      <c r="NT20" s="1" t="str">
        <f>IFERROR(INDEX(FL$10:FL$26,MATCH(ROWS(NT$10:NT20),$HE$10:$HE$26,0)),"")</f>
        <v/>
      </c>
      <c r="NU20" s="1" t="str">
        <f>IFERROR(INDEX(FM$10:FM$26,MATCH(ROWS(NU$10:NU20),$HE$10:$HE$26,0)),"")</f>
        <v/>
      </c>
      <c r="NV20" s="1" t="str">
        <f>IFERROR(INDEX(FN$10:FN$26,MATCH(ROWS(NV$10:NV20),$HE$10:$HE$26,0)),"")</f>
        <v/>
      </c>
      <c r="NW20" s="1" t="str">
        <f>IFERROR(INDEX(FO$10:FO$26,MATCH(ROWS(NW$10:NW20),$HE$10:$HE$26,0)),"")</f>
        <v/>
      </c>
      <c r="NX20" s="1" t="str">
        <f>IFERROR(INDEX(FP$10:FP$26,MATCH(ROWS(NX$10:NX20),$HE$10:$HE$26,0)),"")</f>
        <v/>
      </c>
      <c r="NY20" s="1" t="str">
        <f>IFERROR(INDEX(FQ$10:FQ$26,MATCH(ROWS(NY$10:NY20),$HE$10:$HE$26,0)),"")</f>
        <v/>
      </c>
      <c r="NZ20" s="1" t="str">
        <f>IFERROR(INDEX(FR$10:FR$26,MATCH(ROWS(NZ$10:NZ20),$HE$10:$HE$26,0)),"")</f>
        <v/>
      </c>
      <c r="OA20" s="1" t="str">
        <f>IFERROR(INDEX(FS$10:FS$26,MATCH(ROWS(OA$10:OA20),$HE$10:$HE$26,0)),"")</f>
        <v/>
      </c>
      <c r="OB20" s="1" t="str">
        <f>IFERROR(INDEX(FT$10:FT$26,MATCH(ROWS(OB$10:OB20),$HE$10:$HE$26,0)),"")</f>
        <v/>
      </c>
      <c r="OC20" s="1" t="str">
        <f>IFERROR(INDEX(FU$10:FU$26,MATCH(ROWS(OC$10:OC20),$HE$10:$HE$26,0)),"")</f>
        <v/>
      </c>
      <c r="OD20" s="1" t="str">
        <f>IFERROR(INDEX(FV$10:FV$26,MATCH(ROWS(OD$10:OD20),$HE$10:$HE$26,0)),"")</f>
        <v/>
      </c>
      <c r="OE20" s="1" t="str">
        <f>IFERROR(INDEX(FW$10:FW$26,MATCH(ROWS(OE$10:OE20),$HE$10:$HE$26,0)),"")</f>
        <v/>
      </c>
      <c r="OF20" s="1" t="str">
        <f>IFERROR(INDEX(FX$10:FX$26,MATCH(ROWS(OF$10:OF20),$HE$10:$HE$26,0)),"")</f>
        <v/>
      </c>
      <c r="OG20" s="1" t="str">
        <f>IFERROR(INDEX(FY$10:FY$26,MATCH(ROWS(OG$10:OG20),$HE$10:$HE$26,0)),"")</f>
        <v/>
      </c>
      <c r="OH20" s="1" t="str">
        <f>IFERROR(INDEX(FZ$10:FZ$26,MATCH(ROWS(OH$10:OH20),$HE$10:$HE$26,0)),"")</f>
        <v/>
      </c>
      <c r="OI20" s="1" t="str">
        <f>IFERROR(INDEX(GA$10:GA$26,MATCH(ROWS(OI$10:OI20),$HE$10:$HE$26,0)),"")</f>
        <v/>
      </c>
      <c r="OJ20" s="1" t="str">
        <f>IFERROR(INDEX(GB$10:GB$26,MATCH(ROWS(OJ$10:OJ20),$HE$10:$HE$26,0)),"")</f>
        <v/>
      </c>
      <c r="OK20" s="1" t="str">
        <f>IFERROR(INDEX(GC$10:GC$26,MATCH(ROWS(OK$10:OK20),$HE$10:$HE$26,0)),"")</f>
        <v/>
      </c>
      <c r="OL20" s="1" t="str">
        <f>IFERROR(INDEX(GD$10:GD$26,MATCH(ROWS(OL$10:OL20),$HE$10:$HE$26,0)),"")</f>
        <v/>
      </c>
      <c r="OM20" s="1" t="str">
        <f>IFERROR(INDEX(GE$10:GE$26,MATCH(ROWS(OM$10:OM20),$HE$10:$HE$26,0)),"")</f>
        <v/>
      </c>
      <c r="ON20" s="1" t="str">
        <f>IFERROR(INDEX(GF$10:GF$26,MATCH(ROWS(ON$10:ON20),$HE$10:$HE$26,0)),"")</f>
        <v/>
      </c>
      <c r="OO20" s="1" t="str">
        <f>IFERROR(INDEX(GG$10:GG$26,MATCH(ROWS(OO$10:OO20),$HE$10:$HE$26,0)),"")</f>
        <v/>
      </c>
      <c r="OP20" s="1" t="str">
        <f>IFERROR(INDEX(GH$10:GH$26,MATCH(ROWS(OP$10:OP20),$HE$10:$HE$26,0)),"")</f>
        <v/>
      </c>
      <c r="OQ20" s="1" t="str">
        <f>IFERROR(INDEX(GI$10:GI$26,MATCH(ROWS(OQ$10:OQ20),$HE$10:$HE$26,0)),"")</f>
        <v/>
      </c>
      <c r="OR20" s="1" t="str">
        <f>IFERROR(INDEX(GJ$10:GJ$26,MATCH(ROWS(OR$10:OR20),$HE$10:$HE$26,0)),"")</f>
        <v/>
      </c>
      <c r="OS20" s="1" t="str">
        <f>IFERROR(INDEX(GK$10:GK$26,MATCH(ROWS(OS$10:OS20),$HE$10:$HE$26,0)),"")</f>
        <v/>
      </c>
      <c r="OT20" s="1" t="str">
        <f>IFERROR(INDEX(GL$10:GL$26,MATCH(ROWS(OT$10:OT20),$HE$10:$HE$26,0)),"")</f>
        <v/>
      </c>
      <c r="OU20" s="1" t="str">
        <f>IFERROR(INDEX(GM$10:GM$26,MATCH(ROWS(OU$10:OU20),$HE$10:$HE$26,0)),"")</f>
        <v/>
      </c>
      <c r="OV20" s="1" t="str">
        <f>IFERROR(INDEX(GN$10:GN$26,MATCH(ROWS(OV$10:OV20),$HE$10:$HE$26,0)),"")</f>
        <v/>
      </c>
      <c r="OW20" s="1" t="str">
        <f>IFERROR(INDEX(GO$10:GO$26,MATCH(ROWS(OW$10:OW20),$HE$10:$HE$26,0)),"")</f>
        <v/>
      </c>
      <c r="OX20" s="1" t="str">
        <f>IFERROR(INDEX(GP$10:GP$26,MATCH(ROWS(OX$10:OX20),$HE$10:$HE$26,0)),"")</f>
        <v/>
      </c>
      <c r="OY20" s="1" t="str">
        <f>IFERROR(INDEX(GQ$10:GQ$26,MATCH(ROWS(OY$10:OY20),$HE$10:$HE$26,0)),"")</f>
        <v/>
      </c>
      <c r="OZ20" s="1" t="str">
        <f>IFERROR(INDEX(GR$10:GR$26,MATCH(ROWS(OZ$10:OZ20),$HE$10:$HE$26,0)),"")</f>
        <v/>
      </c>
      <c r="PA20" s="1" t="str">
        <f>IFERROR(INDEX(GS$10:GS$26,MATCH(ROWS(PA$10:PA20),$HE$10:$HE$26,0)),"")</f>
        <v/>
      </c>
      <c r="PB20" s="1" t="str">
        <f>IFERROR(INDEX(GT$10:GT$26,MATCH(ROWS(PB$10:PB20),$HE$10:$HE$26,0)),"")</f>
        <v/>
      </c>
      <c r="PC20" s="1" t="str">
        <f>IFERROR(INDEX(GU$10:GU$26,MATCH(ROWS(PC$10:PC20),$HE$10:$HE$26,0)),"")</f>
        <v/>
      </c>
      <c r="PD20" s="1" t="str">
        <f>IFERROR(INDEX(GV$10:GV$26,MATCH(ROWS(PD$10:PD20),$HE$10:$HE$26,0)),"")</f>
        <v/>
      </c>
      <c r="PE20" s="1" t="str">
        <f>IFERROR(INDEX(GW$10:GW$26,MATCH(ROWS(PE$10:PE20),$HE$10:$HE$26,0)),"")</f>
        <v/>
      </c>
      <c r="PF20" s="1" t="str">
        <f>IFERROR(INDEX(GX$10:GX$26,MATCH(ROWS(PF$10:PF20),$HE$10:$HE$26,0)),"")</f>
        <v/>
      </c>
      <c r="PG20" s="1" t="str">
        <f>IFERROR(INDEX(GY$10:GY$26,MATCH(ROWS(PG$10:PG20),$HE$10:$HE$26,0)),"")</f>
        <v/>
      </c>
      <c r="PH20" s="1" t="str">
        <f>IFERROR(INDEX(GZ$10:GZ$26,MATCH(ROWS(PH$10:PH20),$HE$10:$HE$26,0)),"")</f>
        <v/>
      </c>
      <c r="PI20" s="1" t="str">
        <f>IFERROR(INDEX(HA$10:HA$26,MATCH(ROWS(PI$10:PI20),$HE$10:$HE$26,0)),"")</f>
        <v/>
      </c>
    </row>
    <row r="21" spans="1:425" ht="24" customHeight="1" x14ac:dyDescent="0.3">
      <c r="A21" s="87">
        <v>12</v>
      </c>
      <c r="B21" s="78"/>
      <c r="C21" s="154"/>
      <c r="D21" s="119"/>
      <c r="E21" s="202"/>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8"/>
      <c r="GU21" s="79"/>
      <c r="GV21" s="79"/>
      <c r="GW21" s="79"/>
      <c r="GX21" s="79"/>
      <c r="GY21" s="79"/>
      <c r="GZ21" s="79"/>
      <c r="HA21" s="79"/>
      <c r="HC21" s="2">
        <f t="shared" si="5"/>
        <v>0</v>
      </c>
      <c r="HD21" s="3"/>
      <c r="HE21">
        <f t="shared" si="6"/>
        <v>0</v>
      </c>
      <c r="HJ21" s="1" t="str">
        <f>IFERROR(INDEX(B$10:B$26,MATCH(ROWS(HJ$10:HJ21),$HE$10:$HE$26,0)),"")</f>
        <v/>
      </c>
      <c r="HK21" s="1" t="str">
        <f>IFERROR(INDEX(C$10:C$26,MATCH(ROWS(HK$10:HK21),$HE$10:$HE$26,0)),"")</f>
        <v/>
      </c>
      <c r="HL21" s="1" t="str">
        <f>IFERROR(INDEX(D$10:D$26,MATCH(ROWS(HL$10:HL21),$HE$10:$HE$26,0)),"")</f>
        <v/>
      </c>
      <c r="HM21" s="1" t="str">
        <f>IFERROR(INDEX(E$10:E$26,MATCH(ROWS(HM$10:HM21),$HE$10:$HE$26,0)),"")</f>
        <v/>
      </c>
      <c r="HN21" s="1" t="str">
        <f>IFERROR(INDEX(F$10:F$26,MATCH(ROWS(HN$10:HN21),$HE$10:$HE$26,0)),"")</f>
        <v/>
      </c>
      <c r="HO21" s="1" t="str">
        <f>IFERROR(INDEX(G$10:G$26,MATCH(ROWS(HO$10:HO21),$HE$10:$HE$26,0)),"")</f>
        <v/>
      </c>
      <c r="HP21" s="1" t="str">
        <f>IFERROR(INDEX(H$10:H$26,MATCH(ROWS(HP$10:HP21),$HE$10:$HE$26,0)),"")</f>
        <v/>
      </c>
      <c r="HQ21" s="1" t="str">
        <f>IFERROR(INDEX(I$10:I$26,MATCH(ROWS(HQ$10:HQ21),$HE$10:$HE$26,0)),"")</f>
        <v/>
      </c>
      <c r="HR21" s="1" t="str">
        <f>IFERROR(INDEX(J$10:J$26,MATCH(ROWS(HR$10:HR21),$HE$10:$HE$26,0)),"")</f>
        <v/>
      </c>
      <c r="HS21" s="1" t="str">
        <f>IFERROR(INDEX(K$10:K$26,MATCH(ROWS(HS$10:HS21),$HE$10:$HE$26,0)),"")</f>
        <v/>
      </c>
      <c r="HT21" s="1" t="str">
        <f>IFERROR(INDEX(L$10:L$26,MATCH(ROWS(HT$10:HT21),$HE$10:$HE$26,0)),"")</f>
        <v/>
      </c>
      <c r="HU21" s="1" t="str">
        <f>IFERROR(INDEX(M$10:M$26,MATCH(ROWS(HU$10:HU21),$HE$10:$HE$26,0)),"")</f>
        <v/>
      </c>
      <c r="HV21" s="1" t="str">
        <f>IFERROR(INDEX(N$10:N$26,MATCH(ROWS(HV$10:HV21),$HE$10:$HE$26,0)),"")</f>
        <v/>
      </c>
      <c r="HW21" s="1" t="str">
        <f>IFERROR(INDEX(O$10:O$26,MATCH(ROWS(HW$10:HW21),$HE$10:$HE$26,0)),"")</f>
        <v/>
      </c>
      <c r="HX21" s="1" t="str">
        <f>IFERROR(INDEX(P$10:P$26,MATCH(ROWS(HX$10:HX21),$HE$10:$HE$26,0)),"")</f>
        <v/>
      </c>
      <c r="HY21" s="1" t="str">
        <f>IFERROR(INDEX(Q$10:Q$26,MATCH(ROWS(HY$10:HY21),$HE$10:$HE$26,0)),"")</f>
        <v/>
      </c>
      <c r="HZ21" s="1" t="str">
        <f>IFERROR(INDEX(R$10:R$26,MATCH(ROWS(HZ$10:HZ21),$HE$10:$HE$26,0)),"")</f>
        <v/>
      </c>
      <c r="IA21" s="1" t="str">
        <f>IFERROR(INDEX(S$10:S$26,MATCH(ROWS(IA$10:IA21),$HE$10:$HE$26,0)),"")</f>
        <v/>
      </c>
      <c r="IB21" s="1" t="str">
        <f>IFERROR(INDEX(T$10:T$26,MATCH(ROWS(IB$10:IB21),$HE$10:$HE$26,0)),"")</f>
        <v/>
      </c>
      <c r="IC21" s="1" t="str">
        <f>IFERROR(INDEX(U$10:U$26,MATCH(ROWS(IC$10:IC21),$HE$10:$HE$26,0)),"")</f>
        <v/>
      </c>
      <c r="ID21" s="1" t="str">
        <f>IFERROR(INDEX(V$10:V$26,MATCH(ROWS(ID$10:ID21),$HE$10:$HE$26,0)),"")</f>
        <v/>
      </c>
      <c r="IE21" s="1" t="str">
        <f>IFERROR(INDEX(W$10:W$26,MATCH(ROWS(IE$10:IE21),$HE$10:$HE$26,0)),"")</f>
        <v/>
      </c>
      <c r="IF21" s="1" t="str">
        <f>IFERROR(INDEX(X$10:X$26,MATCH(ROWS(IF$10:IF21),$HE$10:$HE$26,0)),"")</f>
        <v/>
      </c>
      <c r="IG21" s="1" t="str">
        <f>IFERROR(INDEX(Y$10:Y$26,MATCH(ROWS(IG$10:IG21),$HE$10:$HE$26,0)),"")</f>
        <v/>
      </c>
      <c r="IH21" s="1" t="str">
        <f>IFERROR(INDEX(Z$10:Z$26,MATCH(ROWS(IH$10:IH21),$HE$10:$HE$26,0)),"")</f>
        <v/>
      </c>
      <c r="II21" s="1" t="str">
        <f>IFERROR(INDEX(AA$10:AA$26,MATCH(ROWS(II$10:II21),$HE$10:$HE$26,0)),"")</f>
        <v/>
      </c>
      <c r="IJ21" s="1" t="str">
        <f>IFERROR(INDEX(AB$10:AB$26,MATCH(ROWS(IJ$10:IJ21),$HE$10:$HE$26,0)),"")</f>
        <v/>
      </c>
      <c r="IK21" s="1" t="str">
        <f>IFERROR(INDEX(AC$10:AC$26,MATCH(ROWS(IK$10:IK21),$HE$10:$HE$26,0)),"")</f>
        <v/>
      </c>
      <c r="IL21" s="1" t="str">
        <f>IFERROR(INDEX(AD$10:AD$26,MATCH(ROWS(IL$10:IL21),$HE$10:$HE$26,0)),"")</f>
        <v/>
      </c>
      <c r="IM21" s="1" t="str">
        <f>IFERROR(INDEX(AE$10:AE$26,MATCH(ROWS(IM$10:IM21),$HE$10:$HE$26,0)),"")</f>
        <v/>
      </c>
      <c r="IN21" s="1" t="str">
        <f>IFERROR(INDEX(AF$10:AF$26,MATCH(ROWS(IN$10:IN21),$HE$10:$HE$26,0)),"")</f>
        <v/>
      </c>
      <c r="IO21" s="1" t="str">
        <f>IFERROR(INDEX(AG$10:AG$26,MATCH(ROWS(IO$10:IO21),$HE$10:$HE$26,0)),"")</f>
        <v/>
      </c>
      <c r="IP21" s="1" t="str">
        <f>IFERROR(INDEX(AH$10:AH$26,MATCH(ROWS(IP$10:IP21),$HE$10:$HE$26,0)),"")</f>
        <v/>
      </c>
      <c r="IQ21" s="1" t="str">
        <f>IFERROR(INDEX(AI$10:AI$26,MATCH(ROWS(IQ$10:IQ21),$HE$10:$HE$26,0)),"")</f>
        <v/>
      </c>
      <c r="IR21" s="1" t="str">
        <f>IFERROR(INDEX(AJ$10:AJ$26,MATCH(ROWS(IR$10:IR21),$HE$10:$HE$26,0)),"")</f>
        <v/>
      </c>
      <c r="IS21" s="1" t="str">
        <f>IFERROR(INDEX(AK$10:AK$26,MATCH(ROWS(IS$10:IS21),$HE$10:$HE$26,0)),"")</f>
        <v/>
      </c>
      <c r="IT21" s="1" t="str">
        <f>IFERROR(INDEX(AL$10:AL$26,MATCH(ROWS(IT$10:IT21),$HE$10:$HE$26,0)),"")</f>
        <v/>
      </c>
      <c r="IU21" s="1" t="str">
        <f>IFERROR(INDEX(AM$10:AM$26,MATCH(ROWS(IU$10:IU21),$HE$10:$HE$26,0)),"")</f>
        <v/>
      </c>
      <c r="IV21" s="1" t="str">
        <f>IFERROR(INDEX(AN$10:AN$26,MATCH(ROWS(IV$10:IV21),$HE$10:$HE$26,0)),"")</f>
        <v/>
      </c>
      <c r="IW21" s="1" t="str">
        <f>IFERROR(INDEX(AO$10:AO$26,MATCH(ROWS(IW$10:IW21),$HE$10:$HE$26,0)),"")</f>
        <v/>
      </c>
      <c r="IX21" s="1" t="str">
        <f>IFERROR(INDEX(AP$10:AP$26,MATCH(ROWS(IX$10:IX21),$HE$10:$HE$26,0)),"")</f>
        <v/>
      </c>
      <c r="IY21" s="1" t="str">
        <f>IFERROR(INDEX(AQ$10:AQ$26,MATCH(ROWS(IY$10:IY21),$HE$10:$HE$26,0)),"")</f>
        <v/>
      </c>
      <c r="IZ21" s="1" t="str">
        <f>IFERROR(INDEX(AR$10:AR$26,MATCH(ROWS(IZ$10:IZ21),$HE$10:$HE$26,0)),"")</f>
        <v/>
      </c>
      <c r="JA21" s="1" t="str">
        <f>IFERROR(INDEX(AS$10:AS$26,MATCH(ROWS(JA$10:JA21),$HE$10:$HE$26,0)),"")</f>
        <v/>
      </c>
      <c r="JB21" s="1" t="str">
        <f>IFERROR(INDEX(AT$10:AT$26,MATCH(ROWS(JB$10:JB21),$HE$10:$HE$26,0)),"")</f>
        <v/>
      </c>
      <c r="JC21" s="1" t="str">
        <f>IFERROR(INDEX(AU$10:AU$26,MATCH(ROWS(JC$10:JC21),$HE$10:$HE$26,0)),"")</f>
        <v/>
      </c>
      <c r="JD21" s="1" t="str">
        <f>IFERROR(INDEX(AV$10:AV$26,MATCH(ROWS(JD$10:JD21),$HE$10:$HE$26,0)),"")</f>
        <v/>
      </c>
      <c r="JE21" s="1" t="str">
        <f>IFERROR(INDEX(AW$10:AW$26,MATCH(ROWS(JE$10:JE21),$HE$10:$HE$26,0)),"")</f>
        <v/>
      </c>
      <c r="JF21" s="1" t="str">
        <f>IFERROR(INDEX(AX$10:AX$26,MATCH(ROWS(JF$10:JF21),$HE$10:$HE$26,0)),"")</f>
        <v/>
      </c>
      <c r="JG21" s="1" t="str">
        <f>IFERROR(INDEX(AY$10:AY$26,MATCH(ROWS(JG$10:JG21),$HE$10:$HE$26,0)),"")</f>
        <v/>
      </c>
      <c r="JH21" s="1" t="str">
        <f>IFERROR(INDEX(AZ$10:AZ$26,MATCH(ROWS(JH$10:JH21),$HE$10:$HE$26,0)),"")</f>
        <v/>
      </c>
      <c r="JI21" s="1" t="str">
        <f>IFERROR(INDEX(BA$10:BA$26,MATCH(ROWS(JI$10:JI21),$HE$10:$HE$26,0)),"")</f>
        <v/>
      </c>
      <c r="JJ21" s="1" t="str">
        <f>IFERROR(INDEX(BB$10:BB$26,MATCH(ROWS(JJ$10:JJ21),$HE$10:$HE$26,0)),"")</f>
        <v/>
      </c>
      <c r="JK21" s="1" t="str">
        <f>IFERROR(INDEX(BC$10:BC$26,MATCH(ROWS(JK$10:JK21),$HE$10:$HE$26,0)),"")</f>
        <v/>
      </c>
      <c r="JL21" s="1" t="str">
        <f>IFERROR(INDEX(BD$10:BD$26,MATCH(ROWS(JL$10:JL21),$HE$10:$HE$26,0)),"")</f>
        <v/>
      </c>
      <c r="JM21" s="1" t="str">
        <f>IFERROR(INDEX(BE$10:BE$26,MATCH(ROWS(JM$10:JM21),$HE$10:$HE$26,0)),"")</f>
        <v/>
      </c>
      <c r="JN21" s="1" t="str">
        <f>IFERROR(INDEX(BF$10:BF$26,MATCH(ROWS(JN$10:JN21),$HE$10:$HE$26,0)),"")</f>
        <v/>
      </c>
      <c r="JO21" s="1" t="str">
        <f>IFERROR(INDEX(BG$10:BG$26,MATCH(ROWS(JO$10:JO21),$HE$10:$HE$26,0)),"")</f>
        <v/>
      </c>
      <c r="JP21" s="1" t="str">
        <f>IFERROR(INDEX(BH$10:BH$26,MATCH(ROWS(JP$10:JP21),$HE$10:$HE$26,0)),"")</f>
        <v/>
      </c>
      <c r="JQ21" s="1" t="str">
        <f>IFERROR(INDEX(BI$10:BI$26,MATCH(ROWS(JQ$10:JQ21),$HE$10:$HE$26,0)),"")</f>
        <v/>
      </c>
      <c r="JR21" s="1" t="str">
        <f>IFERROR(INDEX(BJ$10:BJ$26,MATCH(ROWS(JR$10:JR21),$HE$10:$HE$26,0)),"")</f>
        <v/>
      </c>
      <c r="JS21" s="1" t="str">
        <f>IFERROR(INDEX(BK$10:BK$26,MATCH(ROWS(JS$10:JS21),$HE$10:$HE$26,0)),"")</f>
        <v/>
      </c>
      <c r="JT21" s="1" t="str">
        <f>IFERROR(INDEX(BL$10:BL$26,MATCH(ROWS(JT$10:JT21),$HE$10:$HE$26,0)),"")</f>
        <v/>
      </c>
      <c r="JU21" s="1" t="str">
        <f>IFERROR(INDEX(BM$10:BM$26,MATCH(ROWS(JU$10:JU21),$HE$10:$HE$26,0)),"")</f>
        <v/>
      </c>
      <c r="JV21" s="1" t="str">
        <f>IFERROR(INDEX(BN$10:BN$26,MATCH(ROWS(JV$10:JV21),$HE$10:$HE$26,0)),"")</f>
        <v/>
      </c>
      <c r="JW21" s="1" t="str">
        <f>IFERROR(INDEX(BO$10:BO$26,MATCH(ROWS(JW$10:JW21),$HE$10:$HE$26,0)),"")</f>
        <v/>
      </c>
      <c r="JX21" s="1" t="str">
        <f>IFERROR(INDEX(BP$10:BP$26,MATCH(ROWS(JX$10:JX21),$HE$10:$HE$26,0)),"")</f>
        <v/>
      </c>
      <c r="JY21" s="1" t="str">
        <f>IFERROR(INDEX(BQ$10:BQ$26,MATCH(ROWS(JY$10:JY21),$HE$10:$HE$26,0)),"")</f>
        <v/>
      </c>
      <c r="JZ21" s="1" t="str">
        <f>IFERROR(INDEX(BR$10:BR$26,MATCH(ROWS(JZ$10:JZ21),$HE$10:$HE$26,0)),"")</f>
        <v/>
      </c>
      <c r="KA21" s="1" t="str">
        <f>IFERROR(INDEX(BS$10:BS$26,MATCH(ROWS(KA$10:KA21),$HE$10:$HE$26,0)),"")</f>
        <v/>
      </c>
      <c r="KB21" s="1" t="str">
        <f>IFERROR(INDEX(BT$10:BT$26,MATCH(ROWS(KB$10:KB21),$HE$10:$HE$26,0)),"")</f>
        <v/>
      </c>
      <c r="KC21" s="1" t="str">
        <f>IFERROR(INDEX(BU$10:BU$26,MATCH(ROWS(KC$10:KC21),$HE$10:$HE$26,0)),"")</f>
        <v/>
      </c>
      <c r="KD21" s="1" t="str">
        <f>IFERROR(INDEX(BV$10:BV$26,MATCH(ROWS(KD$10:KD21),$HE$10:$HE$26,0)),"")</f>
        <v/>
      </c>
      <c r="KE21" s="1" t="str">
        <f>IFERROR(INDEX(BW$10:BW$26,MATCH(ROWS(KE$10:KE21),$HE$10:$HE$26,0)),"")</f>
        <v/>
      </c>
      <c r="KF21" s="1" t="str">
        <f>IFERROR(INDEX(BX$10:BX$26,MATCH(ROWS(KF$10:KF21),$HE$10:$HE$26,0)),"")</f>
        <v/>
      </c>
      <c r="KG21" s="1" t="str">
        <f>IFERROR(INDEX(BY$10:BY$26,MATCH(ROWS(KG$10:KG21),$HE$10:$HE$26,0)),"")</f>
        <v/>
      </c>
      <c r="KH21" s="1" t="str">
        <f>IFERROR(INDEX(BZ$10:BZ$26,MATCH(ROWS(KH$10:KH21),$HE$10:$HE$26,0)),"")</f>
        <v/>
      </c>
      <c r="KI21" s="1" t="str">
        <f>IFERROR(INDEX(CA$10:CA$26,MATCH(ROWS(KI$10:KI21),$HE$10:$HE$26,0)),"")</f>
        <v/>
      </c>
      <c r="KJ21" s="1" t="str">
        <f>IFERROR(INDEX(CB$10:CB$26,MATCH(ROWS(KJ$10:KJ21),$HE$10:$HE$26,0)),"")</f>
        <v/>
      </c>
      <c r="KK21" s="1" t="str">
        <f>IFERROR(INDEX(CC$10:CC$26,MATCH(ROWS(KK$10:KK21),$HE$10:$HE$26,0)),"")</f>
        <v/>
      </c>
      <c r="KL21" s="1" t="str">
        <f>IFERROR(INDEX(CD$10:CD$26,MATCH(ROWS(KL$10:KL21),$HE$10:$HE$26,0)),"")</f>
        <v/>
      </c>
      <c r="KM21" s="1" t="str">
        <f>IFERROR(INDEX(CE$10:CE$26,MATCH(ROWS(KM$10:KM21),$HE$10:$HE$26,0)),"")</f>
        <v/>
      </c>
      <c r="KN21" s="1" t="str">
        <f>IFERROR(INDEX(CF$10:CF$26,MATCH(ROWS(KN$10:KN21),$HE$10:$HE$26,0)),"")</f>
        <v/>
      </c>
      <c r="KO21" s="1" t="str">
        <f>IFERROR(INDEX(CG$10:CG$26,MATCH(ROWS(KO$10:KO21),$HE$10:$HE$26,0)),"")</f>
        <v/>
      </c>
      <c r="KP21" s="1" t="str">
        <f>IFERROR(INDEX(CH$10:CH$26,MATCH(ROWS(KP$10:KP21),$HE$10:$HE$26,0)),"")</f>
        <v/>
      </c>
      <c r="KQ21" s="1" t="str">
        <f>IFERROR(INDEX(CI$10:CI$26,MATCH(ROWS(KQ$10:KQ21),$HE$10:$HE$26,0)),"")</f>
        <v/>
      </c>
      <c r="KR21" s="1" t="str">
        <f>IFERROR(INDEX(CJ$10:CJ$26,MATCH(ROWS(KR$10:KR21),$HE$10:$HE$26,0)),"")</f>
        <v/>
      </c>
      <c r="KS21" s="1" t="str">
        <f>IFERROR(INDEX(CK$10:CK$26,MATCH(ROWS(KS$10:KS21),$HE$10:$HE$26,0)),"")</f>
        <v/>
      </c>
      <c r="KT21" s="1" t="str">
        <f>IFERROR(INDEX(CL$10:CL$26,MATCH(ROWS(KT$10:KT21),$HE$10:$HE$26,0)),"")</f>
        <v/>
      </c>
      <c r="KU21" s="1" t="str">
        <f>IFERROR(INDEX(CM$10:CM$26,MATCH(ROWS(KU$10:KU21),$HE$10:$HE$26,0)),"")</f>
        <v/>
      </c>
      <c r="KV21" s="1" t="str">
        <f>IFERROR(INDEX(CN$10:CN$26,MATCH(ROWS(KV$10:KV21),$HE$10:$HE$26,0)),"")</f>
        <v/>
      </c>
      <c r="KW21" s="1" t="str">
        <f>IFERROR(INDEX(CO$10:CO$26,MATCH(ROWS(KW$10:KW21),$HE$10:$HE$26,0)),"")</f>
        <v/>
      </c>
      <c r="KX21" s="1" t="str">
        <f>IFERROR(INDEX(CP$10:CP$26,MATCH(ROWS(KX$10:KX21),$HE$10:$HE$26,0)),"")</f>
        <v/>
      </c>
      <c r="KY21" s="1" t="str">
        <f>IFERROR(INDEX(CQ$10:CQ$26,MATCH(ROWS(KY$10:KY21),$HE$10:$HE$26,0)),"")</f>
        <v/>
      </c>
      <c r="KZ21" s="1" t="str">
        <f>IFERROR(INDEX(CR$10:CR$26,MATCH(ROWS(KZ$10:KZ21),$HE$10:$HE$26,0)),"")</f>
        <v/>
      </c>
      <c r="LA21" s="1" t="str">
        <f>IFERROR(INDEX(CS$10:CS$26,MATCH(ROWS(LA$10:LA21),$HE$10:$HE$26,0)),"")</f>
        <v/>
      </c>
      <c r="LB21" s="1" t="str">
        <f>IFERROR(INDEX(CT$10:CT$26,MATCH(ROWS(LB$10:LB21),$HE$10:$HE$26,0)),"")</f>
        <v/>
      </c>
      <c r="LC21" s="1" t="str">
        <f>IFERROR(INDEX(CU$10:CU$26,MATCH(ROWS(LC$10:LC21),$HE$10:$HE$26,0)),"")</f>
        <v/>
      </c>
      <c r="LD21" s="1" t="str">
        <f>IFERROR(INDEX(CV$10:CV$26,MATCH(ROWS(LD$10:LD21),$HE$10:$HE$26,0)),"")</f>
        <v/>
      </c>
      <c r="LE21" s="1" t="str">
        <f>IFERROR(INDEX(CW$10:CW$26,MATCH(ROWS(LE$10:LE21),$HE$10:$HE$26,0)),"")</f>
        <v/>
      </c>
      <c r="LF21" s="1" t="str">
        <f>IFERROR(INDEX(CX$10:CX$26,MATCH(ROWS(LF$10:LF21),$HE$10:$HE$26,0)),"")</f>
        <v/>
      </c>
      <c r="LG21" s="1" t="str">
        <f>IFERROR(INDEX(CY$10:CY$26,MATCH(ROWS(LG$10:LG21),$HE$10:$HE$26,0)),"")</f>
        <v/>
      </c>
      <c r="LH21" s="1" t="str">
        <f>IFERROR(INDEX(CZ$10:CZ$26,MATCH(ROWS(LH$10:LH21),$HE$10:$HE$26,0)),"")</f>
        <v/>
      </c>
      <c r="LI21" s="1" t="str">
        <f>IFERROR(INDEX(DA$10:DA$26,MATCH(ROWS(LI$10:LI21),$HE$10:$HE$26,0)),"")</f>
        <v/>
      </c>
      <c r="LJ21" s="1" t="str">
        <f>IFERROR(INDEX(DB$10:DB$26,MATCH(ROWS(LJ$10:LJ21),$HE$10:$HE$26,0)),"")</f>
        <v/>
      </c>
      <c r="LK21" s="1" t="str">
        <f>IFERROR(INDEX(DC$10:DC$26,MATCH(ROWS(LK$10:LK21),$HE$10:$HE$26,0)),"")</f>
        <v/>
      </c>
      <c r="LL21" s="1" t="str">
        <f>IFERROR(INDEX(DD$10:DD$26,MATCH(ROWS(LL$10:LL21),$HE$10:$HE$26,0)),"")</f>
        <v/>
      </c>
      <c r="LM21" s="1" t="str">
        <f>IFERROR(INDEX(DE$10:DE$26,MATCH(ROWS(LM$10:LM21),$HE$10:$HE$26,0)),"")</f>
        <v/>
      </c>
      <c r="LN21" s="1" t="str">
        <f>IFERROR(INDEX(DF$10:DF$26,MATCH(ROWS(LN$10:LN21),$HE$10:$HE$26,0)),"")</f>
        <v/>
      </c>
      <c r="LO21" s="1" t="str">
        <f>IFERROR(INDEX(DG$10:DG$26,MATCH(ROWS(LO$10:LO21),$HE$10:$HE$26,0)),"")</f>
        <v/>
      </c>
      <c r="LP21" s="1" t="str">
        <f>IFERROR(INDEX(DH$10:DH$26,MATCH(ROWS(LP$10:LP21),$HE$10:$HE$26,0)),"")</f>
        <v/>
      </c>
      <c r="LQ21" s="1" t="str">
        <f>IFERROR(INDEX(DI$10:DI$26,MATCH(ROWS(LQ$10:LQ21),$HE$10:$HE$26,0)),"")</f>
        <v/>
      </c>
      <c r="LR21" s="1" t="str">
        <f>IFERROR(INDEX(DJ$10:DJ$26,MATCH(ROWS(LR$10:LR21),$HE$10:$HE$26,0)),"")</f>
        <v/>
      </c>
      <c r="LS21" s="1" t="str">
        <f>IFERROR(INDEX(DK$10:DK$26,MATCH(ROWS(LS$10:LS21),$HE$10:$HE$26,0)),"")</f>
        <v/>
      </c>
      <c r="LT21" s="1" t="str">
        <f>IFERROR(INDEX(DL$10:DL$26,MATCH(ROWS(LT$10:LT21),$HE$10:$HE$26,0)),"")</f>
        <v/>
      </c>
      <c r="LU21" s="1" t="str">
        <f>IFERROR(INDEX(DM$10:DM$26,MATCH(ROWS(LU$10:LU21),$HE$10:$HE$26,0)),"")</f>
        <v/>
      </c>
      <c r="LV21" s="1" t="str">
        <f>IFERROR(INDEX(DN$10:DN$26,MATCH(ROWS(LV$10:LV21),$HE$10:$HE$26,0)),"")</f>
        <v/>
      </c>
      <c r="LW21" s="1" t="str">
        <f>IFERROR(INDEX(DO$10:DO$26,MATCH(ROWS(LW$10:LW21),$HE$10:$HE$26,0)),"")</f>
        <v/>
      </c>
      <c r="LX21" s="1" t="str">
        <f>IFERROR(INDEX(DP$10:DP$26,MATCH(ROWS(LX$10:LX21),$HE$10:$HE$26,0)),"")</f>
        <v/>
      </c>
      <c r="LY21" s="1" t="str">
        <f>IFERROR(INDEX(DQ$10:DQ$26,MATCH(ROWS(LY$10:LY21),$HE$10:$HE$26,0)),"")</f>
        <v/>
      </c>
      <c r="LZ21" s="1" t="str">
        <f>IFERROR(INDEX(DR$10:DR$26,MATCH(ROWS(LZ$10:LZ21),$HE$10:$HE$26,0)),"")</f>
        <v/>
      </c>
      <c r="MA21" s="1" t="str">
        <f>IFERROR(INDEX(DS$10:DS$26,MATCH(ROWS(MA$10:MA21),$HE$10:$HE$26,0)),"")</f>
        <v/>
      </c>
      <c r="MB21" s="1" t="str">
        <f>IFERROR(INDEX(DT$10:DT$26,MATCH(ROWS(MB$10:MB21),$HE$10:$HE$26,0)),"")</f>
        <v/>
      </c>
      <c r="MC21" s="1" t="str">
        <f>IFERROR(INDEX(DU$10:DU$26,MATCH(ROWS(MC$10:MC21),$HE$10:$HE$26,0)),"")</f>
        <v/>
      </c>
      <c r="MD21" s="1" t="str">
        <f>IFERROR(INDEX(DV$10:DV$26,MATCH(ROWS(MD$10:MD21),$HE$10:$HE$26,0)),"")</f>
        <v/>
      </c>
      <c r="ME21" s="1" t="str">
        <f>IFERROR(INDEX(DW$10:DW$26,MATCH(ROWS(ME$10:ME21),$HE$10:$HE$26,0)),"")</f>
        <v/>
      </c>
      <c r="MF21" s="1" t="str">
        <f>IFERROR(INDEX(DX$10:DX$26,MATCH(ROWS(MF$10:MF21),$HE$10:$HE$26,0)),"")</f>
        <v/>
      </c>
      <c r="MG21" s="1" t="str">
        <f>IFERROR(INDEX(DY$10:DY$26,MATCH(ROWS(MG$10:MG21),$HE$10:$HE$26,0)),"")</f>
        <v/>
      </c>
      <c r="MH21" s="1" t="str">
        <f>IFERROR(INDEX(DZ$10:DZ$26,MATCH(ROWS(MH$10:MH21),$HE$10:$HE$26,0)),"")</f>
        <v/>
      </c>
      <c r="MI21" s="1" t="str">
        <f>IFERROR(INDEX(EA$10:EA$26,MATCH(ROWS(MI$10:MI21),$HE$10:$HE$26,0)),"")</f>
        <v/>
      </c>
      <c r="MJ21" s="1" t="str">
        <f>IFERROR(INDEX(EB$10:EB$26,MATCH(ROWS(MJ$10:MJ21),$HE$10:$HE$26,0)),"")</f>
        <v/>
      </c>
      <c r="MK21" s="1" t="str">
        <f>IFERROR(INDEX(EC$10:EC$26,MATCH(ROWS(MK$10:MK21),$HE$10:$HE$26,0)),"")</f>
        <v/>
      </c>
      <c r="ML21" s="1" t="str">
        <f>IFERROR(INDEX(ED$10:ED$26,MATCH(ROWS(ML$10:ML21),$HE$10:$HE$26,0)),"")</f>
        <v/>
      </c>
      <c r="MM21" s="1" t="str">
        <f>IFERROR(INDEX(EE$10:EE$26,MATCH(ROWS(MM$10:MM21),$HE$10:$HE$26,0)),"")</f>
        <v/>
      </c>
      <c r="MN21" s="1" t="str">
        <f>IFERROR(INDEX(EF$10:EF$26,MATCH(ROWS(MN$10:MN21),$HE$10:$HE$26,0)),"")</f>
        <v/>
      </c>
      <c r="MO21" s="1" t="str">
        <f>IFERROR(INDEX(EG$10:EG$26,MATCH(ROWS(MO$10:MO21),$HE$10:$HE$26,0)),"")</f>
        <v/>
      </c>
      <c r="MP21" s="1" t="str">
        <f>IFERROR(INDEX(EH$10:EH$26,MATCH(ROWS(MP$10:MP21),$HE$10:$HE$26,0)),"")</f>
        <v/>
      </c>
      <c r="MQ21" s="1" t="str">
        <f>IFERROR(INDEX(EI$10:EI$26,MATCH(ROWS(MQ$10:MQ21),$HE$10:$HE$26,0)),"")</f>
        <v/>
      </c>
      <c r="MR21" s="1" t="str">
        <f>IFERROR(INDEX(EJ$10:EJ$26,MATCH(ROWS(MR$10:MR21),$HE$10:$HE$26,0)),"")</f>
        <v/>
      </c>
      <c r="MS21" s="1" t="str">
        <f>IFERROR(INDEX(EK$10:EK$26,MATCH(ROWS(MS$10:MS21),$HE$10:$HE$26,0)),"")</f>
        <v/>
      </c>
      <c r="MT21" s="1" t="str">
        <f>IFERROR(INDEX(EL$10:EL$26,MATCH(ROWS(MT$10:MT21),$HE$10:$HE$26,0)),"")</f>
        <v/>
      </c>
      <c r="MU21" s="1" t="str">
        <f>IFERROR(INDEX(EM$10:EM$26,MATCH(ROWS(MU$10:MU21),$HE$10:$HE$26,0)),"")</f>
        <v/>
      </c>
      <c r="MV21" s="1" t="str">
        <f>IFERROR(INDEX(EN$10:EN$26,MATCH(ROWS(MV$10:MV21),$HE$10:$HE$26,0)),"")</f>
        <v/>
      </c>
      <c r="MW21" s="1" t="str">
        <f>IFERROR(INDEX(EO$10:EO$26,MATCH(ROWS(MW$10:MW21),$HE$10:$HE$26,0)),"")</f>
        <v/>
      </c>
      <c r="MX21" s="1" t="str">
        <f>IFERROR(INDEX(EP$10:EP$26,MATCH(ROWS(MX$10:MX21),$HE$10:$HE$26,0)),"")</f>
        <v/>
      </c>
      <c r="MY21" s="1" t="str">
        <f>IFERROR(INDEX(EQ$10:EQ$26,MATCH(ROWS(MY$10:MY21),$HE$10:$HE$26,0)),"")</f>
        <v/>
      </c>
      <c r="MZ21" s="1" t="str">
        <f>IFERROR(INDEX(ER$10:ER$26,MATCH(ROWS(MZ$10:MZ21),$HE$10:$HE$26,0)),"")</f>
        <v/>
      </c>
      <c r="NA21" s="1" t="str">
        <f>IFERROR(INDEX(ES$10:ES$26,MATCH(ROWS(NA$10:NA21),$HE$10:$HE$26,0)),"")</f>
        <v/>
      </c>
      <c r="NB21" s="1" t="str">
        <f>IFERROR(INDEX(ET$10:ET$26,MATCH(ROWS(NB$10:NB21),$HE$10:$HE$26,0)),"")</f>
        <v/>
      </c>
      <c r="NC21" s="1" t="str">
        <f>IFERROR(INDEX(EU$10:EU$26,MATCH(ROWS(NC$10:NC21),$HE$10:$HE$26,0)),"")</f>
        <v/>
      </c>
      <c r="ND21" s="1" t="str">
        <f>IFERROR(INDEX(EV$10:EV$26,MATCH(ROWS(ND$10:ND21),$HE$10:$HE$26,0)),"")</f>
        <v/>
      </c>
      <c r="NE21" s="1" t="str">
        <f>IFERROR(INDEX(EW$10:EW$26,MATCH(ROWS(NE$10:NE21),$HE$10:$HE$26,0)),"")</f>
        <v/>
      </c>
      <c r="NF21" s="1" t="str">
        <f>IFERROR(INDEX(EX$10:EX$26,MATCH(ROWS(NF$10:NF21),$HE$10:$HE$26,0)),"")</f>
        <v/>
      </c>
      <c r="NG21" s="1" t="str">
        <f>IFERROR(INDEX(EY$10:EY$26,MATCH(ROWS(NG$10:NG21),$HE$10:$HE$26,0)),"")</f>
        <v/>
      </c>
      <c r="NH21" s="1" t="str">
        <f>IFERROR(INDEX(EZ$10:EZ$26,MATCH(ROWS(NH$10:NH21),$HE$10:$HE$26,0)),"")</f>
        <v/>
      </c>
      <c r="NI21" s="1" t="str">
        <f>IFERROR(INDEX(FA$10:FA$26,MATCH(ROWS(NI$10:NI21),$HE$10:$HE$26,0)),"")</f>
        <v/>
      </c>
      <c r="NJ21" s="1" t="str">
        <f>IFERROR(INDEX(FB$10:FB$26,MATCH(ROWS(NJ$10:NJ21),$HE$10:$HE$26,0)),"")</f>
        <v/>
      </c>
      <c r="NK21" s="1" t="str">
        <f>IFERROR(INDEX(FC$10:FC$26,MATCH(ROWS(NK$10:NK21),$HE$10:$HE$26,0)),"")</f>
        <v/>
      </c>
      <c r="NL21" s="1" t="str">
        <f>IFERROR(INDEX(FD$10:FD$26,MATCH(ROWS(NL$10:NL21),$HE$10:$HE$26,0)),"")</f>
        <v/>
      </c>
      <c r="NM21" s="1" t="str">
        <f>IFERROR(INDEX(FE$10:FE$26,MATCH(ROWS(NM$10:NM21),$HE$10:$HE$26,0)),"")</f>
        <v/>
      </c>
      <c r="NN21" s="1" t="str">
        <f>IFERROR(INDEX(FF$10:FF$26,MATCH(ROWS(NN$10:NN21),$HE$10:$HE$26,0)),"")</f>
        <v/>
      </c>
      <c r="NO21" s="1" t="str">
        <f>IFERROR(INDEX(FG$10:FG$26,MATCH(ROWS(NO$10:NO21),$HE$10:$HE$26,0)),"")</f>
        <v/>
      </c>
      <c r="NP21" s="1" t="str">
        <f>IFERROR(INDEX(FH$10:FH$26,MATCH(ROWS(NP$10:NP21),$HE$10:$HE$26,0)),"")</f>
        <v/>
      </c>
      <c r="NQ21" s="1" t="str">
        <f>IFERROR(INDEX(FI$10:FI$26,MATCH(ROWS(NQ$10:NQ21),$HE$10:$HE$26,0)),"")</f>
        <v/>
      </c>
      <c r="NR21" s="1" t="str">
        <f>IFERROR(INDEX(FJ$10:FJ$26,MATCH(ROWS(NR$10:NR21),$HE$10:$HE$26,0)),"")</f>
        <v/>
      </c>
      <c r="NS21" s="1" t="str">
        <f>IFERROR(INDEX(FK$10:FK$26,MATCH(ROWS(NS$10:NS21),$HE$10:$HE$26,0)),"")</f>
        <v/>
      </c>
      <c r="NT21" s="1" t="str">
        <f>IFERROR(INDEX(FL$10:FL$26,MATCH(ROWS(NT$10:NT21),$HE$10:$HE$26,0)),"")</f>
        <v/>
      </c>
      <c r="NU21" s="1" t="str">
        <f>IFERROR(INDEX(FM$10:FM$26,MATCH(ROWS(NU$10:NU21),$HE$10:$HE$26,0)),"")</f>
        <v/>
      </c>
      <c r="NV21" s="1" t="str">
        <f>IFERROR(INDEX(FN$10:FN$26,MATCH(ROWS(NV$10:NV21),$HE$10:$HE$26,0)),"")</f>
        <v/>
      </c>
      <c r="NW21" s="1" t="str">
        <f>IFERROR(INDEX(FO$10:FO$26,MATCH(ROWS(NW$10:NW21),$HE$10:$HE$26,0)),"")</f>
        <v/>
      </c>
      <c r="NX21" s="1" t="str">
        <f>IFERROR(INDEX(FP$10:FP$26,MATCH(ROWS(NX$10:NX21),$HE$10:$HE$26,0)),"")</f>
        <v/>
      </c>
      <c r="NY21" s="1" t="str">
        <f>IFERROR(INDEX(FQ$10:FQ$26,MATCH(ROWS(NY$10:NY21),$HE$10:$HE$26,0)),"")</f>
        <v/>
      </c>
      <c r="NZ21" s="1" t="str">
        <f>IFERROR(INDEX(FR$10:FR$26,MATCH(ROWS(NZ$10:NZ21),$HE$10:$HE$26,0)),"")</f>
        <v/>
      </c>
      <c r="OA21" s="1" t="str">
        <f>IFERROR(INDEX(FS$10:FS$26,MATCH(ROWS(OA$10:OA21),$HE$10:$HE$26,0)),"")</f>
        <v/>
      </c>
      <c r="OB21" s="1" t="str">
        <f>IFERROR(INDEX(FT$10:FT$26,MATCH(ROWS(OB$10:OB21),$HE$10:$HE$26,0)),"")</f>
        <v/>
      </c>
      <c r="OC21" s="1" t="str">
        <f>IFERROR(INDEX(FU$10:FU$26,MATCH(ROWS(OC$10:OC21),$HE$10:$HE$26,0)),"")</f>
        <v/>
      </c>
      <c r="OD21" s="1" t="str">
        <f>IFERROR(INDEX(FV$10:FV$26,MATCH(ROWS(OD$10:OD21),$HE$10:$HE$26,0)),"")</f>
        <v/>
      </c>
      <c r="OE21" s="1" t="str">
        <f>IFERROR(INDEX(FW$10:FW$26,MATCH(ROWS(OE$10:OE21),$HE$10:$HE$26,0)),"")</f>
        <v/>
      </c>
      <c r="OF21" s="1" t="str">
        <f>IFERROR(INDEX(FX$10:FX$26,MATCH(ROWS(OF$10:OF21),$HE$10:$HE$26,0)),"")</f>
        <v/>
      </c>
      <c r="OG21" s="1" t="str">
        <f>IFERROR(INDEX(FY$10:FY$26,MATCH(ROWS(OG$10:OG21),$HE$10:$HE$26,0)),"")</f>
        <v/>
      </c>
      <c r="OH21" s="1" t="str">
        <f>IFERROR(INDEX(FZ$10:FZ$26,MATCH(ROWS(OH$10:OH21),$HE$10:$HE$26,0)),"")</f>
        <v/>
      </c>
      <c r="OI21" s="1" t="str">
        <f>IFERROR(INDEX(GA$10:GA$26,MATCH(ROWS(OI$10:OI21),$HE$10:$HE$26,0)),"")</f>
        <v/>
      </c>
      <c r="OJ21" s="1" t="str">
        <f>IFERROR(INDEX(GB$10:GB$26,MATCH(ROWS(OJ$10:OJ21),$HE$10:$HE$26,0)),"")</f>
        <v/>
      </c>
      <c r="OK21" s="1" t="str">
        <f>IFERROR(INDEX(GC$10:GC$26,MATCH(ROWS(OK$10:OK21),$HE$10:$HE$26,0)),"")</f>
        <v/>
      </c>
      <c r="OL21" s="1" t="str">
        <f>IFERROR(INDEX(GD$10:GD$26,MATCH(ROWS(OL$10:OL21),$HE$10:$HE$26,0)),"")</f>
        <v/>
      </c>
      <c r="OM21" s="1" t="str">
        <f>IFERROR(INDEX(GE$10:GE$26,MATCH(ROWS(OM$10:OM21),$HE$10:$HE$26,0)),"")</f>
        <v/>
      </c>
      <c r="ON21" s="1" t="str">
        <f>IFERROR(INDEX(GF$10:GF$26,MATCH(ROWS(ON$10:ON21),$HE$10:$HE$26,0)),"")</f>
        <v/>
      </c>
      <c r="OO21" s="1" t="str">
        <f>IFERROR(INDEX(GG$10:GG$26,MATCH(ROWS(OO$10:OO21),$HE$10:$HE$26,0)),"")</f>
        <v/>
      </c>
      <c r="OP21" s="1" t="str">
        <f>IFERROR(INDEX(GH$10:GH$26,MATCH(ROWS(OP$10:OP21),$HE$10:$HE$26,0)),"")</f>
        <v/>
      </c>
      <c r="OQ21" s="1" t="str">
        <f>IFERROR(INDEX(GI$10:GI$26,MATCH(ROWS(OQ$10:OQ21),$HE$10:$HE$26,0)),"")</f>
        <v/>
      </c>
      <c r="OR21" s="1" t="str">
        <f>IFERROR(INDEX(GJ$10:GJ$26,MATCH(ROWS(OR$10:OR21),$HE$10:$HE$26,0)),"")</f>
        <v/>
      </c>
      <c r="OS21" s="1" t="str">
        <f>IFERROR(INDEX(GK$10:GK$26,MATCH(ROWS(OS$10:OS21),$HE$10:$HE$26,0)),"")</f>
        <v/>
      </c>
      <c r="OT21" s="1" t="str">
        <f>IFERROR(INDEX(GL$10:GL$26,MATCH(ROWS(OT$10:OT21),$HE$10:$HE$26,0)),"")</f>
        <v/>
      </c>
      <c r="OU21" s="1" t="str">
        <f>IFERROR(INDEX(GM$10:GM$26,MATCH(ROWS(OU$10:OU21),$HE$10:$HE$26,0)),"")</f>
        <v/>
      </c>
      <c r="OV21" s="1" t="str">
        <f>IFERROR(INDEX(GN$10:GN$26,MATCH(ROWS(OV$10:OV21),$HE$10:$HE$26,0)),"")</f>
        <v/>
      </c>
      <c r="OW21" s="1" t="str">
        <f>IFERROR(INDEX(GO$10:GO$26,MATCH(ROWS(OW$10:OW21),$HE$10:$HE$26,0)),"")</f>
        <v/>
      </c>
      <c r="OX21" s="1" t="str">
        <f>IFERROR(INDEX(GP$10:GP$26,MATCH(ROWS(OX$10:OX21),$HE$10:$HE$26,0)),"")</f>
        <v/>
      </c>
      <c r="OY21" s="1" t="str">
        <f>IFERROR(INDEX(GQ$10:GQ$26,MATCH(ROWS(OY$10:OY21),$HE$10:$HE$26,0)),"")</f>
        <v/>
      </c>
      <c r="OZ21" s="1" t="str">
        <f>IFERROR(INDEX(GR$10:GR$26,MATCH(ROWS(OZ$10:OZ21),$HE$10:$HE$26,0)),"")</f>
        <v/>
      </c>
      <c r="PA21" s="1" t="str">
        <f>IFERROR(INDEX(GS$10:GS$26,MATCH(ROWS(PA$10:PA21),$HE$10:$HE$26,0)),"")</f>
        <v/>
      </c>
      <c r="PB21" s="1" t="str">
        <f>IFERROR(INDEX(GT$10:GT$26,MATCH(ROWS(PB$10:PB21),$HE$10:$HE$26,0)),"")</f>
        <v/>
      </c>
      <c r="PC21" s="1" t="str">
        <f>IFERROR(INDEX(GU$10:GU$26,MATCH(ROWS(PC$10:PC21),$HE$10:$HE$26,0)),"")</f>
        <v/>
      </c>
      <c r="PD21" s="1" t="str">
        <f>IFERROR(INDEX(GV$10:GV$26,MATCH(ROWS(PD$10:PD21),$HE$10:$HE$26,0)),"")</f>
        <v/>
      </c>
      <c r="PE21" s="1" t="str">
        <f>IFERROR(INDEX(GW$10:GW$26,MATCH(ROWS(PE$10:PE21),$HE$10:$HE$26,0)),"")</f>
        <v/>
      </c>
      <c r="PF21" s="1" t="str">
        <f>IFERROR(INDEX(GX$10:GX$26,MATCH(ROWS(PF$10:PF21),$HE$10:$HE$26,0)),"")</f>
        <v/>
      </c>
      <c r="PG21" s="1" t="str">
        <f>IFERROR(INDEX(GY$10:GY$26,MATCH(ROWS(PG$10:PG21),$HE$10:$HE$26,0)),"")</f>
        <v/>
      </c>
      <c r="PH21" s="1" t="str">
        <f>IFERROR(INDEX(GZ$10:GZ$26,MATCH(ROWS(PH$10:PH21),$HE$10:$HE$26,0)),"")</f>
        <v/>
      </c>
      <c r="PI21" s="1" t="str">
        <f>IFERROR(INDEX(HA$10:HA$26,MATCH(ROWS(PI$10:PI21),$HE$10:$HE$26,0)),"")</f>
        <v/>
      </c>
    </row>
    <row r="22" spans="1:425" ht="24" customHeight="1" x14ac:dyDescent="0.3">
      <c r="A22" s="87">
        <v>13</v>
      </c>
      <c r="B22" s="78"/>
      <c r="C22" s="154"/>
      <c r="D22" s="119"/>
      <c r="E22" s="202"/>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8"/>
      <c r="GU22" s="79"/>
      <c r="GV22" s="79"/>
      <c r="GW22" s="79"/>
      <c r="GX22" s="79"/>
      <c r="GY22" s="79"/>
      <c r="GZ22" s="79"/>
      <c r="HA22" s="79"/>
      <c r="HC22" s="2">
        <f t="shared" si="5"/>
        <v>0</v>
      </c>
      <c r="HD22" s="3"/>
      <c r="HE22">
        <f t="shared" si="6"/>
        <v>0</v>
      </c>
      <c r="HJ22" s="1" t="str">
        <f>IFERROR(INDEX(B$10:B$26,MATCH(ROWS(HJ$10:HJ22),$HE$10:$HE$26,0)),"")</f>
        <v/>
      </c>
      <c r="HK22" s="1" t="str">
        <f>IFERROR(INDEX(C$10:C$26,MATCH(ROWS(HK$10:HK22),$HE$10:$HE$26,0)),"")</f>
        <v/>
      </c>
      <c r="HL22" s="1" t="str">
        <f>IFERROR(INDEX(D$10:D$26,MATCH(ROWS(HL$10:HL22),$HE$10:$HE$26,0)),"")</f>
        <v/>
      </c>
      <c r="HM22" s="1" t="str">
        <f>IFERROR(INDEX(E$10:E$26,MATCH(ROWS(HM$10:HM22),$HE$10:$HE$26,0)),"")</f>
        <v/>
      </c>
      <c r="HN22" s="1" t="str">
        <f>IFERROR(INDEX(F$10:F$26,MATCH(ROWS(HN$10:HN22),$HE$10:$HE$26,0)),"")</f>
        <v/>
      </c>
      <c r="HO22" s="1" t="str">
        <f>IFERROR(INDEX(G$10:G$26,MATCH(ROWS(HO$10:HO22),$HE$10:$HE$26,0)),"")</f>
        <v/>
      </c>
      <c r="HP22" s="1" t="str">
        <f>IFERROR(INDEX(H$10:H$26,MATCH(ROWS(HP$10:HP22),$HE$10:$HE$26,0)),"")</f>
        <v/>
      </c>
      <c r="HQ22" s="1" t="str">
        <f>IFERROR(INDEX(I$10:I$26,MATCH(ROWS(HQ$10:HQ22),$HE$10:$HE$26,0)),"")</f>
        <v/>
      </c>
      <c r="HR22" s="1" t="str">
        <f>IFERROR(INDEX(J$10:J$26,MATCH(ROWS(HR$10:HR22),$HE$10:$HE$26,0)),"")</f>
        <v/>
      </c>
      <c r="HS22" s="1" t="str">
        <f>IFERROR(INDEX(K$10:K$26,MATCH(ROWS(HS$10:HS22),$HE$10:$HE$26,0)),"")</f>
        <v/>
      </c>
      <c r="HT22" s="1" t="str">
        <f>IFERROR(INDEX(L$10:L$26,MATCH(ROWS(HT$10:HT22),$HE$10:$HE$26,0)),"")</f>
        <v/>
      </c>
      <c r="HU22" s="1" t="str">
        <f>IFERROR(INDEX(M$10:M$26,MATCH(ROWS(HU$10:HU22),$HE$10:$HE$26,0)),"")</f>
        <v/>
      </c>
      <c r="HV22" s="1" t="str">
        <f>IFERROR(INDEX(N$10:N$26,MATCH(ROWS(HV$10:HV22),$HE$10:$HE$26,0)),"")</f>
        <v/>
      </c>
      <c r="HW22" s="1" t="str">
        <f>IFERROR(INDEX(O$10:O$26,MATCH(ROWS(HW$10:HW22),$HE$10:$HE$26,0)),"")</f>
        <v/>
      </c>
      <c r="HX22" s="1" t="str">
        <f>IFERROR(INDEX(P$10:P$26,MATCH(ROWS(HX$10:HX22),$HE$10:$HE$26,0)),"")</f>
        <v/>
      </c>
      <c r="HY22" s="1" t="str">
        <f>IFERROR(INDEX(Q$10:Q$26,MATCH(ROWS(HY$10:HY22),$HE$10:$HE$26,0)),"")</f>
        <v/>
      </c>
      <c r="HZ22" s="1" t="str">
        <f>IFERROR(INDEX(R$10:R$26,MATCH(ROWS(HZ$10:HZ22),$HE$10:$HE$26,0)),"")</f>
        <v/>
      </c>
      <c r="IA22" s="1" t="str">
        <f>IFERROR(INDEX(S$10:S$26,MATCH(ROWS(IA$10:IA22),$HE$10:$HE$26,0)),"")</f>
        <v/>
      </c>
      <c r="IB22" s="1" t="str">
        <f>IFERROR(INDEX(T$10:T$26,MATCH(ROWS(IB$10:IB22),$HE$10:$HE$26,0)),"")</f>
        <v/>
      </c>
      <c r="IC22" s="1" t="str">
        <f>IFERROR(INDEX(U$10:U$26,MATCH(ROWS(IC$10:IC22),$HE$10:$HE$26,0)),"")</f>
        <v/>
      </c>
      <c r="ID22" s="1" t="str">
        <f>IFERROR(INDEX(V$10:V$26,MATCH(ROWS(ID$10:ID22),$HE$10:$HE$26,0)),"")</f>
        <v/>
      </c>
      <c r="IE22" s="1" t="str">
        <f>IFERROR(INDEX(W$10:W$26,MATCH(ROWS(IE$10:IE22),$HE$10:$HE$26,0)),"")</f>
        <v/>
      </c>
      <c r="IF22" s="1" t="str">
        <f>IFERROR(INDEX(X$10:X$26,MATCH(ROWS(IF$10:IF22),$HE$10:$HE$26,0)),"")</f>
        <v/>
      </c>
      <c r="IG22" s="1" t="str">
        <f>IFERROR(INDEX(Y$10:Y$26,MATCH(ROWS(IG$10:IG22),$HE$10:$HE$26,0)),"")</f>
        <v/>
      </c>
      <c r="IH22" s="1" t="str">
        <f>IFERROR(INDEX(Z$10:Z$26,MATCH(ROWS(IH$10:IH22),$HE$10:$HE$26,0)),"")</f>
        <v/>
      </c>
      <c r="II22" s="1" t="str">
        <f>IFERROR(INDEX(AA$10:AA$26,MATCH(ROWS(II$10:II22),$HE$10:$HE$26,0)),"")</f>
        <v/>
      </c>
      <c r="IJ22" s="1" t="str">
        <f>IFERROR(INDEX(AB$10:AB$26,MATCH(ROWS(IJ$10:IJ22),$HE$10:$HE$26,0)),"")</f>
        <v/>
      </c>
      <c r="IK22" s="1" t="str">
        <f>IFERROR(INDEX(AC$10:AC$26,MATCH(ROWS(IK$10:IK22),$HE$10:$HE$26,0)),"")</f>
        <v/>
      </c>
      <c r="IL22" s="1" t="str">
        <f>IFERROR(INDEX(AD$10:AD$26,MATCH(ROWS(IL$10:IL22),$HE$10:$HE$26,0)),"")</f>
        <v/>
      </c>
      <c r="IM22" s="1" t="str">
        <f>IFERROR(INDEX(AE$10:AE$26,MATCH(ROWS(IM$10:IM22),$HE$10:$HE$26,0)),"")</f>
        <v/>
      </c>
      <c r="IN22" s="1" t="str">
        <f>IFERROR(INDEX(AF$10:AF$26,MATCH(ROWS(IN$10:IN22),$HE$10:$HE$26,0)),"")</f>
        <v/>
      </c>
      <c r="IO22" s="1" t="str">
        <f>IFERROR(INDEX(AG$10:AG$26,MATCH(ROWS(IO$10:IO22),$HE$10:$HE$26,0)),"")</f>
        <v/>
      </c>
      <c r="IP22" s="1" t="str">
        <f>IFERROR(INDEX(AH$10:AH$26,MATCH(ROWS(IP$10:IP22),$HE$10:$HE$26,0)),"")</f>
        <v/>
      </c>
      <c r="IQ22" s="1" t="str">
        <f>IFERROR(INDEX(AI$10:AI$26,MATCH(ROWS(IQ$10:IQ22),$HE$10:$HE$26,0)),"")</f>
        <v/>
      </c>
      <c r="IR22" s="1" t="str">
        <f>IFERROR(INDEX(AJ$10:AJ$26,MATCH(ROWS(IR$10:IR22),$HE$10:$HE$26,0)),"")</f>
        <v/>
      </c>
      <c r="IS22" s="1" t="str">
        <f>IFERROR(INDEX(AK$10:AK$26,MATCH(ROWS(IS$10:IS22),$HE$10:$HE$26,0)),"")</f>
        <v/>
      </c>
      <c r="IT22" s="1" t="str">
        <f>IFERROR(INDEX(AL$10:AL$26,MATCH(ROWS(IT$10:IT22),$HE$10:$HE$26,0)),"")</f>
        <v/>
      </c>
      <c r="IU22" s="1" t="str">
        <f>IFERROR(INDEX(AM$10:AM$26,MATCH(ROWS(IU$10:IU22),$HE$10:$HE$26,0)),"")</f>
        <v/>
      </c>
      <c r="IV22" s="1" t="str">
        <f>IFERROR(INDEX(AN$10:AN$26,MATCH(ROWS(IV$10:IV22),$HE$10:$HE$26,0)),"")</f>
        <v/>
      </c>
      <c r="IW22" s="1" t="str">
        <f>IFERROR(INDEX(AO$10:AO$26,MATCH(ROWS(IW$10:IW22),$HE$10:$HE$26,0)),"")</f>
        <v/>
      </c>
      <c r="IX22" s="1" t="str">
        <f>IFERROR(INDEX(AP$10:AP$26,MATCH(ROWS(IX$10:IX22),$HE$10:$HE$26,0)),"")</f>
        <v/>
      </c>
      <c r="IY22" s="1" t="str">
        <f>IFERROR(INDEX(AQ$10:AQ$26,MATCH(ROWS(IY$10:IY22),$HE$10:$HE$26,0)),"")</f>
        <v/>
      </c>
      <c r="IZ22" s="1" t="str">
        <f>IFERROR(INDEX(AR$10:AR$26,MATCH(ROWS(IZ$10:IZ22),$HE$10:$HE$26,0)),"")</f>
        <v/>
      </c>
      <c r="JA22" s="1" t="str">
        <f>IFERROR(INDEX(AS$10:AS$26,MATCH(ROWS(JA$10:JA22),$HE$10:$HE$26,0)),"")</f>
        <v/>
      </c>
      <c r="JB22" s="1" t="str">
        <f>IFERROR(INDEX(AT$10:AT$26,MATCH(ROWS(JB$10:JB22),$HE$10:$HE$26,0)),"")</f>
        <v/>
      </c>
      <c r="JC22" s="1" t="str">
        <f>IFERROR(INDEX(AU$10:AU$26,MATCH(ROWS(JC$10:JC22),$HE$10:$HE$26,0)),"")</f>
        <v/>
      </c>
      <c r="JD22" s="1" t="str">
        <f>IFERROR(INDEX(AV$10:AV$26,MATCH(ROWS(JD$10:JD22),$HE$10:$HE$26,0)),"")</f>
        <v/>
      </c>
      <c r="JE22" s="1" t="str">
        <f>IFERROR(INDEX(AW$10:AW$26,MATCH(ROWS(JE$10:JE22),$HE$10:$HE$26,0)),"")</f>
        <v/>
      </c>
      <c r="JF22" s="1" t="str">
        <f>IFERROR(INDEX(AX$10:AX$26,MATCH(ROWS(JF$10:JF22),$HE$10:$HE$26,0)),"")</f>
        <v/>
      </c>
      <c r="JG22" s="1" t="str">
        <f>IFERROR(INDEX(AY$10:AY$26,MATCH(ROWS(JG$10:JG22),$HE$10:$HE$26,0)),"")</f>
        <v/>
      </c>
      <c r="JH22" s="1" t="str">
        <f>IFERROR(INDEX(AZ$10:AZ$26,MATCH(ROWS(JH$10:JH22),$HE$10:$HE$26,0)),"")</f>
        <v/>
      </c>
      <c r="JI22" s="1" t="str">
        <f>IFERROR(INDEX(BA$10:BA$26,MATCH(ROWS(JI$10:JI22),$HE$10:$HE$26,0)),"")</f>
        <v/>
      </c>
      <c r="JJ22" s="1" t="str">
        <f>IFERROR(INDEX(BB$10:BB$26,MATCH(ROWS(JJ$10:JJ22),$HE$10:$HE$26,0)),"")</f>
        <v/>
      </c>
      <c r="JK22" s="1" t="str">
        <f>IFERROR(INDEX(BC$10:BC$26,MATCH(ROWS(JK$10:JK22),$HE$10:$HE$26,0)),"")</f>
        <v/>
      </c>
      <c r="JL22" s="1" t="str">
        <f>IFERROR(INDEX(BD$10:BD$26,MATCH(ROWS(JL$10:JL22),$HE$10:$HE$26,0)),"")</f>
        <v/>
      </c>
      <c r="JM22" s="1" t="str">
        <f>IFERROR(INDEX(BE$10:BE$26,MATCH(ROWS(JM$10:JM22),$HE$10:$HE$26,0)),"")</f>
        <v/>
      </c>
      <c r="JN22" s="1" t="str">
        <f>IFERROR(INDEX(BF$10:BF$26,MATCH(ROWS(JN$10:JN22),$HE$10:$HE$26,0)),"")</f>
        <v/>
      </c>
      <c r="JO22" s="1" t="str">
        <f>IFERROR(INDEX(BG$10:BG$26,MATCH(ROWS(JO$10:JO22),$HE$10:$HE$26,0)),"")</f>
        <v/>
      </c>
      <c r="JP22" s="1" t="str">
        <f>IFERROR(INDEX(BH$10:BH$26,MATCH(ROWS(JP$10:JP22),$HE$10:$HE$26,0)),"")</f>
        <v/>
      </c>
      <c r="JQ22" s="1" t="str">
        <f>IFERROR(INDEX(BI$10:BI$26,MATCH(ROWS(JQ$10:JQ22),$HE$10:$HE$26,0)),"")</f>
        <v/>
      </c>
      <c r="JR22" s="1" t="str">
        <f>IFERROR(INDEX(BJ$10:BJ$26,MATCH(ROWS(JR$10:JR22),$HE$10:$HE$26,0)),"")</f>
        <v/>
      </c>
      <c r="JS22" s="1" t="str">
        <f>IFERROR(INDEX(BK$10:BK$26,MATCH(ROWS(JS$10:JS22),$HE$10:$HE$26,0)),"")</f>
        <v/>
      </c>
      <c r="JT22" s="1" t="str">
        <f>IFERROR(INDEX(BL$10:BL$26,MATCH(ROWS(JT$10:JT22),$HE$10:$HE$26,0)),"")</f>
        <v/>
      </c>
      <c r="JU22" s="1" t="str">
        <f>IFERROR(INDEX(BM$10:BM$26,MATCH(ROWS(JU$10:JU22),$HE$10:$HE$26,0)),"")</f>
        <v/>
      </c>
      <c r="JV22" s="1" t="str">
        <f>IFERROR(INDEX(BN$10:BN$26,MATCH(ROWS(JV$10:JV22),$HE$10:$HE$26,0)),"")</f>
        <v/>
      </c>
      <c r="JW22" s="1" t="str">
        <f>IFERROR(INDEX(BO$10:BO$26,MATCH(ROWS(JW$10:JW22),$HE$10:$HE$26,0)),"")</f>
        <v/>
      </c>
      <c r="JX22" s="1" t="str">
        <f>IFERROR(INDEX(BP$10:BP$26,MATCH(ROWS(JX$10:JX22),$HE$10:$HE$26,0)),"")</f>
        <v/>
      </c>
      <c r="JY22" s="1" t="str">
        <f>IFERROR(INDEX(BQ$10:BQ$26,MATCH(ROWS(JY$10:JY22),$HE$10:$HE$26,0)),"")</f>
        <v/>
      </c>
      <c r="JZ22" s="1" t="str">
        <f>IFERROR(INDEX(BR$10:BR$26,MATCH(ROWS(JZ$10:JZ22),$HE$10:$HE$26,0)),"")</f>
        <v/>
      </c>
      <c r="KA22" s="1" t="str">
        <f>IFERROR(INDEX(BS$10:BS$26,MATCH(ROWS(KA$10:KA22),$HE$10:$HE$26,0)),"")</f>
        <v/>
      </c>
      <c r="KB22" s="1" t="str">
        <f>IFERROR(INDEX(BT$10:BT$26,MATCH(ROWS(KB$10:KB22),$HE$10:$HE$26,0)),"")</f>
        <v/>
      </c>
      <c r="KC22" s="1" t="str">
        <f>IFERROR(INDEX(BU$10:BU$26,MATCH(ROWS(KC$10:KC22),$HE$10:$HE$26,0)),"")</f>
        <v/>
      </c>
      <c r="KD22" s="1" t="str">
        <f>IFERROR(INDEX(BV$10:BV$26,MATCH(ROWS(KD$10:KD22),$HE$10:$HE$26,0)),"")</f>
        <v/>
      </c>
      <c r="KE22" s="1" t="str">
        <f>IFERROR(INDEX(BW$10:BW$26,MATCH(ROWS(KE$10:KE22),$HE$10:$HE$26,0)),"")</f>
        <v/>
      </c>
      <c r="KF22" s="1" t="str">
        <f>IFERROR(INDEX(BX$10:BX$26,MATCH(ROWS(KF$10:KF22),$HE$10:$HE$26,0)),"")</f>
        <v/>
      </c>
      <c r="KG22" s="1" t="str">
        <f>IFERROR(INDEX(BY$10:BY$26,MATCH(ROWS(KG$10:KG22),$HE$10:$HE$26,0)),"")</f>
        <v/>
      </c>
      <c r="KH22" s="1" t="str">
        <f>IFERROR(INDEX(BZ$10:BZ$26,MATCH(ROWS(KH$10:KH22),$HE$10:$HE$26,0)),"")</f>
        <v/>
      </c>
      <c r="KI22" s="1" t="str">
        <f>IFERROR(INDEX(CA$10:CA$26,MATCH(ROWS(KI$10:KI22),$HE$10:$HE$26,0)),"")</f>
        <v/>
      </c>
      <c r="KJ22" s="1" t="str">
        <f>IFERROR(INDEX(CB$10:CB$26,MATCH(ROWS(KJ$10:KJ22),$HE$10:$HE$26,0)),"")</f>
        <v/>
      </c>
      <c r="KK22" s="1" t="str">
        <f>IFERROR(INDEX(CC$10:CC$26,MATCH(ROWS(KK$10:KK22),$HE$10:$HE$26,0)),"")</f>
        <v/>
      </c>
      <c r="KL22" s="1" t="str">
        <f>IFERROR(INDEX(CD$10:CD$26,MATCH(ROWS(KL$10:KL22),$HE$10:$HE$26,0)),"")</f>
        <v/>
      </c>
      <c r="KM22" s="1" t="str">
        <f>IFERROR(INDEX(CE$10:CE$26,MATCH(ROWS(KM$10:KM22),$HE$10:$HE$26,0)),"")</f>
        <v/>
      </c>
      <c r="KN22" s="1" t="str">
        <f>IFERROR(INDEX(CF$10:CF$26,MATCH(ROWS(KN$10:KN22),$HE$10:$HE$26,0)),"")</f>
        <v/>
      </c>
      <c r="KO22" s="1" t="str">
        <f>IFERROR(INDEX(CG$10:CG$26,MATCH(ROWS(KO$10:KO22),$HE$10:$HE$26,0)),"")</f>
        <v/>
      </c>
      <c r="KP22" s="1" t="str">
        <f>IFERROR(INDEX(CH$10:CH$26,MATCH(ROWS(KP$10:KP22),$HE$10:$HE$26,0)),"")</f>
        <v/>
      </c>
      <c r="KQ22" s="1" t="str">
        <f>IFERROR(INDEX(CI$10:CI$26,MATCH(ROWS(KQ$10:KQ22),$HE$10:$HE$26,0)),"")</f>
        <v/>
      </c>
      <c r="KR22" s="1" t="str">
        <f>IFERROR(INDEX(CJ$10:CJ$26,MATCH(ROWS(KR$10:KR22),$HE$10:$HE$26,0)),"")</f>
        <v/>
      </c>
      <c r="KS22" s="1" t="str">
        <f>IFERROR(INDEX(CK$10:CK$26,MATCH(ROWS(KS$10:KS22),$HE$10:$HE$26,0)),"")</f>
        <v/>
      </c>
      <c r="KT22" s="1" t="str">
        <f>IFERROR(INDEX(CL$10:CL$26,MATCH(ROWS(KT$10:KT22),$HE$10:$HE$26,0)),"")</f>
        <v/>
      </c>
      <c r="KU22" s="1" t="str">
        <f>IFERROR(INDEX(CM$10:CM$26,MATCH(ROWS(KU$10:KU22),$HE$10:$HE$26,0)),"")</f>
        <v/>
      </c>
      <c r="KV22" s="1" t="str">
        <f>IFERROR(INDEX(CN$10:CN$26,MATCH(ROWS(KV$10:KV22),$HE$10:$HE$26,0)),"")</f>
        <v/>
      </c>
      <c r="KW22" s="1" t="str">
        <f>IFERROR(INDEX(CO$10:CO$26,MATCH(ROWS(KW$10:KW22),$HE$10:$HE$26,0)),"")</f>
        <v/>
      </c>
      <c r="KX22" s="1" t="str">
        <f>IFERROR(INDEX(CP$10:CP$26,MATCH(ROWS(KX$10:KX22),$HE$10:$HE$26,0)),"")</f>
        <v/>
      </c>
      <c r="KY22" s="1" t="str">
        <f>IFERROR(INDEX(CQ$10:CQ$26,MATCH(ROWS(KY$10:KY22),$HE$10:$HE$26,0)),"")</f>
        <v/>
      </c>
      <c r="KZ22" s="1" t="str">
        <f>IFERROR(INDEX(CR$10:CR$26,MATCH(ROWS(KZ$10:KZ22),$HE$10:$HE$26,0)),"")</f>
        <v/>
      </c>
      <c r="LA22" s="1" t="str">
        <f>IFERROR(INDEX(CS$10:CS$26,MATCH(ROWS(LA$10:LA22),$HE$10:$HE$26,0)),"")</f>
        <v/>
      </c>
      <c r="LB22" s="1" t="str">
        <f>IFERROR(INDEX(CT$10:CT$26,MATCH(ROWS(LB$10:LB22),$HE$10:$HE$26,0)),"")</f>
        <v/>
      </c>
      <c r="LC22" s="1" t="str">
        <f>IFERROR(INDEX(CU$10:CU$26,MATCH(ROWS(LC$10:LC22),$HE$10:$HE$26,0)),"")</f>
        <v/>
      </c>
      <c r="LD22" s="1" t="str">
        <f>IFERROR(INDEX(CV$10:CV$26,MATCH(ROWS(LD$10:LD22),$HE$10:$HE$26,0)),"")</f>
        <v/>
      </c>
      <c r="LE22" s="1" t="str">
        <f>IFERROR(INDEX(CW$10:CW$26,MATCH(ROWS(LE$10:LE22),$HE$10:$HE$26,0)),"")</f>
        <v/>
      </c>
      <c r="LF22" s="1" t="str">
        <f>IFERROR(INDEX(CX$10:CX$26,MATCH(ROWS(LF$10:LF22),$HE$10:$HE$26,0)),"")</f>
        <v/>
      </c>
      <c r="LG22" s="1" t="str">
        <f>IFERROR(INDEX(CY$10:CY$26,MATCH(ROWS(LG$10:LG22),$HE$10:$HE$26,0)),"")</f>
        <v/>
      </c>
      <c r="LH22" s="1" t="str">
        <f>IFERROR(INDEX(CZ$10:CZ$26,MATCH(ROWS(LH$10:LH22),$HE$10:$HE$26,0)),"")</f>
        <v/>
      </c>
      <c r="LI22" s="1" t="str">
        <f>IFERROR(INDEX(DA$10:DA$26,MATCH(ROWS(LI$10:LI22),$HE$10:$HE$26,0)),"")</f>
        <v/>
      </c>
      <c r="LJ22" s="1" t="str">
        <f>IFERROR(INDEX(DB$10:DB$26,MATCH(ROWS(LJ$10:LJ22),$HE$10:$HE$26,0)),"")</f>
        <v/>
      </c>
      <c r="LK22" s="1" t="str">
        <f>IFERROR(INDEX(DC$10:DC$26,MATCH(ROWS(LK$10:LK22),$HE$10:$HE$26,0)),"")</f>
        <v/>
      </c>
      <c r="LL22" s="1" t="str">
        <f>IFERROR(INDEX(DD$10:DD$26,MATCH(ROWS(LL$10:LL22),$HE$10:$HE$26,0)),"")</f>
        <v/>
      </c>
      <c r="LM22" s="1" t="str">
        <f>IFERROR(INDEX(DE$10:DE$26,MATCH(ROWS(LM$10:LM22),$HE$10:$HE$26,0)),"")</f>
        <v/>
      </c>
      <c r="LN22" s="1" t="str">
        <f>IFERROR(INDEX(DF$10:DF$26,MATCH(ROWS(LN$10:LN22),$HE$10:$HE$26,0)),"")</f>
        <v/>
      </c>
      <c r="LO22" s="1" t="str">
        <f>IFERROR(INDEX(DG$10:DG$26,MATCH(ROWS(LO$10:LO22),$HE$10:$HE$26,0)),"")</f>
        <v/>
      </c>
      <c r="LP22" s="1" t="str">
        <f>IFERROR(INDEX(DH$10:DH$26,MATCH(ROWS(LP$10:LP22),$HE$10:$HE$26,0)),"")</f>
        <v/>
      </c>
      <c r="LQ22" s="1" t="str">
        <f>IFERROR(INDEX(DI$10:DI$26,MATCH(ROWS(LQ$10:LQ22),$HE$10:$HE$26,0)),"")</f>
        <v/>
      </c>
      <c r="LR22" s="1" t="str">
        <f>IFERROR(INDEX(DJ$10:DJ$26,MATCH(ROWS(LR$10:LR22),$HE$10:$HE$26,0)),"")</f>
        <v/>
      </c>
      <c r="LS22" s="1" t="str">
        <f>IFERROR(INDEX(DK$10:DK$26,MATCH(ROWS(LS$10:LS22),$HE$10:$HE$26,0)),"")</f>
        <v/>
      </c>
      <c r="LT22" s="1" t="str">
        <f>IFERROR(INDEX(DL$10:DL$26,MATCH(ROWS(LT$10:LT22),$HE$10:$HE$26,0)),"")</f>
        <v/>
      </c>
      <c r="LU22" s="1" t="str">
        <f>IFERROR(INDEX(DM$10:DM$26,MATCH(ROWS(LU$10:LU22),$HE$10:$HE$26,0)),"")</f>
        <v/>
      </c>
      <c r="LV22" s="1" t="str">
        <f>IFERROR(INDEX(DN$10:DN$26,MATCH(ROWS(LV$10:LV22),$HE$10:$HE$26,0)),"")</f>
        <v/>
      </c>
      <c r="LW22" s="1" t="str">
        <f>IFERROR(INDEX(DO$10:DO$26,MATCH(ROWS(LW$10:LW22),$HE$10:$HE$26,0)),"")</f>
        <v/>
      </c>
      <c r="LX22" s="1" t="str">
        <f>IFERROR(INDEX(DP$10:DP$26,MATCH(ROWS(LX$10:LX22),$HE$10:$HE$26,0)),"")</f>
        <v/>
      </c>
      <c r="LY22" s="1" t="str">
        <f>IFERROR(INDEX(DQ$10:DQ$26,MATCH(ROWS(LY$10:LY22),$HE$10:$HE$26,0)),"")</f>
        <v/>
      </c>
      <c r="LZ22" s="1" t="str">
        <f>IFERROR(INDEX(DR$10:DR$26,MATCH(ROWS(LZ$10:LZ22),$HE$10:$HE$26,0)),"")</f>
        <v/>
      </c>
      <c r="MA22" s="1" t="str">
        <f>IFERROR(INDEX(DS$10:DS$26,MATCH(ROWS(MA$10:MA22),$HE$10:$HE$26,0)),"")</f>
        <v/>
      </c>
      <c r="MB22" s="1" t="str">
        <f>IFERROR(INDEX(DT$10:DT$26,MATCH(ROWS(MB$10:MB22),$HE$10:$HE$26,0)),"")</f>
        <v/>
      </c>
      <c r="MC22" s="1" t="str">
        <f>IFERROR(INDEX(DU$10:DU$26,MATCH(ROWS(MC$10:MC22),$HE$10:$HE$26,0)),"")</f>
        <v/>
      </c>
      <c r="MD22" s="1" t="str">
        <f>IFERROR(INDEX(DV$10:DV$26,MATCH(ROWS(MD$10:MD22),$HE$10:$HE$26,0)),"")</f>
        <v/>
      </c>
      <c r="ME22" s="1" t="str">
        <f>IFERROR(INDEX(DW$10:DW$26,MATCH(ROWS(ME$10:ME22),$HE$10:$HE$26,0)),"")</f>
        <v/>
      </c>
      <c r="MF22" s="1" t="str">
        <f>IFERROR(INDEX(DX$10:DX$26,MATCH(ROWS(MF$10:MF22),$HE$10:$HE$26,0)),"")</f>
        <v/>
      </c>
      <c r="MG22" s="1" t="str">
        <f>IFERROR(INDEX(DY$10:DY$26,MATCH(ROWS(MG$10:MG22),$HE$10:$HE$26,0)),"")</f>
        <v/>
      </c>
      <c r="MH22" s="1" t="str">
        <f>IFERROR(INDEX(DZ$10:DZ$26,MATCH(ROWS(MH$10:MH22),$HE$10:$HE$26,0)),"")</f>
        <v/>
      </c>
      <c r="MI22" s="1" t="str">
        <f>IFERROR(INDEX(EA$10:EA$26,MATCH(ROWS(MI$10:MI22),$HE$10:$HE$26,0)),"")</f>
        <v/>
      </c>
      <c r="MJ22" s="1" t="str">
        <f>IFERROR(INDEX(EB$10:EB$26,MATCH(ROWS(MJ$10:MJ22),$HE$10:$HE$26,0)),"")</f>
        <v/>
      </c>
      <c r="MK22" s="1" t="str">
        <f>IFERROR(INDEX(EC$10:EC$26,MATCH(ROWS(MK$10:MK22),$HE$10:$HE$26,0)),"")</f>
        <v/>
      </c>
      <c r="ML22" s="1" t="str">
        <f>IFERROR(INDEX(ED$10:ED$26,MATCH(ROWS(ML$10:ML22),$HE$10:$HE$26,0)),"")</f>
        <v/>
      </c>
      <c r="MM22" s="1" t="str">
        <f>IFERROR(INDEX(EE$10:EE$26,MATCH(ROWS(MM$10:MM22),$HE$10:$HE$26,0)),"")</f>
        <v/>
      </c>
      <c r="MN22" s="1" t="str">
        <f>IFERROR(INDEX(EF$10:EF$26,MATCH(ROWS(MN$10:MN22),$HE$10:$HE$26,0)),"")</f>
        <v/>
      </c>
      <c r="MO22" s="1" t="str">
        <f>IFERROR(INDEX(EG$10:EG$26,MATCH(ROWS(MO$10:MO22),$HE$10:$HE$26,0)),"")</f>
        <v/>
      </c>
      <c r="MP22" s="1" t="str">
        <f>IFERROR(INDEX(EH$10:EH$26,MATCH(ROWS(MP$10:MP22),$HE$10:$HE$26,0)),"")</f>
        <v/>
      </c>
      <c r="MQ22" s="1" t="str">
        <f>IFERROR(INDEX(EI$10:EI$26,MATCH(ROWS(MQ$10:MQ22),$HE$10:$HE$26,0)),"")</f>
        <v/>
      </c>
      <c r="MR22" s="1" t="str">
        <f>IFERROR(INDEX(EJ$10:EJ$26,MATCH(ROWS(MR$10:MR22),$HE$10:$HE$26,0)),"")</f>
        <v/>
      </c>
      <c r="MS22" s="1" t="str">
        <f>IFERROR(INDEX(EK$10:EK$26,MATCH(ROWS(MS$10:MS22),$HE$10:$HE$26,0)),"")</f>
        <v/>
      </c>
      <c r="MT22" s="1" t="str">
        <f>IFERROR(INDEX(EL$10:EL$26,MATCH(ROWS(MT$10:MT22),$HE$10:$HE$26,0)),"")</f>
        <v/>
      </c>
      <c r="MU22" s="1" t="str">
        <f>IFERROR(INDEX(EM$10:EM$26,MATCH(ROWS(MU$10:MU22),$HE$10:$HE$26,0)),"")</f>
        <v/>
      </c>
      <c r="MV22" s="1" t="str">
        <f>IFERROR(INDEX(EN$10:EN$26,MATCH(ROWS(MV$10:MV22),$HE$10:$HE$26,0)),"")</f>
        <v/>
      </c>
      <c r="MW22" s="1" t="str">
        <f>IFERROR(INDEX(EO$10:EO$26,MATCH(ROWS(MW$10:MW22),$HE$10:$HE$26,0)),"")</f>
        <v/>
      </c>
      <c r="MX22" s="1" t="str">
        <f>IFERROR(INDEX(EP$10:EP$26,MATCH(ROWS(MX$10:MX22),$HE$10:$HE$26,0)),"")</f>
        <v/>
      </c>
      <c r="MY22" s="1" t="str">
        <f>IFERROR(INDEX(EQ$10:EQ$26,MATCH(ROWS(MY$10:MY22),$HE$10:$HE$26,0)),"")</f>
        <v/>
      </c>
      <c r="MZ22" s="1" t="str">
        <f>IFERROR(INDEX(ER$10:ER$26,MATCH(ROWS(MZ$10:MZ22),$HE$10:$HE$26,0)),"")</f>
        <v/>
      </c>
      <c r="NA22" s="1" t="str">
        <f>IFERROR(INDEX(ES$10:ES$26,MATCH(ROWS(NA$10:NA22),$HE$10:$HE$26,0)),"")</f>
        <v/>
      </c>
      <c r="NB22" s="1" t="str">
        <f>IFERROR(INDEX(ET$10:ET$26,MATCH(ROWS(NB$10:NB22),$HE$10:$HE$26,0)),"")</f>
        <v/>
      </c>
      <c r="NC22" s="1" t="str">
        <f>IFERROR(INDEX(EU$10:EU$26,MATCH(ROWS(NC$10:NC22),$HE$10:$HE$26,0)),"")</f>
        <v/>
      </c>
      <c r="ND22" s="1" t="str">
        <f>IFERROR(INDEX(EV$10:EV$26,MATCH(ROWS(ND$10:ND22),$HE$10:$HE$26,0)),"")</f>
        <v/>
      </c>
      <c r="NE22" s="1" t="str">
        <f>IFERROR(INDEX(EW$10:EW$26,MATCH(ROWS(NE$10:NE22),$HE$10:$HE$26,0)),"")</f>
        <v/>
      </c>
      <c r="NF22" s="1" t="str">
        <f>IFERROR(INDEX(EX$10:EX$26,MATCH(ROWS(NF$10:NF22),$HE$10:$HE$26,0)),"")</f>
        <v/>
      </c>
      <c r="NG22" s="1" t="str">
        <f>IFERROR(INDEX(EY$10:EY$26,MATCH(ROWS(NG$10:NG22),$HE$10:$HE$26,0)),"")</f>
        <v/>
      </c>
      <c r="NH22" s="1" t="str">
        <f>IFERROR(INDEX(EZ$10:EZ$26,MATCH(ROWS(NH$10:NH22),$HE$10:$HE$26,0)),"")</f>
        <v/>
      </c>
      <c r="NI22" s="1" t="str">
        <f>IFERROR(INDEX(FA$10:FA$26,MATCH(ROWS(NI$10:NI22),$HE$10:$HE$26,0)),"")</f>
        <v/>
      </c>
      <c r="NJ22" s="1" t="str">
        <f>IFERROR(INDEX(FB$10:FB$26,MATCH(ROWS(NJ$10:NJ22),$HE$10:$HE$26,0)),"")</f>
        <v/>
      </c>
      <c r="NK22" s="1" t="str">
        <f>IFERROR(INDEX(FC$10:FC$26,MATCH(ROWS(NK$10:NK22),$HE$10:$HE$26,0)),"")</f>
        <v/>
      </c>
      <c r="NL22" s="1" t="str">
        <f>IFERROR(INDEX(FD$10:FD$26,MATCH(ROWS(NL$10:NL22),$HE$10:$HE$26,0)),"")</f>
        <v/>
      </c>
      <c r="NM22" s="1" t="str">
        <f>IFERROR(INDEX(FE$10:FE$26,MATCH(ROWS(NM$10:NM22),$HE$10:$HE$26,0)),"")</f>
        <v/>
      </c>
      <c r="NN22" s="1" t="str">
        <f>IFERROR(INDEX(FF$10:FF$26,MATCH(ROWS(NN$10:NN22),$HE$10:$HE$26,0)),"")</f>
        <v/>
      </c>
      <c r="NO22" s="1" t="str">
        <f>IFERROR(INDEX(FG$10:FG$26,MATCH(ROWS(NO$10:NO22),$HE$10:$HE$26,0)),"")</f>
        <v/>
      </c>
      <c r="NP22" s="1" t="str">
        <f>IFERROR(INDEX(FH$10:FH$26,MATCH(ROWS(NP$10:NP22),$HE$10:$HE$26,0)),"")</f>
        <v/>
      </c>
      <c r="NQ22" s="1" t="str">
        <f>IFERROR(INDEX(FI$10:FI$26,MATCH(ROWS(NQ$10:NQ22),$HE$10:$HE$26,0)),"")</f>
        <v/>
      </c>
      <c r="NR22" s="1" t="str">
        <f>IFERROR(INDEX(FJ$10:FJ$26,MATCH(ROWS(NR$10:NR22),$HE$10:$HE$26,0)),"")</f>
        <v/>
      </c>
      <c r="NS22" s="1" t="str">
        <f>IFERROR(INDEX(FK$10:FK$26,MATCH(ROWS(NS$10:NS22),$HE$10:$HE$26,0)),"")</f>
        <v/>
      </c>
      <c r="NT22" s="1" t="str">
        <f>IFERROR(INDEX(FL$10:FL$26,MATCH(ROWS(NT$10:NT22),$HE$10:$HE$26,0)),"")</f>
        <v/>
      </c>
      <c r="NU22" s="1" t="str">
        <f>IFERROR(INDEX(FM$10:FM$26,MATCH(ROWS(NU$10:NU22),$HE$10:$HE$26,0)),"")</f>
        <v/>
      </c>
      <c r="NV22" s="1" t="str">
        <f>IFERROR(INDEX(FN$10:FN$26,MATCH(ROWS(NV$10:NV22),$HE$10:$HE$26,0)),"")</f>
        <v/>
      </c>
      <c r="NW22" s="1" t="str">
        <f>IFERROR(INDEX(FO$10:FO$26,MATCH(ROWS(NW$10:NW22),$HE$10:$HE$26,0)),"")</f>
        <v/>
      </c>
      <c r="NX22" s="1" t="str">
        <f>IFERROR(INDEX(FP$10:FP$26,MATCH(ROWS(NX$10:NX22),$HE$10:$HE$26,0)),"")</f>
        <v/>
      </c>
      <c r="NY22" s="1" t="str">
        <f>IFERROR(INDEX(FQ$10:FQ$26,MATCH(ROWS(NY$10:NY22),$HE$10:$HE$26,0)),"")</f>
        <v/>
      </c>
      <c r="NZ22" s="1" t="str">
        <f>IFERROR(INDEX(FR$10:FR$26,MATCH(ROWS(NZ$10:NZ22),$HE$10:$HE$26,0)),"")</f>
        <v/>
      </c>
      <c r="OA22" s="1" t="str">
        <f>IFERROR(INDEX(FS$10:FS$26,MATCH(ROWS(OA$10:OA22),$HE$10:$HE$26,0)),"")</f>
        <v/>
      </c>
      <c r="OB22" s="1" t="str">
        <f>IFERROR(INDEX(FT$10:FT$26,MATCH(ROWS(OB$10:OB22),$HE$10:$HE$26,0)),"")</f>
        <v/>
      </c>
      <c r="OC22" s="1" t="str">
        <f>IFERROR(INDEX(FU$10:FU$26,MATCH(ROWS(OC$10:OC22),$HE$10:$HE$26,0)),"")</f>
        <v/>
      </c>
      <c r="OD22" s="1" t="str">
        <f>IFERROR(INDEX(FV$10:FV$26,MATCH(ROWS(OD$10:OD22),$HE$10:$HE$26,0)),"")</f>
        <v/>
      </c>
      <c r="OE22" s="1" t="str">
        <f>IFERROR(INDEX(FW$10:FW$26,MATCH(ROWS(OE$10:OE22),$HE$10:$HE$26,0)),"")</f>
        <v/>
      </c>
      <c r="OF22" s="1" t="str">
        <f>IFERROR(INDEX(FX$10:FX$26,MATCH(ROWS(OF$10:OF22),$HE$10:$HE$26,0)),"")</f>
        <v/>
      </c>
      <c r="OG22" s="1" t="str">
        <f>IFERROR(INDEX(FY$10:FY$26,MATCH(ROWS(OG$10:OG22),$HE$10:$HE$26,0)),"")</f>
        <v/>
      </c>
      <c r="OH22" s="1" t="str">
        <f>IFERROR(INDEX(FZ$10:FZ$26,MATCH(ROWS(OH$10:OH22),$HE$10:$HE$26,0)),"")</f>
        <v/>
      </c>
      <c r="OI22" s="1" t="str">
        <f>IFERROR(INDEX(GA$10:GA$26,MATCH(ROWS(OI$10:OI22),$HE$10:$HE$26,0)),"")</f>
        <v/>
      </c>
      <c r="OJ22" s="1" t="str">
        <f>IFERROR(INDEX(GB$10:GB$26,MATCH(ROWS(OJ$10:OJ22),$HE$10:$HE$26,0)),"")</f>
        <v/>
      </c>
      <c r="OK22" s="1" t="str">
        <f>IFERROR(INDEX(GC$10:GC$26,MATCH(ROWS(OK$10:OK22),$HE$10:$HE$26,0)),"")</f>
        <v/>
      </c>
      <c r="OL22" s="1" t="str">
        <f>IFERROR(INDEX(GD$10:GD$26,MATCH(ROWS(OL$10:OL22),$HE$10:$HE$26,0)),"")</f>
        <v/>
      </c>
      <c r="OM22" s="1" t="str">
        <f>IFERROR(INDEX(GE$10:GE$26,MATCH(ROWS(OM$10:OM22),$HE$10:$HE$26,0)),"")</f>
        <v/>
      </c>
      <c r="ON22" s="1" t="str">
        <f>IFERROR(INDEX(GF$10:GF$26,MATCH(ROWS(ON$10:ON22),$HE$10:$HE$26,0)),"")</f>
        <v/>
      </c>
      <c r="OO22" s="1" t="str">
        <f>IFERROR(INDEX(GG$10:GG$26,MATCH(ROWS(OO$10:OO22),$HE$10:$HE$26,0)),"")</f>
        <v/>
      </c>
      <c r="OP22" s="1" t="str">
        <f>IFERROR(INDEX(GH$10:GH$26,MATCH(ROWS(OP$10:OP22),$HE$10:$HE$26,0)),"")</f>
        <v/>
      </c>
      <c r="OQ22" s="1" t="str">
        <f>IFERROR(INDEX(GI$10:GI$26,MATCH(ROWS(OQ$10:OQ22),$HE$10:$HE$26,0)),"")</f>
        <v/>
      </c>
      <c r="OR22" s="1" t="str">
        <f>IFERROR(INDEX(GJ$10:GJ$26,MATCH(ROWS(OR$10:OR22),$HE$10:$HE$26,0)),"")</f>
        <v/>
      </c>
      <c r="OS22" s="1" t="str">
        <f>IFERROR(INDEX(GK$10:GK$26,MATCH(ROWS(OS$10:OS22),$HE$10:$HE$26,0)),"")</f>
        <v/>
      </c>
      <c r="OT22" s="1" t="str">
        <f>IFERROR(INDEX(GL$10:GL$26,MATCH(ROWS(OT$10:OT22),$HE$10:$HE$26,0)),"")</f>
        <v/>
      </c>
      <c r="OU22" s="1" t="str">
        <f>IFERROR(INDEX(GM$10:GM$26,MATCH(ROWS(OU$10:OU22),$HE$10:$HE$26,0)),"")</f>
        <v/>
      </c>
      <c r="OV22" s="1" t="str">
        <f>IFERROR(INDEX(GN$10:GN$26,MATCH(ROWS(OV$10:OV22),$HE$10:$HE$26,0)),"")</f>
        <v/>
      </c>
      <c r="OW22" s="1" t="str">
        <f>IFERROR(INDEX(GO$10:GO$26,MATCH(ROWS(OW$10:OW22),$HE$10:$HE$26,0)),"")</f>
        <v/>
      </c>
      <c r="OX22" s="1" t="str">
        <f>IFERROR(INDEX(GP$10:GP$26,MATCH(ROWS(OX$10:OX22),$HE$10:$HE$26,0)),"")</f>
        <v/>
      </c>
      <c r="OY22" s="1" t="str">
        <f>IFERROR(INDEX(GQ$10:GQ$26,MATCH(ROWS(OY$10:OY22),$HE$10:$HE$26,0)),"")</f>
        <v/>
      </c>
      <c r="OZ22" s="1" t="str">
        <f>IFERROR(INDEX(GR$10:GR$26,MATCH(ROWS(OZ$10:OZ22),$HE$10:$HE$26,0)),"")</f>
        <v/>
      </c>
      <c r="PA22" s="1" t="str">
        <f>IFERROR(INDEX(GS$10:GS$26,MATCH(ROWS(PA$10:PA22),$HE$10:$HE$26,0)),"")</f>
        <v/>
      </c>
      <c r="PB22" s="1" t="str">
        <f>IFERROR(INDEX(GT$10:GT$26,MATCH(ROWS(PB$10:PB22),$HE$10:$HE$26,0)),"")</f>
        <v/>
      </c>
      <c r="PC22" s="1" t="str">
        <f>IFERROR(INDEX(GU$10:GU$26,MATCH(ROWS(PC$10:PC22),$HE$10:$HE$26,0)),"")</f>
        <v/>
      </c>
      <c r="PD22" s="1" t="str">
        <f>IFERROR(INDEX(GV$10:GV$26,MATCH(ROWS(PD$10:PD22),$HE$10:$HE$26,0)),"")</f>
        <v/>
      </c>
      <c r="PE22" s="1" t="str">
        <f>IFERROR(INDEX(GW$10:GW$26,MATCH(ROWS(PE$10:PE22),$HE$10:$HE$26,0)),"")</f>
        <v/>
      </c>
      <c r="PF22" s="1" t="str">
        <f>IFERROR(INDEX(GX$10:GX$26,MATCH(ROWS(PF$10:PF22),$HE$10:$HE$26,0)),"")</f>
        <v/>
      </c>
      <c r="PG22" s="1" t="str">
        <f>IFERROR(INDEX(GY$10:GY$26,MATCH(ROWS(PG$10:PG22),$HE$10:$HE$26,0)),"")</f>
        <v/>
      </c>
      <c r="PH22" s="1" t="str">
        <f>IFERROR(INDEX(GZ$10:GZ$26,MATCH(ROWS(PH$10:PH22),$HE$10:$HE$26,0)),"")</f>
        <v/>
      </c>
      <c r="PI22" s="1" t="str">
        <f>IFERROR(INDEX(HA$10:HA$26,MATCH(ROWS(PI$10:PI22),$HE$10:$HE$26,0)),"")</f>
        <v/>
      </c>
    </row>
    <row r="23" spans="1:425" ht="24" customHeight="1" x14ac:dyDescent="0.3">
      <c r="A23" s="87">
        <v>14</v>
      </c>
      <c r="B23" s="78"/>
      <c r="C23" s="154"/>
      <c r="D23" s="119"/>
      <c r="E23" s="202"/>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8"/>
      <c r="GU23" s="79"/>
      <c r="GV23" s="79"/>
      <c r="GW23" s="79"/>
      <c r="GX23" s="79"/>
      <c r="GY23" s="79"/>
      <c r="GZ23" s="79"/>
      <c r="HA23" s="79"/>
      <c r="HC23" s="2">
        <f t="shared" si="5"/>
        <v>0</v>
      </c>
      <c r="HD23" s="3"/>
      <c r="HE23">
        <f t="shared" si="6"/>
        <v>0</v>
      </c>
      <c r="HJ23" s="1" t="str">
        <f>IFERROR(INDEX(B$10:B$26,MATCH(ROWS(HJ$10:HJ23),$HE$10:$HE$26,0)),"")</f>
        <v/>
      </c>
      <c r="HK23" s="1" t="str">
        <f>IFERROR(INDEX(C$10:C$26,MATCH(ROWS(HK$10:HK23),$HE$10:$HE$26,0)),"")</f>
        <v/>
      </c>
      <c r="HL23" s="1" t="str">
        <f>IFERROR(INDEX(D$10:D$26,MATCH(ROWS(HL$10:HL23),$HE$10:$HE$26,0)),"")</f>
        <v/>
      </c>
      <c r="HM23" s="1" t="str">
        <f>IFERROR(INDEX(E$10:E$26,MATCH(ROWS(HM$10:HM23),$HE$10:$HE$26,0)),"")</f>
        <v/>
      </c>
      <c r="HN23" s="1" t="str">
        <f>IFERROR(INDEX(F$10:F$26,MATCH(ROWS(HN$10:HN23),$HE$10:$HE$26,0)),"")</f>
        <v/>
      </c>
      <c r="HO23" s="1" t="str">
        <f>IFERROR(INDEX(G$10:G$26,MATCH(ROWS(HO$10:HO23),$HE$10:$HE$26,0)),"")</f>
        <v/>
      </c>
      <c r="HP23" s="1" t="str">
        <f>IFERROR(INDEX(H$10:H$26,MATCH(ROWS(HP$10:HP23),$HE$10:$HE$26,0)),"")</f>
        <v/>
      </c>
      <c r="HQ23" s="1" t="str">
        <f>IFERROR(INDEX(I$10:I$26,MATCH(ROWS(HQ$10:HQ23),$HE$10:$HE$26,0)),"")</f>
        <v/>
      </c>
      <c r="HR23" s="1" t="str">
        <f>IFERROR(INDEX(J$10:J$26,MATCH(ROWS(HR$10:HR23),$HE$10:$HE$26,0)),"")</f>
        <v/>
      </c>
      <c r="HS23" s="1" t="str">
        <f>IFERROR(INDEX(K$10:K$26,MATCH(ROWS(HS$10:HS23),$HE$10:$HE$26,0)),"")</f>
        <v/>
      </c>
      <c r="HT23" s="1" t="str">
        <f>IFERROR(INDEX(L$10:L$26,MATCH(ROWS(HT$10:HT23),$HE$10:$HE$26,0)),"")</f>
        <v/>
      </c>
      <c r="HU23" s="1" t="str">
        <f>IFERROR(INDEX(M$10:M$26,MATCH(ROWS(HU$10:HU23),$HE$10:$HE$26,0)),"")</f>
        <v/>
      </c>
      <c r="HV23" s="1" t="str">
        <f>IFERROR(INDEX(N$10:N$26,MATCH(ROWS(HV$10:HV23),$HE$10:$HE$26,0)),"")</f>
        <v/>
      </c>
      <c r="HW23" s="1" t="str">
        <f>IFERROR(INDEX(O$10:O$26,MATCH(ROWS(HW$10:HW23),$HE$10:$HE$26,0)),"")</f>
        <v/>
      </c>
      <c r="HX23" s="1" t="str">
        <f>IFERROR(INDEX(P$10:P$26,MATCH(ROWS(HX$10:HX23),$HE$10:$HE$26,0)),"")</f>
        <v/>
      </c>
      <c r="HY23" s="1" t="str">
        <f>IFERROR(INDEX(Q$10:Q$26,MATCH(ROWS(HY$10:HY23),$HE$10:$HE$26,0)),"")</f>
        <v/>
      </c>
      <c r="HZ23" s="1" t="str">
        <f>IFERROR(INDEX(R$10:R$26,MATCH(ROWS(HZ$10:HZ23),$HE$10:$HE$26,0)),"")</f>
        <v/>
      </c>
      <c r="IA23" s="1" t="str">
        <f>IFERROR(INDEX(S$10:S$26,MATCH(ROWS(IA$10:IA23),$HE$10:$HE$26,0)),"")</f>
        <v/>
      </c>
      <c r="IB23" s="1" t="str">
        <f>IFERROR(INDEX(T$10:T$26,MATCH(ROWS(IB$10:IB23),$HE$10:$HE$26,0)),"")</f>
        <v/>
      </c>
      <c r="IC23" s="1" t="str">
        <f>IFERROR(INDEX(U$10:U$26,MATCH(ROWS(IC$10:IC23),$HE$10:$HE$26,0)),"")</f>
        <v/>
      </c>
      <c r="ID23" s="1" t="str">
        <f>IFERROR(INDEX(V$10:V$26,MATCH(ROWS(ID$10:ID23),$HE$10:$HE$26,0)),"")</f>
        <v/>
      </c>
      <c r="IE23" s="1" t="str">
        <f>IFERROR(INDEX(W$10:W$26,MATCH(ROWS(IE$10:IE23),$HE$10:$HE$26,0)),"")</f>
        <v/>
      </c>
      <c r="IF23" s="1" t="str">
        <f>IFERROR(INDEX(X$10:X$26,MATCH(ROWS(IF$10:IF23),$HE$10:$HE$26,0)),"")</f>
        <v/>
      </c>
      <c r="IG23" s="1" t="str">
        <f>IFERROR(INDEX(Y$10:Y$26,MATCH(ROWS(IG$10:IG23),$HE$10:$HE$26,0)),"")</f>
        <v/>
      </c>
      <c r="IH23" s="1" t="str">
        <f>IFERROR(INDEX(Z$10:Z$26,MATCH(ROWS(IH$10:IH23),$HE$10:$HE$26,0)),"")</f>
        <v/>
      </c>
      <c r="II23" s="1" t="str">
        <f>IFERROR(INDEX(AA$10:AA$26,MATCH(ROWS(II$10:II23),$HE$10:$HE$26,0)),"")</f>
        <v/>
      </c>
      <c r="IJ23" s="1" t="str">
        <f>IFERROR(INDEX(AB$10:AB$26,MATCH(ROWS(IJ$10:IJ23),$HE$10:$HE$26,0)),"")</f>
        <v/>
      </c>
      <c r="IK23" s="1" t="str">
        <f>IFERROR(INDEX(AC$10:AC$26,MATCH(ROWS(IK$10:IK23),$HE$10:$HE$26,0)),"")</f>
        <v/>
      </c>
      <c r="IL23" s="1" t="str">
        <f>IFERROR(INDEX(AD$10:AD$26,MATCH(ROWS(IL$10:IL23),$HE$10:$HE$26,0)),"")</f>
        <v/>
      </c>
      <c r="IM23" s="1" t="str">
        <f>IFERROR(INDEX(AE$10:AE$26,MATCH(ROWS(IM$10:IM23),$HE$10:$HE$26,0)),"")</f>
        <v/>
      </c>
      <c r="IN23" s="1" t="str">
        <f>IFERROR(INDEX(AF$10:AF$26,MATCH(ROWS(IN$10:IN23),$HE$10:$HE$26,0)),"")</f>
        <v/>
      </c>
      <c r="IO23" s="1" t="str">
        <f>IFERROR(INDEX(AG$10:AG$26,MATCH(ROWS(IO$10:IO23),$HE$10:$HE$26,0)),"")</f>
        <v/>
      </c>
      <c r="IP23" s="1" t="str">
        <f>IFERROR(INDEX(AH$10:AH$26,MATCH(ROWS(IP$10:IP23),$HE$10:$HE$26,0)),"")</f>
        <v/>
      </c>
      <c r="IQ23" s="1" t="str">
        <f>IFERROR(INDEX(AI$10:AI$26,MATCH(ROWS(IQ$10:IQ23),$HE$10:$HE$26,0)),"")</f>
        <v/>
      </c>
      <c r="IR23" s="1" t="str">
        <f>IFERROR(INDEX(AJ$10:AJ$26,MATCH(ROWS(IR$10:IR23),$HE$10:$HE$26,0)),"")</f>
        <v/>
      </c>
      <c r="IS23" s="1" t="str">
        <f>IFERROR(INDEX(AK$10:AK$26,MATCH(ROWS(IS$10:IS23),$HE$10:$HE$26,0)),"")</f>
        <v/>
      </c>
      <c r="IT23" s="1" t="str">
        <f>IFERROR(INDEX(AL$10:AL$26,MATCH(ROWS(IT$10:IT23),$HE$10:$HE$26,0)),"")</f>
        <v/>
      </c>
      <c r="IU23" s="1" t="str">
        <f>IFERROR(INDEX(AM$10:AM$26,MATCH(ROWS(IU$10:IU23),$HE$10:$HE$26,0)),"")</f>
        <v/>
      </c>
      <c r="IV23" s="1" t="str">
        <f>IFERROR(INDEX(AN$10:AN$26,MATCH(ROWS(IV$10:IV23),$HE$10:$HE$26,0)),"")</f>
        <v/>
      </c>
      <c r="IW23" s="1" t="str">
        <f>IFERROR(INDEX(AO$10:AO$26,MATCH(ROWS(IW$10:IW23),$HE$10:$HE$26,0)),"")</f>
        <v/>
      </c>
      <c r="IX23" s="1" t="str">
        <f>IFERROR(INDEX(AP$10:AP$26,MATCH(ROWS(IX$10:IX23),$HE$10:$HE$26,0)),"")</f>
        <v/>
      </c>
      <c r="IY23" s="1" t="str">
        <f>IFERROR(INDEX(AQ$10:AQ$26,MATCH(ROWS(IY$10:IY23),$HE$10:$HE$26,0)),"")</f>
        <v/>
      </c>
      <c r="IZ23" s="1" t="str">
        <f>IFERROR(INDEX(AR$10:AR$26,MATCH(ROWS(IZ$10:IZ23),$HE$10:$HE$26,0)),"")</f>
        <v/>
      </c>
      <c r="JA23" s="1" t="str">
        <f>IFERROR(INDEX(AS$10:AS$26,MATCH(ROWS(JA$10:JA23),$HE$10:$HE$26,0)),"")</f>
        <v/>
      </c>
      <c r="JB23" s="1" t="str">
        <f>IFERROR(INDEX(AT$10:AT$26,MATCH(ROWS(JB$10:JB23),$HE$10:$HE$26,0)),"")</f>
        <v/>
      </c>
      <c r="JC23" s="1" t="str">
        <f>IFERROR(INDEX(AU$10:AU$26,MATCH(ROWS(JC$10:JC23),$HE$10:$HE$26,0)),"")</f>
        <v/>
      </c>
      <c r="JD23" s="1" t="str">
        <f>IFERROR(INDEX(AV$10:AV$26,MATCH(ROWS(JD$10:JD23),$HE$10:$HE$26,0)),"")</f>
        <v/>
      </c>
      <c r="JE23" s="1" t="str">
        <f>IFERROR(INDEX(AW$10:AW$26,MATCH(ROWS(JE$10:JE23),$HE$10:$HE$26,0)),"")</f>
        <v/>
      </c>
      <c r="JF23" s="1" t="str">
        <f>IFERROR(INDEX(AX$10:AX$26,MATCH(ROWS(JF$10:JF23),$HE$10:$HE$26,0)),"")</f>
        <v/>
      </c>
      <c r="JG23" s="1" t="str">
        <f>IFERROR(INDEX(AY$10:AY$26,MATCH(ROWS(JG$10:JG23),$HE$10:$HE$26,0)),"")</f>
        <v/>
      </c>
      <c r="JH23" s="1" t="str">
        <f>IFERROR(INDEX(AZ$10:AZ$26,MATCH(ROWS(JH$10:JH23),$HE$10:$HE$26,0)),"")</f>
        <v/>
      </c>
      <c r="JI23" s="1" t="str">
        <f>IFERROR(INDEX(BA$10:BA$26,MATCH(ROWS(JI$10:JI23),$HE$10:$HE$26,0)),"")</f>
        <v/>
      </c>
      <c r="JJ23" s="1" t="str">
        <f>IFERROR(INDEX(BB$10:BB$26,MATCH(ROWS(JJ$10:JJ23),$HE$10:$HE$26,0)),"")</f>
        <v/>
      </c>
      <c r="JK23" s="1" t="str">
        <f>IFERROR(INDEX(BC$10:BC$26,MATCH(ROWS(JK$10:JK23),$HE$10:$HE$26,0)),"")</f>
        <v/>
      </c>
      <c r="JL23" s="1" t="str">
        <f>IFERROR(INDEX(BD$10:BD$26,MATCH(ROWS(JL$10:JL23),$HE$10:$HE$26,0)),"")</f>
        <v/>
      </c>
      <c r="JM23" s="1" t="str">
        <f>IFERROR(INDEX(BE$10:BE$26,MATCH(ROWS(JM$10:JM23),$HE$10:$HE$26,0)),"")</f>
        <v/>
      </c>
      <c r="JN23" s="1" t="str">
        <f>IFERROR(INDEX(BF$10:BF$26,MATCH(ROWS(JN$10:JN23),$HE$10:$HE$26,0)),"")</f>
        <v/>
      </c>
      <c r="JO23" s="1" t="str">
        <f>IFERROR(INDEX(BG$10:BG$26,MATCH(ROWS(JO$10:JO23),$HE$10:$HE$26,0)),"")</f>
        <v/>
      </c>
      <c r="JP23" s="1" t="str">
        <f>IFERROR(INDEX(BH$10:BH$26,MATCH(ROWS(JP$10:JP23),$HE$10:$HE$26,0)),"")</f>
        <v/>
      </c>
      <c r="JQ23" s="1" t="str">
        <f>IFERROR(INDEX(BI$10:BI$26,MATCH(ROWS(JQ$10:JQ23),$HE$10:$HE$26,0)),"")</f>
        <v/>
      </c>
      <c r="JR23" s="1" t="str">
        <f>IFERROR(INDEX(BJ$10:BJ$26,MATCH(ROWS(JR$10:JR23),$HE$10:$HE$26,0)),"")</f>
        <v/>
      </c>
      <c r="JS23" s="1" t="str">
        <f>IFERROR(INDEX(BK$10:BK$26,MATCH(ROWS(JS$10:JS23),$HE$10:$HE$26,0)),"")</f>
        <v/>
      </c>
      <c r="JT23" s="1" t="str">
        <f>IFERROR(INDEX(BL$10:BL$26,MATCH(ROWS(JT$10:JT23),$HE$10:$HE$26,0)),"")</f>
        <v/>
      </c>
      <c r="JU23" s="1" t="str">
        <f>IFERROR(INDEX(BM$10:BM$26,MATCH(ROWS(JU$10:JU23),$HE$10:$HE$26,0)),"")</f>
        <v/>
      </c>
      <c r="JV23" s="1" t="str">
        <f>IFERROR(INDEX(BN$10:BN$26,MATCH(ROWS(JV$10:JV23),$HE$10:$HE$26,0)),"")</f>
        <v/>
      </c>
      <c r="JW23" s="1" t="str">
        <f>IFERROR(INDEX(BO$10:BO$26,MATCH(ROWS(JW$10:JW23),$HE$10:$HE$26,0)),"")</f>
        <v/>
      </c>
      <c r="JX23" s="1" t="str">
        <f>IFERROR(INDEX(BP$10:BP$26,MATCH(ROWS(JX$10:JX23),$HE$10:$HE$26,0)),"")</f>
        <v/>
      </c>
      <c r="JY23" s="1" t="str">
        <f>IFERROR(INDEX(BQ$10:BQ$26,MATCH(ROWS(JY$10:JY23),$HE$10:$HE$26,0)),"")</f>
        <v/>
      </c>
      <c r="JZ23" s="1" t="str">
        <f>IFERROR(INDEX(BR$10:BR$26,MATCH(ROWS(JZ$10:JZ23),$HE$10:$HE$26,0)),"")</f>
        <v/>
      </c>
      <c r="KA23" s="1" t="str">
        <f>IFERROR(INDEX(BS$10:BS$26,MATCH(ROWS(KA$10:KA23),$HE$10:$HE$26,0)),"")</f>
        <v/>
      </c>
      <c r="KB23" s="1" t="str">
        <f>IFERROR(INDEX(BT$10:BT$26,MATCH(ROWS(KB$10:KB23),$HE$10:$HE$26,0)),"")</f>
        <v/>
      </c>
      <c r="KC23" s="1" t="str">
        <f>IFERROR(INDEX(BU$10:BU$26,MATCH(ROWS(KC$10:KC23),$HE$10:$HE$26,0)),"")</f>
        <v/>
      </c>
      <c r="KD23" s="1" t="str">
        <f>IFERROR(INDEX(BV$10:BV$26,MATCH(ROWS(KD$10:KD23),$HE$10:$HE$26,0)),"")</f>
        <v/>
      </c>
      <c r="KE23" s="1" t="str">
        <f>IFERROR(INDEX(BW$10:BW$26,MATCH(ROWS(KE$10:KE23),$HE$10:$HE$26,0)),"")</f>
        <v/>
      </c>
      <c r="KF23" s="1" t="str">
        <f>IFERROR(INDEX(BX$10:BX$26,MATCH(ROWS(KF$10:KF23),$HE$10:$HE$26,0)),"")</f>
        <v/>
      </c>
      <c r="KG23" s="1" t="str">
        <f>IFERROR(INDEX(BY$10:BY$26,MATCH(ROWS(KG$10:KG23),$HE$10:$HE$26,0)),"")</f>
        <v/>
      </c>
      <c r="KH23" s="1" t="str">
        <f>IFERROR(INDEX(BZ$10:BZ$26,MATCH(ROWS(KH$10:KH23),$HE$10:$HE$26,0)),"")</f>
        <v/>
      </c>
      <c r="KI23" s="1" t="str">
        <f>IFERROR(INDEX(CA$10:CA$26,MATCH(ROWS(KI$10:KI23),$HE$10:$HE$26,0)),"")</f>
        <v/>
      </c>
      <c r="KJ23" s="1" t="str">
        <f>IFERROR(INDEX(CB$10:CB$26,MATCH(ROWS(KJ$10:KJ23),$HE$10:$HE$26,0)),"")</f>
        <v/>
      </c>
      <c r="KK23" s="1" t="str">
        <f>IFERROR(INDEX(CC$10:CC$26,MATCH(ROWS(KK$10:KK23),$HE$10:$HE$26,0)),"")</f>
        <v/>
      </c>
      <c r="KL23" s="1" t="str">
        <f>IFERROR(INDEX(CD$10:CD$26,MATCH(ROWS(KL$10:KL23),$HE$10:$HE$26,0)),"")</f>
        <v/>
      </c>
      <c r="KM23" s="1" t="str">
        <f>IFERROR(INDEX(CE$10:CE$26,MATCH(ROWS(KM$10:KM23),$HE$10:$HE$26,0)),"")</f>
        <v/>
      </c>
      <c r="KN23" s="1" t="str">
        <f>IFERROR(INDEX(CF$10:CF$26,MATCH(ROWS(KN$10:KN23),$HE$10:$HE$26,0)),"")</f>
        <v/>
      </c>
      <c r="KO23" s="1" t="str">
        <f>IFERROR(INDEX(CG$10:CG$26,MATCH(ROWS(KO$10:KO23),$HE$10:$HE$26,0)),"")</f>
        <v/>
      </c>
      <c r="KP23" s="1" t="str">
        <f>IFERROR(INDEX(CH$10:CH$26,MATCH(ROWS(KP$10:KP23),$HE$10:$HE$26,0)),"")</f>
        <v/>
      </c>
      <c r="KQ23" s="1" t="str">
        <f>IFERROR(INDEX(CI$10:CI$26,MATCH(ROWS(KQ$10:KQ23),$HE$10:$HE$26,0)),"")</f>
        <v/>
      </c>
      <c r="KR23" s="1" t="str">
        <f>IFERROR(INDEX(CJ$10:CJ$26,MATCH(ROWS(KR$10:KR23),$HE$10:$HE$26,0)),"")</f>
        <v/>
      </c>
      <c r="KS23" s="1" t="str">
        <f>IFERROR(INDEX(CK$10:CK$26,MATCH(ROWS(KS$10:KS23),$HE$10:$HE$26,0)),"")</f>
        <v/>
      </c>
      <c r="KT23" s="1" t="str">
        <f>IFERROR(INDEX(CL$10:CL$26,MATCH(ROWS(KT$10:KT23),$HE$10:$HE$26,0)),"")</f>
        <v/>
      </c>
      <c r="KU23" s="1" t="str">
        <f>IFERROR(INDEX(CM$10:CM$26,MATCH(ROWS(KU$10:KU23),$HE$10:$HE$26,0)),"")</f>
        <v/>
      </c>
      <c r="KV23" s="1" t="str">
        <f>IFERROR(INDEX(CN$10:CN$26,MATCH(ROWS(KV$10:KV23),$HE$10:$HE$26,0)),"")</f>
        <v/>
      </c>
      <c r="KW23" s="1" t="str">
        <f>IFERROR(INDEX(CO$10:CO$26,MATCH(ROWS(KW$10:KW23),$HE$10:$HE$26,0)),"")</f>
        <v/>
      </c>
      <c r="KX23" s="1" t="str">
        <f>IFERROR(INDEX(CP$10:CP$26,MATCH(ROWS(KX$10:KX23),$HE$10:$HE$26,0)),"")</f>
        <v/>
      </c>
      <c r="KY23" s="1" t="str">
        <f>IFERROR(INDEX(CQ$10:CQ$26,MATCH(ROWS(KY$10:KY23),$HE$10:$HE$26,0)),"")</f>
        <v/>
      </c>
      <c r="KZ23" s="1" t="str">
        <f>IFERROR(INDEX(CR$10:CR$26,MATCH(ROWS(KZ$10:KZ23),$HE$10:$HE$26,0)),"")</f>
        <v/>
      </c>
      <c r="LA23" s="1" t="str">
        <f>IFERROR(INDEX(CS$10:CS$26,MATCH(ROWS(LA$10:LA23),$HE$10:$HE$26,0)),"")</f>
        <v/>
      </c>
      <c r="LB23" s="1" t="str">
        <f>IFERROR(INDEX(CT$10:CT$26,MATCH(ROWS(LB$10:LB23),$HE$10:$HE$26,0)),"")</f>
        <v/>
      </c>
      <c r="LC23" s="1" t="str">
        <f>IFERROR(INDEX(CU$10:CU$26,MATCH(ROWS(LC$10:LC23),$HE$10:$HE$26,0)),"")</f>
        <v/>
      </c>
      <c r="LD23" s="1" t="str">
        <f>IFERROR(INDEX(CV$10:CV$26,MATCH(ROWS(LD$10:LD23),$HE$10:$HE$26,0)),"")</f>
        <v/>
      </c>
      <c r="LE23" s="1" t="str">
        <f>IFERROR(INDEX(CW$10:CW$26,MATCH(ROWS(LE$10:LE23),$HE$10:$HE$26,0)),"")</f>
        <v/>
      </c>
      <c r="LF23" s="1" t="str">
        <f>IFERROR(INDEX(CX$10:CX$26,MATCH(ROWS(LF$10:LF23),$HE$10:$HE$26,0)),"")</f>
        <v/>
      </c>
      <c r="LG23" s="1" t="str">
        <f>IFERROR(INDEX(CY$10:CY$26,MATCH(ROWS(LG$10:LG23),$HE$10:$HE$26,0)),"")</f>
        <v/>
      </c>
      <c r="LH23" s="1" t="str">
        <f>IFERROR(INDEX(CZ$10:CZ$26,MATCH(ROWS(LH$10:LH23),$HE$10:$HE$26,0)),"")</f>
        <v/>
      </c>
      <c r="LI23" s="1" t="str">
        <f>IFERROR(INDEX(DA$10:DA$26,MATCH(ROWS(LI$10:LI23),$HE$10:$HE$26,0)),"")</f>
        <v/>
      </c>
      <c r="LJ23" s="1" t="str">
        <f>IFERROR(INDEX(DB$10:DB$26,MATCH(ROWS(LJ$10:LJ23),$HE$10:$HE$26,0)),"")</f>
        <v/>
      </c>
      <c r="LK23" s="1" t="str">
        <f>IFERROR(INDEX(DC$10:DC$26,MATCH(ROWS(LK$10:LK23),$HE$10:$HE$26,0)),"")</f>
        <v/>
      </c>
      <c r="LL23" s="1" t="str">
        <f>IFERROR(INDEX(DD$10:DD$26,MATCH(ROWS(LL$10:LL23),$HE$10:$HE$26,0)),"")</f>
        <v/>
      </c>
      <c r="LM23" s="1" t="str">
        <f>IFERROR(INDEX(DE$10:DE$26,MATCH(ROWS(LM$10:LM23),$HE$10:$HE$26,0)),"")</f>
        <v/>
      </c>
      <c r="LN23" s="1" t="str">
        <f>IFERROR(INDEX(DF$10:DF$26,MATCH(ROWS(LN$10:LN23),$HE$10:$HE$26,0)),"")</f>
        <v/>
      </c>
      <c r="LO23" s="1" t="str">
        <f>IFERROR(INDEX(DG$10:DG$26,MATCH(ROWS(LO$10:LO23),$HE$10:$HE$26,0)),"")</f>
        <v/>
      </c>
      <c r="LP23" s="1" t="str">
        <f>IFERROR(INDEX(DH$10:DH$26,MATCH(ROWS(LP$10:LP23),$HE$10:$HE$26,0)),"")</f>
        <v/>
      </c>
      <c r="LQ23" s="1" t="str">
        <f>IFERROR(INDEX(DI$10:DI$26,MATCH(ROWS(LQ$10:LQ23),$HE$10:$HE$26,0)),"")</f>
        <v/>
      </c>
      <c r="LR23" s="1" t="str">
        <f>IFERROR(INDEX(DJ$10:DJ$26,MATCH(ROWS(LR$10:LR23),$HE$10:$HE$26,0)),"")</f>
        <v/>
      </c>
      <c r="LS23" s="1" t="str">
        <f>IFERROR(INDEX(DK$10:DK$26,MATCH(ROWS(LS$10:LS23),$HE$10:$HE$26,0)),"")</f>
        <v/>
      </c>
      <c r="LT23" s="1" t="str">
        <f>IFERROR(INDEX(DL$10:DL$26,MATCH(ROWS(LT$10:LT23),$HE$10:$HE$26,0)),"")</f>
        <v/>
      </c>
      <c r="LU23" s="1" t="str">
        <f>IFERROR(INDEX(DM$10:DM$26,MATCH(ROWS(LU$10:LU23),$HE$10:$HE$26,0)),"")</f>
        <v/>
      </c>
      <c r="LV23" s="1" t="str">
        <f>IFERROR(INDEX(DN$10:DN$26,MATCH(ROWS(LV$10:LV23),$HE$10:$HE$26,0)),"")</f>
        <v/>
      </c>
      <c r="LW23" s="1" t="str">
        <f>IFERROR(INDEX(DO$10:DO$26,MATCH(ROWS(LW$10:LW23),$HE$10:$HE$26,0)),"")</f>
        <v/>
      </c>
      <c r="LX23" s="1" t="str">
        <f>IFERROR(INDEX(DP$10:DP$26,MATCH(ROWS(LX$10:LX23),$HE$10:$HE$26,0)),"")</f>
        <v/>
      </c>
      <c r="LY23" s="1" t="str">
        <f>IFERROR(INDEX(DQ$10:DQ$26,MATCH(ROWS(LY$10:LY23),$HE$10:$HE$26,0)),"")</f>
        <v/>
      </c>
      <c r="LZ23" s="1" t="str">
        <f>IFERROR(INDEX(DR$10:DR$26,MATCH(ROWS(LZ$10:LZ23),$HE$10:$HE$26,0)),"")</f>
        <v/>
      </c>
      <c r="MA23" s="1" t="str">
        <f>IFERROR(INDEX(DS$10:DS$26,MATCH(ROWS(MA$10:MA23),$HE$10:$HE$26,0)),"")</f>
        <v/>
      </c>
      <c r="MB23" s="1" t="str">
        <f>IFERROR(INDEX(DT$10:DT$26,MATCH(ROWS(MB$10:MB23),$HE$10:$HE$26,0)),"")</f>
        <v/>
      </c>
      <c r="MC23" s="1" t="str">
        <f>IFERROR(INDEX(DU$10:DU$26,MATCH(ROWS(MC$10:MC23),$HE$10:$HE$26,0)),"")</f>
        <v/>
      </c>
      <c r="MD23" s="1" t="str">
        <f>IFERROR(INDEX(DV$10:DV$26,MATCH(ROWS(MD$10:MD23),$HE$10:$HE$26,0)),"")</f>
        <v/>
      </c>
      <c r="ME23" s="1" t="str">
        <f>IFERROR(INDEX(DW$10:DW$26,MATCH(ROWS(ME$10:ME23),$HE$10:$HE$26,0)),"")</f>
        <v/>
      </c>
      <c r="MF23" s="1" t="str">
        <f>IFERROR(INDEX(DX$10:DX$26,MATCH(ROWS(MF$10:MF23),$HE$10:$HE$26,0)),"")</f>
        <v/>
      </c>
      <c r="MG23" s="1" t="str">
        <f>IFERROR(INDEX(DY$10:DY$26,MATCH(ROWS(MG$10:MG23),$HE$10:$HE$26,0)),"")</f>
        <v/>
      </c>
      <c r="MH23" s="1" t="str">
        <f>IFERROR(INDEX(DZ$10:DZ$26,MATCH(ROWS(MH$10:MH23),$HE$10:$HE$26,0)),"")</f>
        <v/>
      </c>
      <c r="MI23" s="1" t="str">
        <f>IFERROR(INDEX(EA$10:EA$26,MATCH(ROWS(MI$10:MI23),$HE$10:$HE$26,0)),"")</f>
        <v/>
      </c>
      <c r="MJ23" s="1" t="str">
        <f>IFERROR(INDEX(EB$10:EB$26,MATCH(ROWS(MJ$10:MJ23),$HE$10:$HE$26,0)),"")</f>
        <v/>
      </c>
      <c r="MK23" s="1" t="str">
        <f>IFERROR(INDEX(EC$10:EC$26,MATCH(ROWS(MK$10:MK23),$HE$10:$HE$26,0)),"")</f>
        <v/>
      </c>
      <c r="ML23" s="1" t="str">
        <f>IFERROR(INDEX(ED$10:ED$26,MATCH(ROWS(ML$10:ML23),$HE$10:$HE$26,0)),"")</f>
        <v/>
      </c>
      <c r="MM23" s="1" t="str">
        <f>IFERROR(INDEX(EE$10:EE$26,MATCH(ROWS(MM$10:MM23),$HE$10:$HE$26,0)),"")</f>
        <v/>
      </c>
      <c r="MN23" s="1" t="str">
        <f>IFERROR(INDEX(EF$10:EF$26,MATCH(ROWS(MN$10:MN23),$HE$10:$HE$26,0)),"")</f>
        <v/>
      </c>
      <c r="MO23" s="1" t="str">
        <f>IFERROR(INDEX(EG$10:EG$26,MATCH(ROWS(MO$10:MO23),$HE$10:$HE$26,0)),"")</f>
        <v/>
      </c>
      <c r="MP23" s="1" t="str">
        <f>IFERROR(INDEX(EH$10:EH$26,MATCH(ROWS(MP$10:MP23),$HE$10:$HE$26,0)),"")</f>
        <v/>
      </c>
      <c r="MQ23" s="1" t="str">
        <f>IFERROR(INDEX(EI$10:EI$26,MATCH(ROWS(MQ$10:MQ23),$HE$10:$HE$26,0)),"")</f>
        <v/>
      </c>
      <c r="MR23" s="1" t="str">
        <f>IFERROR(INDEX(EJ$10:EJ$26,MATCH(ROWS(MR$10:MR23),$HE$10:$HE$26,0)),"")</f>
        <v/>
      </c>
      <c r="MS23" s="1" t="str">
        <f>IFERROR(INDEX(EK$10:EK$26,MATCH(ROWS(MS$10:MS23),$HE$10:$HE$26,0)),"")</f>
        <v/>
      </c>
      <c r="MT23" s="1" t="str">
        <f>IFERROR(INDEX(EL$10:EL$26,MATCH(ROWS(MT$10:MT23),$HE$10:$HE$26,0)),"")</f>
        <v/>
      </c>
      <c r="MU23" s="1" t="str">
        <f>IFERROR(INDEX(EM$10:EM$26,MATCH(ROWS(MU$10:MU23),$HE$10:$HE$26,0)),"")</f>
        <v/>
      </c>
      <c r="MV23" s="1" t="str">
        <f>IFERROR(INDEX(EN$10:EN$26,MATCH(ROWS(MV$10:MV23),$HE$10:$HE$26,0)),"")</f>
        <v/>
      </c>
      <c r="MW23" s="1" t="str">
        <f>IFERROR(INDEX(EO$10:EO$26,MATCH(ROWS(MW$10:MW23),$HE$10:$HE$26,0)),"")</f>
        <v/>
      </c>
      <c r="MX23" s="1" t="str">
        <f>IFERROR(INDEX(EP$10:EP$26,MATCH(ROWS(MX$10:MX23),$HE$10:$HE$26,0)),"")</f>
        <v/>
      </c>
      <c r="MY23" s="1" t="str">
        <f>IFERROR(INDEX(EQ$10:EQ$26,MATCH(ROWS(MY$10:MY23),$HE$10:$HE$26,0)),"")</f>
        <v/>
      </c>
      <c r="MZ23" s="1" t="str">
        <f>IFERROR(INDEX(ER$10:ER$26,MATCH(ROWS(MZ$10:MZ23),$HE$10:$HE$26,0)),"")</f>
        <v/>
      </c>
      <c r="NA23" s="1" t="str">
        <f>IFERROR(INDEX(ES$10:ES$26,MATCH(ROWS(NA$10:NA23),$HE$10:$HE$26,0)),"")</f>
        <v/>
      </c>
      <c r="NB23" s="1" t="str">
        <f>IFERROR(INDEX(ET$10:ET$26,MATCH(ROWS(NB$10:NB23),$HE$10:$HE$26,0)),"")</f>
        <v/>
      </c>
      <c r="NC23" s="1" t="str">
        <f>IFERROR(INDEX(EU$10:EU$26,MATCH(ROWS(NC$10:NC23),$HE$10:$HE$26,0)),"")</f>
        <v/>
      </c>
      <c r="ND23" s="1" t="str">
        <f>IFERROR(INDEX(EV$10:EV$26,MATCH(ROWS(ND$10:ND23),$HE$10:$HE$26,0)),"")</f>
        <v/>
      </c>
      <c r="NE23" s="1" t="str">
        <f>IFERROR(INDEX(EW$10:EW$26,MATCH(ROWS(NE$10:NE23),$HE$10:$HE$26,0)),"")</f>
        <v/>
      </c>
      <c r="NF23" s="1" t="str">
        <f>IFERROR(INDEX(EX$10:EX$26,MATCH(ROWS(NF$10:NF23),$HE$10:$HE$26,0)),"")</f>
        <v/>
      </c>
      <c r="NG23" s="1" t="str">
        <f>IFERROR(INDEX(EY$10:EY$26,MATCH(ROWS(NG$10:NG23),$HE$10:$HE$26,0)),"")</f>
        <v/>
      </c>
      <c r="NH23" s="1" t="str">
        <f>IFERROR(INDEX(EZ$10:EZ$26,MATCH(ROWS(NH$10:NH23),$HE$10:$HE$26,0)),"")</f>
        <v/>
      </c>
      <c r="NI23" s="1" t="str">
        <f>IFERROR(INDEX(FA$10:FA$26,MATCH(ROWS(NI$10:NI23),$HE$10:$HE$26,0)),"")</f>
        <v/>
      </c>
      <c r="NJ23" s="1" t="str">
        <f>IFERROR(INDEX(FB$10:FB$26,MATCH(ROWS(NJ$10:NJ23),$HE$10:$HE$26,0)),"")</f>
        <v/>
      </c>
      <c r="NK23" s="1" t="str">
        <f>IFERROR(INDEX(FC$10:FC$26,MATCH(ROWS(NK$10:NK23),$HE$10:$HE$26,0)),"")</f>
        <v/>
      </c>
      <c r="NL23" s="1" t="str">
        <f>IFERROR(INDEX(FD$10:FD$26,MATCH(ROWS(NL$10:NL23),$HE$10:$HE$26,0)),"")</f>
        <v/>
      </c>
      <c r="NM23" s="1" t="str">
        <f>IFERROR(INDEX(FE$10:FE$26,MATCH(ROWS(NM$10:NM23),$HE$10:$HE$26,0)),"")</f>
        <v/>
      </c>
      <c r="NN23" s="1" t="str">
        <f>IFERROR(INDEX(FF$10:FF$26,MATCH(ROWS(NN$10:NN23),$HE$10:$HE$26,0)),"")</f>
        <v/>
      </c>
      <c r="NO23" s="1" t="str">
        <f>IFERROR(INDEX(FG$10:FG$26,MATCH(ROWS(NO$10:NO23),$HE$10:$HE$26,0)),"")</f>
        <v/>
      </c>
      <c r="NP23" s="1" t="str">
        <f>IFERROR(INDEX(FH$10:FH$26,MATCH(ROWS(NP$10:NP23),$HE$10:$HE$26,0)),"")</f>
        <v/>
      </c>
      <c r="NQ23" s="1" t="str">
        <f>IFERROR(INDEX(FI$10:FI$26,MATCH(ROWS(NQ$10:NQ23),$HE$10:$HE$26,0)),"")</f>
        <v/>
      </c>
      <c r="NR23" s="1" t="str">
        <f>IFERROR(INDEX(FJ$10:FJ$26,MATCH(ROWS(NR$10:NR23),$HE$10:$HE$26,0)),"")</f>
        <v/>
      </c>
      <c r="NS23" s="1" t="str">
        <f>IFERROR(INDEX(FK$10:FK$26,MATCH(ROWS(NS$10:NS23),$HE$10:$HE$26,0)),"")</f>
        <v/>
      </c>
      <c r="NT23" s="1" t="str">
        <f>IFERROR(INDEX(FL$10:FL$26,MATCH(ROWS(NT$10:NT23),$HE$10:$HE$26,0)),"")</f>
        <v/>
      </c>
      <c r="NU23" s="1" t="str">
        <f>IFERROR(INDEX(FM$10:FM$26,MATCH(ROWS(NU$10:NU23),$HE$10:$HE$26,0)),"")</f>
        <v/>
      </c>
      <c r="NV23" s="1" t="str">
        <f>IFERROR(INDEX(FN$10:FN$26,MATCH(ROWS(NV$10:NV23),$HE$10:$HE$26,0)),"")</f>
        <v/>
      </c>
      <c r="NW23" s="1" t="str">
        <f>IFERROR(INDEX(FO$10:FO$26,MATCH(ROWS(NW$10:NW23),$HE$10:$HE$26,0)),"")</f>
        <v/>
      </c>
      <c r="NX23" s="1" t="str">
        <f>IFERROR(INDEX(FP$10:FP$26,MATCH(ROWS(NX$10:NX23),$HE$10:$HE$26,0)),"")</f>
        <v/>
      </c>
      <c r="NY23" s="1" t="str">
        <f>IFERROR(INDEX(FQ$10:FQ$26,MATCH(ROWS(NY$10:NY23),$HE$10:$HE$26,0)),"")</f>
        <v/>
      </c>
      <c r="NZ23" s="1" t="str">
        <f>IFERROR(INDEX(FR$10:FR$26,MATCH(ROWS(NZ$10:NZ23),$HE$10:$HE$26,0)),"")</f>
        <v/>
      </c>
      <c r="OA23" s="1" t="str">
        <f>IFERROR(INDEX(FS$10:FS$26,MATCH(ROWS(OA$10:OA23),$HE$10:$HE$26,0)),"")</f>
        <v/>
      </c>
      <c r="OB23" s="1" t="str">
        <f>IFERROR(INDEX(FT$10:FT$26,MATCH(ROWS(OB$10:OB23),$HE$10:$HE$26,0)),"")</f>
        <v/>
      </c>
      <c r="OC23" s="1" t="str">
        <f>IFERROR(INDEX(FU$10:FU$26,MATCH(ROWS(OC$10:OC23),$HE$10:$HE$26,0)),"")</f>
        <v/>
      </c>
      <c r="OD23" s="1" t="str">
        <f>IFERROR(INDEX(FV$10:FV$26,MATCH(ROWS(OD$10:OD23),$HE$10:$HE$26,0)),"")</f>
        <v/>
      </c>
      <c r="OE23" s="1" t="str">
        <f>IFERROR(INDEX(FW$10:FW$26,MATCH(ROWS(OE$10:OE23),$HE$10:$HE$26,0)),"")</f>
        <v/>
      </c>
      <c r="OF23" s="1" t="str">
        <f>IFERROR(INDEX(FX$10:FX$26,MATCH(ROWS(OF$10:OF23),$HE$10:$HE$26,0)),"")</f>
        <v/>
      </c>
      <c r="OG23" s="1" t="str">
        <f>IFERROR(INDEX(FY$10:FY$26,MATCH(ROWS(OG$10:OG23),$HE$10:$HE$26,0)),"")</f>
        <v/>
      </c>
      <c r="OH23" s="1" t="str">
        <f>IFERROR(INDEX(FZ$10:FZ$26,MATCH(ROWS(OH$10:OH23),$HE$10:$HE$26,0)),"")</f>
        <v/>
      </c>
      <c r="OI23" s="1" t="str">
        <f>IFERROR(INDEX(GA$10:GA$26,MATCH(ROWS(OI$10:OI23),$HE$10:$HE$26,0)),"")</f>
        <v/>
      </c>
      <c r="OJ23" s="1" t="str">
        <f>IFERROR(INDEX(GB$10:GB$26,MATCH(ROWS(OJ$10:OJ23),$HE$10:$HE$26,0)),"")</f>
        <v/>
      </c>
      <c r="OK23" s="1" t="str">
        <f>IFERROR(INDEX(GC$10:GC$26,MATCH(ROWS(OK$10:OK23),$HE$10:$HE$26,0)),"")</f>
        <v/>
      </c>
      <c r="OL23" s="1" t="str">
        <f>IFERROR(INDEX(GD$10:GD$26,MATCH(ROWS(OL$10:OL23),$HE$10:$HE$26,0)),"")</f>
        <v/>
      </c>
      <c r="OM23" s="1" t="str">
        <f>IFERROR(INDEX(GE$10:GE$26,MATCH(ROWS(OM$10:OM23),$HE$10:$HE$26,0)),"")</f>
        <v/>
      </c>
      <c r="ON23" s="1" t="str">
        <f>IFERROR(INDEX(GF$10:GF$26,MATCH(ROWS(ON$10:ON23),$HE$10:$HE$26,0)),"")</f>
        <v/>
      </c>
      <c r="OO23" s="1" t="str">
        <f>IFERROR(INDEX(GG$10:GG$26,MATCH(ROWS(OO$10:OO23),$HE$10:$HE$26,0)),"")</f>
        <v/>
      </c>
      <c r="OP23" s="1" t="str">
        <f>IFERROR(INDEX(GH$10:GH$26,MATCH(ROWS(OP$10:OP23),$HE$10:$HE$26,0)),"")</f>
        <v/>
      </c>
      <c r="OQ23" s="1" t="str">
        <f>IFERROR(INDEX(GI$10:GI$26,MATCH(ROWS(OQ$10:OQ23),$HE$10:$HE$26,0)),"")</f>
        <v/>
      </c>
      <c r="OR23" s="1" t="str">
        <f>IFERROR(INDEX(GJ$10:GJ$26,MATCH(ROWS(OR$10:OR23),$HE$10:$HE$26,0)),"")</f>
        <v/>
      </c>
      <c r="OS23" s="1" t="str">
        <f>IFERROR(INDEX(GK$10:GK$26,MATCH(ROWS(OS$10:OS23),$HE$10:$HE$26,0)),"")</f>
        <v/>
      </c>
      <c r="OT23" s="1" t="str">
        <f>IFERROR(INDEX(GL$10:GL$26,MATCH(ROWS(OT$10:OT23),$HE$10:$HE$26,0)),"")</f>
        <v/>
      </c>
      <c r="OU23" s="1" t="str">
        <f>IFERROR(INDEX(GM$10:GM$26,MATCH(ROWS(OU$10:OU23),$HE$10:$HE$26,0)),"")</f>
        <v/>
      </c>
      <c r="OV23" s="1" t="str">
        <f>IFERROR(INDEX(GN$10:GN$26,MATCH(ROWS(OV$10:OV23),$HE$10:$HE$26,0)),"")</f>
        <v/>
      </c>
      <c r="OW23" s="1" t="str">
        <f>IFERROR(INDEX(GO$10:GO$26,MATCH(ROWS(OW$10:OW23),$HE$10:$HE$26,0)),"")</f>
        <v/>
      </c>
      <c r="OX23" s="1" t="str">
        <f>IFERROR(INDEX(GP$10:GP$26,MATCH(ROWS(OX$10:OX23),$HE$10:$HE$26,0)),"")</f>
        <v/>
      </c>
      <c r="OY23" s="1" t="str">
        <f>IFERROR(INDEX(GQ$10:GQ$26,MATCH(ROWS(OY$10:OY23),$HE$10:$HE$26,0)),"")</f>
        <v/>
      </c>
      <c r="OZ23" s="1" t="str">
        <f>IFERROR(INDEX(GR$10:GR$26,MATCH(ROWS(OZ$10:OZ23),$HE$10:$HE$26,0)),"")</f>
        <v/>
      </c>
      <c r="PA23" s="1" t="str">
        <f>IFERROR(INDEX(GS$10:GS$26,MATCH(ROWS(PA$10:PA23),$HE$10:$HE$26,0)),"")</f>
        <v/>
      </c>
      <c r="PB23" s="1" t="str">
        <f>IFERROR(INDEX(GT$10:GT$26,MATCH(ROWS(PB$10:PB23),$HE$10:$HE$26,0)),"")</f>
        <v/>
      </c>
      <c r="PC23" s="1" t="str">
        <f>IFERROR(INDEX(GU$10:GU$26,MATCH(ROWS(PC$10:PC23),$HE$10:$HE$26,0)),"")</f>
        <v/>
      </c>
      <c r="PD23" s="1" t="str">
        <f>IFERROR(INDEX(GV$10:GV$26,MATCH(ROWS(PD$10:PD23),$HE$10:$HE$26,0)),"")</f>
        <v/>
      </c>
      <c r="PE23" s="1" t="str">
        <f>IFERROR(INDEX(GW$10:GW$26,MATCH(ROWS(PE$10:PE23),$HE$10:$HE$26,0)),"")</f>
        <v/>
      </c>
      <c r="PF23" s="1" t="str">
        <f>IFERROR(INDEX(GX$10:GX$26,MATCH(ROWS(PF$10:PF23),$HE$10:$HE$26,0)),"")</f>
        <v/>
      </c>
      <c r="PG23" s="1" t="str">
        <f>IFERROR(INDEX(GY$10:GY$26,MATCH(ROWS(PG$10:PG23),$HE$10:$HE$26,0)),"")</f>
        <v/>
      </c>
      <c r="PH23" s="1" t="str">
        <f>IFERROR(INDEX(GZ$10:GZ$26,MATCH(ROWS(PH$10:PH23),$HE$10:$HE$26,0)),"")</f>
        <v/>
      </c>
      <c r="PI23" s="1" t="str">
        <f>IFERROR(INDEX(HA$10:HA$26,MATCH(ROWS(PI$10:PI23),$HE$10:$HE$26,0)),"")</f>
        <v/>
      </c>
    </row>
    <row r="24" spans="1:425" ht="24" customHeight="1" x14ac:dyDescent="0.3">
      <c r="A24" s="87">
        <v>15</v>
      </c>
      <c r="B24" s="78"/>
      <c r="C24" s="154"/>
      <c r="D24" s="119"/>
      <c r="E24" s="202"/>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8"/>
      <c r="GU24" s="79"/>
      <c r="GV24" s="79"/>
      <c r="GW24" s="79"/>
      <c r="GX24" s="79"/>
      <c r="GY24" s="79"/>
      <c r="GZ24" s="79"/>
      <c r="HA24" s="79"/>
      <c r="HC24" s="2">
        <f t="shared" si="5"/>
        <v>0</v>
      </c>
      <c r="HD24" s="3"/>
      <c r="HE24">
        <f t="shared" si="6"/>
        <v>0</v>
      </c>
      <c r="HJ24" s="1" t="str">
        <f>IFERROR(INDEX(B$10:B$26,MATCH(ROWS(HJ$10:HJ24),$HE$10:$HE$26,0)),"")</f>
        <v/>
      </c>
      <c r="HK24" s="1" t="str">
        <f>IFERROR(INDEX(C$10:C$26,MATCH(ROWS(HK$10:HK24),$HE$10:$HE$26,0)),"")</f>
        <v/>
      </c>
      <c r="HL24" s="1" t="str">
        <f>IFERROR(INDEX(D$10:D$26,MATCH(ROWS(HL$10:HL24),$HE$10:$HE$26,0)),"")</f>
        <v/>
      </c>
      <c r="HM24" s="1" t="str">
        <f>IFERROR(INDEX(E$10:E$26,MATCH(ROWS(HM$10:HM24),$HE$10:$HE$26,0)),"")</f>
        <v/>
      </c>
      <c r="HN24" s="1" t="str">
        <f>IFERROR(INDEX(F$10:F$26,MATCH(ROWS(HN$10:HN24),$HE$10:$HE$26,0)),"")</f>
        <v/>
      </c>
      <c r="HO24" s="1" t="str">
        <f>IFERROR(INDEX(G$10:G$26,MATCH(ROWS(HO$10:HO24),$HE$10:$HE$26,0)),"")</f>
        <v/>
      </c>
      <c r="HP24" s="1" t="str">
        <f>IFERROR(INDEX(H$10:H$26,MATCH(ROWS(HP$10:HP24),$HE$10:$HE$26,0)),"")</f>
        <v/>
      </c>
      <c r="HQ24" s="1" t="str">
        <f>IFERROR(INDEX(I$10:I$26,MATCH(ROWS(HQ$10:HQ24),$HE$10:$HE$26,0)),"")</f>
        <v/>
      </c>
      <c r="HR24" s="1" t="str">
        <f>IFERROR(INDEX(J$10:J$26,MATCH(ROWS(HR$10:HR24),$HE$10:$HE$26,0)),"")</f>
        <v/>
      </c>
      <c r="HS24" s="1" t="str">
        <f>IFERROR(INDEX(K$10:K$26,MATCH(ROWS(HS$10:HS24),$HE$10:$HE$26,0)),"")</f>
        <v/>
      </c>
      <c r="HT24" s="1" t="str">
        <f>IFERROR(INDEX(L$10:L$26,MATCH(ROWS(HT$10:HT24),$HE$10:$HE$26,0)),"")</f>
        <v/>
      </c>
      <c r="HU24" s="1" t="str">
        <f>IFERROR(INDEX(M$10:M$26,MATCH(ROWS(HU$10:HU24),$HE$10:$HE$26,0)),"")</f>
        <v/>
      </c>
      <c r="HV24" s="1" t="str">
        <f>IFERROR(INDEX(N$10:N$26,MATCH(ROWS(HV$10:HV24),$HE$10:$HE$26,0)),"")</f>
        <v/>
      </c>
      <c r="HW24" s="1" t="str">
        <f>IFERROR(INDEX(O$10:O$26,MATCH(ROWS(HW$10:HW24),$HE$10:$HE$26,0)),"")</f>
        <v/>
      </c>
      <c r="HX24" s="1" t="str">
        <f>IFERROR(INDEX(P$10:P$26,MATCH(ROWS(HX$10:HX24),$HE$10:$HE$26,0)),"")</f>
        <v/>
      </c>
      <c r="HY24" s="1" t="str">
        <f>IFERROR(INDEX(Q$10:Q$26,MATCH(ROWS(HY$10:HY24),$HE$10:$HE$26,0)),"")</f>
        <v/>
      </c>
      <c r="HZ24" s="1" t="str">
        <f>IFERROR(INDEX(R$10:R$26,MATCH(ROWS(HZ$10:HZ24),$HE$10:$HE$26,0)),"")</f>
        <v/>
      </c>
      <c r="IA24" s="1" t="str">
        <f>IFERROR(INDEX(S$10:S$26,MATCH(ROWS(IA$10:IA24),$HE$10:$HE$26,0)),"")</f>
        <v/>
      </c>
      <c r="IB24" s="1" t="str">
        <f>IFERROR(INDEX(T$10:T$26,MATCH(ROWS(IB$10:IB24),$HE$10:$HE$26,0)),"")</f>
        <v/>
      </c>
      <c r="IC24" s="1" t="str">
        <f>IFERROR(INDEX(U$10:U$26,MATCH(ROWS(IC$10:IC24),$HE$10:$HE$26,0)),"")</f>
        <v/>
      </c>
      <c r="ID24" s="1" t="str">
        <f>IFERROR(INDEX(V$10:V$26,MATCH(ROWS(ID$10:ID24),$HE$10:$HE$26,0)),"")</f>
        <v/>
      </c>
      <c r="IE24" s="1" t="str">
        <f>IFERROR(INDEX(W$10:W$26,MATCH(ROWS(IE$10:IE24),$HE$10:$HE$26,0)),"")</f>
        <v/>
      </c>
      <c r="IF24" s="1" t="str">
        <f>IFERROR(INDEX(X$10:X$26,MATCH(ROWS(IF$10:IF24),$HE$10:$HE$26,0)),"")</f>
        <v/>
      </c>
      <c r="IG24" s="1" t="str">
        <f>IFERROR(INDEX(Y$10:Y$26,MATCH(ROWS(IG$10:IG24),$HE$10:$HE$26,0)),"")</f>
        <v/>
      </c>
      <c r="IH24" s="1" t="str">
        <f>IFERROR(INDEX(Z$10:Z$26,MATCH(ROWS(IH$10:IH24),$HE$10:$HE$26,0)),"")</f>
        <v/>
      </c>
      <c r="II24" s="1" t="str">
        <f>IFERROR(INDEX(AA$10:AA$26,MATCH(ROWS(II$10:II24),$HE$10:$HE$26,0)),"")</f>
        <v/>
      </c>
      <c r="IJ24" s="1" t="str">
        <f>IFERROR(INDEX(AB$10:AB$26,MATCH(ROWS(IJ$10:IJ24),$HE$10:$HE$26,0)),"")</f>
        <v/>
      </c>
      <c r="IK24" s="1" t="str">
        <f>IFERROR(INDEX(AC$10:AC$26,MATCH(ROWS(IK$10:IK24),$HE$10:$HE$26,0)),"")</f>
        <v/>
      </c>
      <c r="IL24" s="1" t="str">
        <f>IFERROR(INDEX(AD$10:AD$26,MATCH(ROWS(IL$10:IL24),$HE$10:$HE$26,0)),"")</f>
        <v/>
      </c>
      <c r="IM24" s="1" t="str">
        <f>IFERROR(INDEX(AE$10:AE$26,MATCH(ROWS(IM$10:IM24),$HE$10:$HE$26,0)),"")</f>
        <v/>
      </c>
      <c r="IN24" s="1" t="str">
        <f>IFERROR(INDEX(AF$10:AF$26,MATCH(ROWS(IN$10:IN24),$HE$10:$HE$26,0)),"")</f>
        <v/>
      </c>
      <c r="IO24" s="1" t="str">
        <f>IFERROR(INDEX(AG$10:AG$26,MATCH(ROWS(IO$10:IO24),$HE$10:$HE$26,0)),"")</f>
        <v/>
      </c>
      <c r="IP24" s="1" t="str">
        <f>IFERROR(INDEX(AH$10:AH$26,MATCH(ROWS(IP$10:IP24),$HE$10:$HE$26,0)),"")</f>
        <v/>
      </c>
      <c r="IQ24" s="1" t="str">
        <f>IFERROR(INDEX(AI$10:AI$26,MATCH(ROWS(IQ$10:IQ24),$HE$10:$HE$26,0)),"")</f>
        <v/>
      </c>
      <c r="IR24" s="1" t="str">
        <f>IFERROR(INDEX(AJ$10:AJ$26,MATCH(ROWS(IR$10:IR24),$HE$10:$HE$26,0)),"")</f>
        <v/>
      </c>
      <c r="IS24" s="1" t="str">
        <f>IFERROR(INDEX(AK$10:AK$26,MATCH(ROWS(IS$10:IS24),$HE$10:$HE$26,0)),"")</f>
        <v/>
      </c>
      <c r="IT24" s="1" t="str">
        <f>IFERROR(INDEX(AL$10:AL$26,MATCH(ROWS(IT$10:IT24),$HE$10:$HE$26,0)),"")</f>
        <v/>
      </c>
      <c r="IU24" s="1" t="str">
        <f>IFERROR(INDEX(AM$10:AM$26,MATCH(ROWS(IU$10:IU24),$HE$10:$HE$26,0)),"")</f>
        <v/>
      </c>
      <c r="IV24" s="1" t="str">
        <f>IFERROR(INDEX(AN$10:AN$26,MATCH(ROWS(IV$10:IV24),$HE$10:$HE$26,0)),"")</f>
        <v/>
      </c>
      <c r="IW24" s="1" t="str">
        <f>IFERROR(INDEX(AO$10:AO$26,MATCH(ROWS(IW$10:IW24),$HE$10:$HE$26,0)),"")</f>
        <v/>
      </c>
      <c r="IX24" s="1" t="str">
        <f>IFERROR(INDEX(AP$10:AP$26,MATCH(ROWS(IX$10:IX24),$HE$10:$HE$26,0)),"")</f>
        <v/>
      </c>
      <c r="IY24" s="1" t="str">
        <f>IFERROR(INDEX(AQ$10:AQ$26,MATCH(ROWS(IY$10:IY24),$HE$10:$HE$26,0)),"")</f>
        <v/>
      </c>
      <c r="IZ24" s="1" t="str">
        <f>IFERROR(INDEX(AR$10:AR$26,MATCH(ROWS(IZ$10:IZ24),$HE$10:$HE$26,0)),"")</f>
        <v/>
      </c>
      <c r="JA24" s="1" t="str">
        <f>IFERROR(INDEX(AS$10:AS$26,MATCH(ROWS(JA$10:JA24),$HE$10:$HE$26,0)),"")</f>
        <v/>
      </c>
      <c r="JB24" s="1" t="str">
        <f>IFERROR(INDEX(AT$10:AT$26,MATCH(ROWS(JB$10:JB24),$HE$10:$HE$26,0)),"")</f>
        <v/>
      </c>
      <c r="JC24" s="1" t="str">
        <f>IFERROR(INDEX(AU$10:AU$26,MATCH(ROWS(JC$10:JC24),$HE$10:$HE$26,0)),"")</f>
        <v/>
      </c>
      <c r="JD24" s="1" t="str">
        <f>IFERROR(INDEX(AV$10:AV$26,MATCH(ROWS(JD$10:JD24),$HE$10:$HE$26,0)),"")</f>
        <v/>
      </c>
      <c r="JE24" s="1" t="str">
        <f>IFERROR(INDEX(AW$10:AW$26,MATCH(ROWS(JE$10:JE24),$HE$10:$HE$26,0)),"")</f>
        <v/>
      </c>
      <c r="JF24" s="1" t="str">
        <f>IFERROR(INDEX(AX$10:AX$26,MATCH(ROWS(JF$10:JF24),$HE$10:$HE$26,0)),"")</f>
        <v/>
      </c>
      <c r="JG24" s="1" t="str">
        <f>IFERROR(INDEX(AY$10:AY$26,MATCH(ROWS(JG$10:JG24),$HE$10:$HE$26,0)),"")</f>
        <v/>
      </c>
      <c r="JH24" s="1" t="str">
        <f>IFERROR(INDEX(AZ$10:AZ$26,MATCH(ROWS(JH$10:JH24),$HE$10:$HE$26,0)),"")</f>
        <v/>
      </c>
      <c r="JI24" s="1" t="str">
        <f>IFERROR(INDEX(BA$10:BA$26,MATCH(ROWS(JI$10:JI24),$HE$10:$HE$26,0)),"")</f>
        <v/>
      </c>
      <c r="JJ24" s="1" t="str">
        <f>IFERROR(INDEX(BB$10:BB$26,MATCH(ROWS(JJ$10:JJ24),$HE$10:$HE$26,0)),"")</f>
        <v/>
      </c>
      <c r="JK24" s="1" t="str">
        <f>IFERROR(INDEX(BC$10:BC$26,MATCH(ROWS(JK$10:JK24),$HE$10:$HE$26,0)),"")</f>
        <v/>
      </c>
      <c r="JL24" s="1" t="str">
        <f>IFERROR(INDEX(BD$10:BD$26,MATCH(ROWS(JL$10:JL24),$HE$10:$HE$26,0)),"")</f>
        <v/>
      </c>
      <c r="JM24" s="1" t="str">
        <f>IFERROR(INDEX(BE$10:BE$26,MATCH(ROWS(JM$10:JM24),$HE$10:$HE$26,0)),"")</f>
        <v/>
      </c>
      <c r="JN24" s="1" t="str">
        <f>IFERROR(INDEX(BF$10:BF$26,MATCH(ROWS(JN$10:JN24),$HE$10:$HE$26,0)),"")</f>
        <v/>
      </c>
      <c r="JO24" s="1" t="str">
        <f>IFERROR(INDEX(BG$10:BG$26,MATCH(ROWS(JO$10:JO24),$HE$10:$HE$26,0)),"")</f>
        <v/>
      </c>
      <c r="JP24" s="1" t="str">
        <f>IFERROR(INDEX(BH$10:BH$26,MATCH(ROWS(JP$10:JP24),$HE$10:$HE$26,0)),"")</f>
        <v/>
      </c>
      <c r="JQ24" s="1" t="str">
        <f>IFERROR(INDEX(BI$10:BI$26,MATCH(ROWS(JQ$10:JQ24),$HE$10:$HE$26,0)),"")</f>
        <v/>
      </c>
      <c r="JR24" s="1" t="str">
        <f>IFERROR(INDEX(BJ$10:BJ$26,MATCH(ROWS(JR$10:JR24),$HE$10:$HE$26,0)),"")</f>
        <v/>
      </c>
      <c r="JS24" s="1" t="str">
        <f>IFERROR(INDEX(BK$10:BK$26,MATCH(ROWS(JS$10:JS24),$HE$10:$HE$26,0)),"")</f>
        <v/>
      </c>
      <c r="JT24" s="1" t="str">
        <f>IFERROR(INDEX(BL$10:BL$26,MATCH(ROWS(JT$10:JT24),$HE$10:$HE$26,0)),"")</f>
        <v/>
      </c>
      <c r="JU24" s="1" t="str">
        <f>IFERROR(INDEX(BM$10:BM$26,MATCH(ROWS(JU$10:JU24),$HE$10:$HE$26,0)),"")</f>
        <v/>
      </c>
      <c r="JV24" s="1" t="str">
        <f>IFERROR(INDEX(BN$10:BN$26,MATCH(ROWS(JV$10:JV24),$HE$10:$HE$26,0)),"")</f>
        <v/>
      </c>
      <c r="JW24" s="1" t="str">
        <f>IFERROR(INDEX(BO$10:BO$26,MATCH(ROWS(JW$10:JW24),$HE$10:$HE$26,0)),"")</f>
        <v/>
      </c>
      <c r="JX24" s="1" t="str">
        <f>IFERROR(INDEX(BP$10:BP$26,MATCH(ROWS(JX$10:JX24),$HE$10:$HE$26,0)),"")</f>
        <v/>
      </c>
      <c r="JY24" s="1" t="str">
        <f>IFERROR(INDEX(BQ$10:BQ$26,MATCH(ROWS(JY$10:JY24),$HE$10:$HE$26,0)),"")</f>
        <v/>
      </c>
      <c r="JZ24" s="1" t="str">
        <f>IFERROR(INDEX(BR$10:BR$26,MATCH(ROWS(JZ$10:JZ24),$HE$10:$HE$26,0)),"")</f>
        <v/>
      </c>
      <c r="KA24" s="1" t="str">
        <f>IFERROR(INDEX(BS$10:BS$26,MATCH(ROWS(KA$10:KA24),$HE$10:$HE$26,0)),"")</f>
        <v/>
      </c>
      <c r="KB24" s="1" t="str">
        <f>IFERROR(INDEX(BT$10:BT$26,MATCH(ROWS(KB$10:KB24),$HE$10:$HE$26,0)),"")</f>
        <v/>
      </c>
      <c r="KC24" s="1" t="str">
        <f>IFERROR(INDEX(BU$10:BU$26,MATCH(ROWS(KC$10:KC24),$HE$10:$HE$26,0)),"")</f>
        <v/>
      </c>
      <c r="KD24" s="1" t="str">
        <f>IFERROR(INDEX(BV$10:BV$26,MATCH(ROWS(KD$10:KD24),$HE$10:$HE$26,0)),"")</f>
        <v/>
      </c>
      <c r="KE24" s="1" t="str">
        <f>IFERROR(INDEX(BW$10:BW$26,MATCH(ROWS(KE$10:KE24),$HE$10:$HE$26,0)),"")</f>
        <v/>
      </c>
      <c r="KF24" s="1" t="str">
        <f>IFERROR(INDEX(BX$10:BX$26,MATCH(ROWS(KF$10:KF24),$HE$10:$HE$26,0)),"")</f>
        <v/>
      </c>
      <c r="KG24" s="1" t="str">
        <f>IFERROR(INDEX(BY$10:BY$26,MATCH(ROWS(KG$10:KG24),$HE$10:$HE$26,0)),"")</f>
        <v/>
      </c>
      <c r="KH24" s="1" t="str">
        <f>IFERROR(INDEX(BZ$10:BZ$26,MATCH(ROWS(KH$10:KH24),$HE$10:$HE$26,0)),"")</f>
        <v/>
      </c>
      <c r="KI24" s="1" t="str">
        <f>IFERROR(INDEX(CA$10:CA$26,MATCH(ROWS(KI$10:KI24),$HE$10:$HE$26,0)),"")</f>
        <v/>
      </c>
      <c r="KJ24" s="1" t="str">
        <f>IFERROR(INDEX(CB$10:CB$26,MATCH(ROWS(KJ$10:KJ24),$HE$10:$HE$26,0)),"")</f>
        <v/>
      </c>
      <c r="KK24" s="1" t="str">
        <f>IFERROR(INDEX(CC$10:CC$26,MATCH(ROWS(KK$10:KK24),$HE$10:$HE$26,0)),"")</f>
        <v/>
      </c>
      <c r="KL24" s="1" t="str">
        <f>IFERROR(INDEX(CD$10:CD$26,MATCH(ROWS(KL$10:KL24),$HE$10:$HE$26,0)),"")</f>
        <v/>
      </c>
      <c r="KM24" s="1" t="str">
        <f>IFERROR(INDEX(CE$10:CE$26,MATCH(ROWS(KM$10:KM24),$HE$10:$HE$26,0)),"")</f>
        <v/>
      </c>
      <c r="KN24" s="1" t="str">
        <f>IFERROR(INDEX(CF$10:CF$26,MATCH(ROWS(KN$10:KN24),$HE$10:$HE$26,0)),"")</f>
        <v/>
      </c>
      <c r="KO24" s="1" t="str">
        <f>IFERROR(INDEX(CG$10:CG$26,MATCH(ROWS(KO$10:KO24),$HE$10:$HE$26,0)),"")</f>
        <v/>
      </c>
      <c r="KP24" s="1" t="str">
        <f>IFERROR(INDEX(CH$10:CH$26,MATCH(ROWS(KP$10:KP24),$HE$10:$HE$26,0)),"")</f>
        <v/>
      </c>
      <c r="KQ24" s="1" t="str">
        <f>IFERROR(INDEX(CI$10:CI$26,MATCH(ROWS(KQ$10:KQ24),$HE$10:$HE$26,0)),"")</f>
        <v/>
      </c>
      <c r="KR24" s="1" t="str">
        <f>IFERROR(INDEX(CJ$10:CJ$26,MATCH(ROWS(KR$10:KR24),$HE$10:$HE$26,0)),"")</f>
        <v/>
      </c>
      <c r="KS24" s="1" t="str">
        <f>IFERROR(INDEX(CK$10:CK$26,MATCH(ROWS(KS$10:KS24),$HE$10:$HE$26,0)),"")</f>
        <v/>
      </c>
      <c r="KT24" s="1" t="str">
        <f>IFERROR(INDEX(CL$10:CL$26,MATCH(ROWS(KT$10:KT24),$HE$10:$HE$26,0)),"")</f>
        <v/>
      </c>
      <c r="KU24" s="1" t="str">
        <f>IFERROR(INDEX(CM$10:CM$26,MATCH(ROWS(KU$10:KU24),$HE$10:$HE$26,0)),"")</f>
        <v/>
      </c>
      <c r="KV24" s="1" t="str">
        <f>IFERROR(INDEX(CN$10:CN$26,MATCH(ROWS(KV$10:KV24),$HE$10:$HE$26,0)),"")</f>
        <v/>
      </c>
      <c r="KW24" s="1" t="str">
        <f>IFERROR(INDEX(CO$10:CO$26,MATCH(ROWS(KW$10:KW24),$HE$10:$HE$26,0)),"")</f>
        <v/>
      </c>
      <c r="KX24" s="1" t="str">
        <f>IFERROR(INDEX(CP$10:CP$26,MATCH(ROWS(KX$10:KX24),$HE$10:$HE$26,0)),"")</f>
        <v/>
      </c>
      <c r="KY24" s="1" t="str">
        <f>IFERROR(INDEX(CQ$10:CQ$26,MATCH(ROWS(KY$10:KY24),$HE$10:$HE$26,0)),"")</f>
        <v/>
      </c>
      <c r="KZ24" s="1" t="str">
        <f>IFERROR(INDEX(CR$10:CR$26,MATCH(ROWS(KZ$10:KZ24),$HE$10:$HE$26,0)),"")</f>
        <v/>
      </c>
      <c r="LA24" s="1" t="str">
        <f>IFERROR(INDEX(CS$10:CS$26,MATCH(ROWS(LA$10:LA24),$HE$10:$HE$26,0)),"")</f>
        <v/>
      </c>
      <c r="LB24" s="1" t="str">
        <f>IFERROR(INDEX(CT$10:CT$26,MATCH(ROWS(LB$10:LB24),$HE$10:$HE$26,0)),"")</f>
        <v/>
      </c>
      <c r="LC24" s="1" t="str">
        <f>IFERROR(INDEX(CU$10:CU$26,MATCH(ROWS(LC$10:LC24),$HE$10:$HE$26,0)),"")</f>
        <v/>
      </c>
      <c r="LD24" s="1" t="str">
        <f>IFERROR(INDEX(CV$10:CV$26,MATCH(ROWS(LD$10:LD24),$HE$10:$HE$26,0)),"")</f>
        <v/>
      </c>
      <c r="LE24" s="1" t="str">
        <f>IFERROR(INDEX(CW$10:CW$26,MATCH(ROWS(LE$10:LE24),$HE$10:$HE$26,0)),"")</f>
        <v/>
      </c>
      <c r="LF24" s="1" t="str">
        <f>IFERROR(INDEX(CX$10:CX$26,MATCH(ROWS(LF$10:LF24),$HE$10:$HE$26,0)),"")</f>
        <v/>
      </c>
      <c r="LG24" s="1" t="str">
        <f>IFERROR(INDEX(CY$10:CY$26,MATCH(ROWS(LG$10:LG24),$HE$10:$HE$26,0)),"")</f>
        <v/>
      </c>
      <c r="LH24" s="1" t="str">
        <f>IFERROR(INDEX(CZ$10:CZ$26,MATCH(ROWS(LH$10:LH24),$HE$10:$HE$26,0)),"")</f>
        <v/>
      </c>
      <c r="LI24" s="1" t="str">
        <f>IFERROR(INDEX(DA$10:DA$26,MATCH(ROWS(LI$10:LI24),$HE$10:$HE$26,0)),"")</f>
        <v/>
      </c>
      <c r="LJ24" s="1" t="str">
        <f>IFERROR(INDEX(DB$10:DB$26,MATCH(ROWS(LJ$10:LJ24),$HE$10:$HE$26,0)),"")</f>
        <v/>
      </c>
      <c r="LK24" s="1" t="str">
        <f>IFERROR(INDEX(DC$10:DC$26,MATCH(ROWS(LK$10:LK24),$HE$10:$HE$26,0)),"")</f>
        <v/>
      </c>
      <c r="LL24" s="1" t="str">
        <f>IFERROR(INDEX(DD$10:DD$26,MATCH(ROWS(LL$10:LL24),$HE$10:$HE$26,0)),"")</f>
        <v/>
      </c>
      <c r="LM24" s="1" t="str">
        <f>IFERROR(INDEX(DE$10:DE$26,MATCH(ROWS(LM$10:LM24),$HE$10:$HE$26,0)),"")</f>
        <v/>
      </c>
      <c r="LN24" s="1" t="str">
        <f>IFERROR(INDEX(DF$10:DF$26,MATCH(ROWS(LN$10:LN24),$HE$10:$HE$26,0)),"")</f>
        <v/>
      </c>
      <c r="LO24" s="1" t="str">
        <f>IFERROR(INDEX(DG$10:DG$26,MATCH(ROWS(LO$10:LO24),$HE$10:$HE$26,0)),"")</f>
        <v/>
      </c>
      <c r="LP24" s="1" t="str">
        <f>IFERROR(INDEX(DH$10:DH$26,MATCH(ROWS(LP$10:LP24),$HE$10:$HE$26,0)),"")</f>
        <v/>
      </c>
      <c r="LQ24" s="1" t="str">
        <f>IFERROR(INDEX(DI$10:DI$26,MATCH(ROWS(LQ$10:LQ24),$HE$10:$HE$26,0)),"")</f>
        <v/>
      </c>
      <c r="LR24" s="1" t="str">
        <f>IFERROR(INDEX(DJ$10:DJ$26,MATCH(ROWS(LR$10:LR24),$HE$10:$HE$26,0)),"")</f>
        <v/>
      </c>
      <c r="LS24" s="1" t="str">
        <f>IFERROR(INDEX(DK$10:DK$26,MATCH(ROWS(LS$10:LS24),$HE$10:$HE$26,0)),"")</f>
        <v/>
      </c>
      <c r="LT24" s="1" t="str">
        <f>IFERROR(INDEX(DL$10:DL$26,MATCH(ROWS(LT$10:LT24),$HE$10:$HE$26,0)),"")</f>
        <v/>
      </c>
      <c r="LU24" s="1" t="str">
        <f>IFERROR(INDEX(DM$10:DM$26,MATCH(ROWS(LU$10:LU24),$HE$10:$HE$26,0)),"")</f>
        <v/>
      </c>
      <c r="LV24" s="1" t="str">
        <f>IFERROR(INDEX(DN$10:DN$26,MATCH(ROWS(LV$10:LV24),$HE$10:$HE$26,0)),"")</f>
        <v/>
      </c>
      <c r="LW24" s="1" t="str">
        <f>IFERROR(INDEX(DO$10:DO$26,MATCH(ROWS(LW$10:LW24),$HE$10:$HE$26,0)),"")</f>
        <v/>
      </c>
      <c r="LX24" s="1" t="str">
        <f>IFERROR(INDEX(DP$10:DP$26,MATCH(ROWS(LX$10:LX24),$HE$10:$HE$26,0)),"")</f>
        <v/>
      </c>
      <c r="LY24" s="1" t="str">
        <f>IFERROR(INDEX(DQ$10:DQ$26,MATCH(ROWS(LY$10:LY24),$HE$10:$HE$26,0)),"")</f>
        <v/>
      </c>
      <c r="LZ24" s="1" t="str">
        <f>IFERROR(INDEX(DR$10:DR$26,MATCH(ROWS(LZ$10:LZ24),$HE$10:$HE$26,0)),"")</f>
        <v/>
      </c>
      <c r="MA24" s="1" t="str">
        <f>IFERROR(INDEX(DS$10:DS$26,MATCH(ROWS(MA$10:MA24),$HE$10:$HE$26,0)),"")</f>
        <v/>
      </c>
      <c r="MB24" s="1" t="str">
        <f>IFERROR(INDEX(DT$10:DT$26,MATCH(ROWS(MB$10:MB24),$HE$10:$HE$26,0)),"")</f>
        <v/>
      </c>
      <c r="MC24" s="1" t="str">
        <f>IFERROR(INDEX(DU$10:DU$26,MATCH(ROWS(MC$10:MC24),$HE$10:$HE$26,0)),"")</f>
        <v/>
      </c>
      <c r="MD24" s="1" t="str">
        <f>IFERROR(INDEX(DV$10:DV$26,MATCH(ROWS(MD$10:MD24),$HE$10:$HE$26,0)),"")</f>
        <v/>
      </c>
      <c r="ME24" s="1" t="str">
        <f>IFERROR(INDEX(DW$10:DW$26,MATCH(ROWS(ME$10:ME24),$HE$10:$HE$26,0)),"")</f>
        <v/>
      </c>
      <c r="MF24" s="1" t="str">
        <f>IFERROR(INDEX(DX$10:DX$26,MATCH(ROWS(MF$10:MF24),$HE$10:$HE$26,0)),"")</f>
        <v/>
      </c>
      <c r="MG24" s="1" t="str">
        <f>IFERROR(INDEX(DY$10:DY$26,MATCH(ROWS(MG$10:MG24),$HE$10:$HE$26,0)),"")</f>
        <v/>
      </c>
      <c r="MH24" s="1" t="str">
        <f>IFERROR(INDEX(DZ$10:DZ$26,MATCH(ROWS(MH$10:MH24),$HE$10:$HE$26,0)),"")</f>
        <v/>
      </c>
      <c r="MI24" s="1" t="str">
        <f>IFERROR(INDEX(EA$10:EA$26,MATCH(ROWS(MI$10:MI24),$HE$10:$HE$26,0)),"")</f>
        <v/>
      </c>
      <c r="MJ24" s="1" t="str">
        <f>IFERROR(INDEX(EB$10:EB$26,MATCH(ROWS(MJ$10:MJ24),$HE$10:$HE$26,0)),"")</f>
        <v/>
      </c>
      <c r="MK24" s="1" t="str">
        <f>IFERROR(INDEX(EC$10:EC$26,MATCH(ROWS(MK$10:MK24),$HE$10:$HE$26,0)),"")</f>
        <v/>
      </c>
      <c r="ML24" s="1" t="str">
        <f>IFERROR(INDEX(ED$10:ED$26,MATCH(ROWS(ML$10:ML24),$HE$10:$HE$26,0)),"")</f>
        <v/>
      </c>
      <c r="MM24" s="1" t="str">
        <f>IFERROR(INDEX(EE$10:EE$26,MATCH(ROWS(MM$10:MM24),$HE$10:$HE$26,0)),"")</f>
        <v/>
      </c>
      <c r="MN24" s="1" t="str">
        <f>IFERROR(INDEX(EF$10:EF$26,MATCH(ROWS(MN$10:MN24),$HE$10:$HE$26,0)),"")</f>
        <v/>
      </c>
      <c r="MO24" s="1" t="str">
        <f>IFERROR(INDEX(EG$10:EG$26,MATCH(ROWS(MO$10:MO24),$HE$10:$HE$26,0)),"")</f>
        <v/>
      </c>
      <c r="MP24" s="1" t="str">
        <f>IFERROR(INDEX(EH$10:EH$26,MATCH(ROWS(MP$10:MP24),$HE$10:$HE$26,0)),"")</f>
        <v/>
      </c>
      <c r="MQ24" s="1" t="str">
        <f>IFERROR(INDEX(EI$10:EI$26,MATCH(ROWS(MQ$10:MQ24),$HE$10:$HE$26,0)),"")</f>
        <v/>
      </c>
      <c r="MR24" s="1" t="str">
        <f>IFERROR(INDEX(EJ$10:EJ$26,MATCH(ROWS(MR$10:MR24),$HE$10:$HE$26,0)),"")</f>
        <v/>
      </c>
      <c r="MS24" s="1" t="str">
        <f>IFERROR(INDEX(EK$10:EK$26,MATCH(ROWS(MS$10:MS24),$HE$10:$HE$26,0)),"")</f>
        <v/>
      </c>
      <c r="MT24" s="1" t="str">
        <f>IFERROR(INDEX(EL$10:EL$26,MATCH(ROWS(MT$10:MT24),$HE$10:$HE$26,0)),"")</f>
        <v/>
      </c>
      <c r="MU24" s="1" t="str">
        <f>IFERROR(INDEX(EM$10:EM$26,MATCH(ROWS(MU$10:MU24),$HE$10:$HE$26,0)),"")</f>
        <v/>
      </c>
      <c r="MV24" s="1" t="str">
        <f>IFERROR(INDEX(EN$10:EN$26,MATCH(ROWS(MV$10:MV24),$HE$10:$HE$26,0)),"")</f>
        <v/>
      </c>
      <c r="MW24" s="1" t="str">
        <f>IFERROR(INDEX(EO$10:EO$26,MATCH(ROWS(MW$10:MW24),$HE$10:$HE$26,0)),"")</f>
        <v/>
      </c>
      <c r="MX24" s="1" t="str">
        <f>IFERROR(INDEX(EP$10:EP$26,MATCH(ROWS(MX$10:MX24),$HE$10:$HE$26,0)),"")</f>
        <v/>
      </c>
      <c r="MY24" s="1" t="str">
        <f>IFERROR(INDEX(EQ$10:EQ$26,MATCH(ROWS(MY$10:MY24),$HE$10:$HE$26,0)),"")</f>
        <v/>
      </c>
      <c r="MZ24" s="1" t="str">
        <f>IFERROR(INDEX(ER$10:ER$26,MATCH(ROWS(MZ$10:MZ24),$HE$10:$HE$26,0)),"")</f>
        <v/>
      </c>
      <c r="NA24" s="1" t="str">
        <f>IFERROR(INDEX(ES$10:ES$26,MATCH(ROWS(NA$10:NA24),$HE$10:$HE$26,0)),"")</f>
        <v/>
      </c>
      <c r="NB24" s="1" t="str">
        <f>IFERROR(INDEX(ET$10:ET$26,MATCH(ROWS(NB$10:NB24),$HE$10:$HE$26,0)),"")</f>
        <v/>
      </c>
      <c r="NC24" s="1" t="str">
        <f>IFERROR(INDEX(EU$10:EU$26,MATCH(ROWS(NC$10:NC24),$HE$10:$HE$26,0)),"")</f>
        <v/>
      </c>
      <c r="ND24" s="1" t="str">
        <f>IFERROR(INDEX(EV$10:EV$26,MATCH(ROWS(ND$10:ND24),$HE$10:$HE$26,0)),"")</f>
        <v/>
      </c>
      <c r="NE24" s="1" t="str">
        <f>IFERROR(INDEX(EW$10:EW$26,MATCH(ROWS(NE$10:NE24),$HE$10:$HE$26,0)),"")</f>
        <v/>
      </c>
      <c r="NF24" s="1" t="str">
        <f>IFERROR(INDEX(EX$10:EX$26,MATCH(ROWS(NF$10:NF24),$HE$10:$HE$26,0)),"")</f>
        <v/>
      </c>
      <c r="NG24" s="1" t="str">
        <f>IFERROR(INDEX(EY$10:EY$26,MATCH(ROWS(NG$10:NG24),$HE$10:$HE$26,0)),"")</f>
        <v/>
      </c>
      <c r="NH24" s="1" t="str">
        <f>IFERROR(INDEX(EZ$10:EZ$26,MATCH(ROWS(NH$10:NH24),$HE$10:$HE$26,0)),"")</f>
        <v/>
      </c>
      <c r="NI24" s="1" t="str">
        <f>IFERROR(INDEX(FA$10:FA$26,MATCH(ROWS(NI$10:NI24),$HE$10:$HE$26,0)),"")</f>
        <v/>
      </c>
      <c r="NJ24" s="1" t="str">
        <f>IFERROR(INDEX(FB$10:FB$26,MATCH(ROWS(NJ$10:NJ24),$HE$10:$HE$26,0)),"")</f>
        <v/>
      </c>
      <c r="NK24" s="1" t="str">
        <f>IFERROR(INDEX(FC$10:FC$26,MATCH(ROWS(NK$10:NK24),$HE$10:$HE$26,0)),"")</f>
        <v/>
      </c>
      <c r="NL24" s="1" t="str">
        <f>IFERROR(INDEX(FD$10:FD$26,MATCH(ROWS(NL$10:NL24),$HE$10:$HE$26,0)),"")</f>
        <v/>
      </c>
      <c r="NM24" s="1" t="str">
        <f>IFERROR(INDEX(FE$10:FE$26,MATCH(ROWS(NM$10:NM24),$HE$10:$HE$26,0)),"")</f>
        <v/>
      </c>
      <c r="NN24" s="1" t="str">
        <f>IFERROR(INDEX(FF$10:FF$26,MATCH(ROWS(NN$10:NN24),$HE$10:$HE$26,0)),"")</f>
        <v/>
      </c>
      <c r="NO24" s="1" t="str">
        <f>IFERROR(INDEX(FG$10:FG$26,MATCH(ROWS(NO$10:NO24),$HE$10:$HE$26,0)),"")</f>
        <v/>
      </c>
      <c r="NP24" s="1" t="str">
        <f>IFERROR(INDEX(FH$10:FH$26,MATCH(ROWS(NP$10:NP24),$HE$10:$HE$26,0)),"")</f>
        <v/>
      </c>
      <c r="NQ24" s="1" t="str">
        <f>IFERROR(INDEX(FI$10:FI$26,MATCH(ROWS(NQ$10:NQ24),$HE$10:$HE$26,0)),"")</f>
        <v/>
      </c>
      <c r="NR24" s="1" t="str">
        <f>IFERROR(INDEX(FJ$10:FJ$26,MATCH(ROWS(NR$10:NR24),$HE$10:$HE$26,0)),"")</f>
        <v/>
      </c>
      <c r="NS24" s="1" t="str">
        <f>IFERROR(INDEX(FK$10:FK$26,MATCH(ROWS(NS$10:NS24),$HE$10:$HE$26,0)),"")</f>
        <v/>
      </c>
      <c r="NT24" s="1" t="str">
        <f>IFERROR(INDEX(FL$10:FL$26,MATCH(ROWS(NT$10:NT24),$HE$10:$HE$26,0)),"")</f>
        <v/>
      </c>
      <c r="NU24" s="1" t="str">
        <f>IFERROR(INDEX(FM$10:FM$26,MATCH(ROWS(NU$10:NU24),$HE$10:$HE$26,0)),"")</f>
        <v/>
      </c>
      <c r="NV24" s="1" t="str">
        <f>IFERROR(INDEX(FN$10:FN$26,MATCH(ROWS(NV$10:NV24),$HE$10:$HE$26,0)),"")</f>
        <v/>
      </c>
      <c r="NW24" s="1" t="str">
        <f>IFERROR(INDEX(FO$10:FO$26,MATCH(ROWS(NW$10:NW24),$HE$10:$HE$26,0)),"")</f>
        <v/>
      </c>
      <c r="NX24" s="1" t="str">
        <f>IFERROR(INDEX(FP$10:FP$26,MATCH(ROWS(NX$10:NX24),$HE$10:$HE$26,0)),"")</f>
        <v/>
      </c>
      <c r="NY24" s="1" t="str">
        <f>IFERROR(INDEX(FQ$10:FQ$26,MATCH(ROWS(NY$10:NY24),$HE$10:$HE$26,0)),"")</f>
        <v/>
      </c>
      <c r="NZ24" s="1" t="str">
        <f>IFERROR(INDEX(FR$10:FR$26,MATCH(ROWS(NZ$10:NZ24),$HE$10:$HE$26,0)),"")</f>
        <v/>
      </c>
      <c r="OA24" s="1" t="str">
        <f>IFERROR(INDEX(FS$10:FS$26,MATCH(ROWS(OA$10:OA24),$HE$10:$HE$26,0)),"")</f>
        <v/>
      </c>
      <c r="OB24" s="1" t="str">
        <f>IFERROR(INDEX(FT$10:FT$26,MATCH(ROWS(OB$10:OB24),$HE$10:$HE$26,0)),"")</f>
        <v/>
      </c>
      <c r="OC24" s="1" t="str">
        <f>IFERROR(INDEX(FU$10:FU$26,MATCH(ROWS(OC$10:OC24),$HE$10:$HE$26,0)),"")</f>
        <v/>
      </c>
      <c r="OD24" s="1" t="str">
        <f>IFERROR(INDEX(FV$10:FV$26,MATCH(ROWS(OD$10:OD24),$HE$10:$HE$26,0)),"")</f>
        <v/>
      </c>
      <c r="OE24" s="1" t="str">
        <f>IFERROR(INDEX(FW$10:FW$26,MATCH(ROWS(OE$10:OE24),$HE$10:$HE$26,0)),"")</f>
        <v/>
      </c>
      <c r="OF24" s="1" t="str">
        <f>IFERROR(INDEX(FX$10:FX$26,MATCH(ROWS(OF$10:OF24),$HE$10:$HE$26,0)),"")</f>
        <v/>
      </c>
      <c r="OG24" s="1" t="str">
        <f>IFERROR(INDEX(FY$10:FY$26,MATCH(ROWS(OG$10:OG24),$HE$10:$HE$26,0)),"")</f>
        <v/>
      </c>
      <c r="OH24" s="1" t="str">
        <f>IFERROR(INDEX(FZ$10:FZ$26,MATCH(ROWS(OH$10:OH24),$HE$10:$HE$26,0)),"")</f>
        <v/>
      </c>
      <c r="OI24" s="1" t="str">
        <f>IFERROR(INDEX(GA$10:GA$26,MATCH(ROWS(OI$10:OI24),$HE$10:$HE$26,0)),"")</f>
        <v/>
      </c>
      <c r="OJ24" s="1" t="str">
        <f>IFERROR(INDEX(GB$10:GB$26,MATCH(ROWS(OJ$10:OJ24),$HE$10:$HE$26,0)),"")</f>
        <v/>
      </c>
      <c r="OK24" s="1" t="str">
        <f>IFERROR(INDEX(GC$10:GC$26,MATCH(ROWS(OK$10:OK24),$HE$10:$HE$26,0)),"")</f>
        <v/>
      </c>
      <c r="OL24" s="1" t="str">
        <f>IFERROR(INDEX(GD$10:GD$26,MATCH(ROWS(OL$10:OL24),$HE$10:$HE$26,0)),"")</f>
        <v/>
      </c>
      <c r="OM24" s="1" t="str">
        <f>IFERROR(INDEX(GE$10:GE$26,MATCH(ROWS(OM$10:OM24),$HE$10:$HE$26,0)),"")</f>
        <v/>
      </c>
      <c r="ON24" s="1" t="str">
        <f>IFERROR(INDEX(GF$10:GF$26,MATCH(ROWS(ON$10:ON24),$HE$10:$HE$26,0)),"")</f>
        <v/>
      </c>
      <c r="OO24" s="1" t="str">
        <f>IFERROR(INDEX(GG$10:GG$26,MATCH(ROWS(OO$10:OO24),$HE$10:$HE$26,0)),"")</f>
        <v/>
      </c>
      <c r="OP24" s="1" t="str">
        <f>IFERROR(INDEX(GH$10:GH$26,MATCH(ROWS(OP$10:OP24),$HE$10:$HE$26,0)),"")</f>
        <v/>
      </c>
      <c r="OQ24" s="1" t="str">
        <f>IFERROR(INDEX(GI$10:GI$26,MATCH(ROWS(OQ$10:OQ24),$HE$10:$HE$26,0)),"")</f>
        <v/>
      </c>
      <c r="OR24" s="1" t="str">
        <f>IFERROR(INDEX(GJ$10:GJ$26,MATCH(ROWS(OR$10:OR24),$HE$10:$HE$26,0)),"")</f>
        <v/>
      </c>
      <c r="OS24" s="1" t="str">
        <f>IFERROR(INDEX(GK$10:GK$26,MATCH(ROWS(OS$10:OS24),$HE$10:$HE$26,0)),"")</f>
        <v/>
      </c>
      <c r="OT24" s="1" t="str">
        <f>IFERROR(INDEX(GL$10:GL$26,MATCH(ROWS(OT$10:OT24),$HE$10:$HE$26,0)),"")</f>
        <v/>
      </c>
      <c r="OU24" s="1" t="str">
        <f>IFERROR(INDEX(GM$10:GM$26,MATCH(ROWS(OU$10:OU24),$HE$10:$HE$26,0)),"")</f>
        <v/>
      </c>
      <c r="OV24" s="1" t="str">
        <f>IFERROR(INDEX(GN$10:GN$26,MATCH(ROWS(OV$10:OV24),$HE$10:$HE$26,0)),"")</f>
        <v/>
      </c>
      <c r="OW24" s="1" t="str">
        <f>IFERROR(INDEX(GO$10:GO$26,MATCH(ROWS(OW$10:OW24),$HE$10:$HE$26,0)),"")</f>
        <v/>
      </c>
      <c r="OX24" s="1" t="str">
        <f>IFERROR(INDEX(GP$10:GP$26,MATCH(ROWS(OX$10:OX24),$HE$10:$HE$26,0)),"")</f>
        <v/>
      </c>
      <c r="OY24" s="1" t="str">
        <f>IFERROR(INDEX(GQ$10:GQ$26,MATCH(ROWS(OY$10:OY24),$HE$10:$HE$26,0)),"")</f>
        <v/>
      </c>
      <c r="OZ24" s="1" t="str">
        <f>IFERROR(INDEX(GR$10:GR$26,MATCH(ROWS(OZ$10:OZ24),$HE$10:$HE$26,0)),"")</f>
        <v/>
      </c>
      <c r="PA24" s="1" t="str">
        <f>IFERROR(INDEX(GS$10:GS$26,MATCH(ROWS(PA$10:PA24),$HE$10:$HE$26,0)),"")</f>
        <v/>
      </c>
      <c r="PB24" s="1" t="str">
        <f>IFERROR(INDEX(GT$10:GT$26,MATCH(ROWS(PB$10:PB24),$HE$10:$HE$26,0)),"")</f>
        <v/>
      </c>
      <c r="PC24" s="1" t="str">
        <f>IFERROR(INDEX(GU$10:GU$26,MATCH(ROWS(PC$10:PC24),$HE$10:$HE$26,0)),"")</f>
        <v/>
      </c>
      <c r="PD24" s="1" t="str">
        <f>IFERROR(INDEX(GV$10:GV$26,MATCH(ROWS(PD$10:PD24),$HE$10:$HE$26,0)),"")</f>
        <v/>
      </c>
      <c r="PE24" s="1" t="str">
        <f>IFERROR(INDEX(GW$10:GW$26,MATCH(ROWS(PE$10:PE24),$HE$10:$HE$26,0)),"")</f>
        <v/>
      </c>
      <c r="PF24" s="1" t="str">
        <f>IFERROR(INDEX(GX$10:GX$26,MATCH(ROWS(PF$10:PF24),$HE$10:$HE$26,0)),"")</f>
        <v/>
      </c>
      <c r="PG24" s="1" t="str">
        <f>IFERROR(INDEX(GY$10:GY$26,MATCH(ROWS(PG$10:PG24),$HE$10:$HE$26,0)),"")</f>
        <v/>
      </c>
      <c r="PH24" s="1" t="str">
        <f>IFERROR(INDEX(GZ$10:GZ$26,MATCH(ROWS(PH$10:PH24),$HE$10:$HE$26,0)),"")</f>
        <v/>
      </c>
      <c r="PI24" s="1" t="str">
        <f>IFERROR(INDEX(HA$10:HA$26,MATCH(ROWS(PI$10:PI24),$HE$10:$HE$26,0)),"")</f>
        <v/>
      </c>
    </row>
    <row r="25" spans="1:425" ht="24" customHeight="1" x14ac:dyDescent="0.3">
      <c r="A25" s="87">
        <v>16</v>
      </c>
      <c r="B25" s="78"/>
      <c r="C25" s="154"/>
      <c r="D25" s="119"/>
      <c r="E25" s="202"/>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8"/>
      <c r="GU25" s="79"/>
      <c r="GV25" s="79"/>
      <c r="GW25" s="79"/>
      <c r="GX25" s="79"/>
      <c r="GY25" s="79"/>
      <c r="GZ25" s="79"/>
      <c r="HA25" s="79"/>
      <c r="HC25" s="2">
        <f t="shared" si="5"/>
        <v>0</v>
      </c>
      <c r="HD25" s="3"/>
      <c r="HE25">
        <f t="shared" si="6"/>
        <v>0</v>
      </c>
      <c r="HJ25" s="1" t="str">
        <f>IFERROR(INDEX(B$10:B$26,MATCH(ROWS(HJ$10:HJ25),$HE$10:$HE$26,0)),"")</f>
        <v/>
      </c>
      <c r="HK25" s="1" t="str">
        <f>IFERROR(INDEX(C$10:C$26,MATCH(ROWS(HK$10:HK25),$HE$10:$HE$26,0)),"")</f>
        <v/>
      </c>
      <c r="HL25" s="1" t="str">
        <f>IFERROR(INDEX(D$10:D$26,MATCH(ROWS(HL$10:HL25),$HE$10:$HE$26,0)),"")</f>
        <v/>
      </c>
      <c r="HM25" s="1" t="str">
        <f>IFERROR(INDEX(E$10:E$26,MATCH(ROWS(HM$10:HM25),$HE$10:$HE$26,0)),"")</f>
        <v/>
      </c>
      <c r="HN25" s="1" t="str">
        <f>IFERROR(INDEX(F$10:F$26,MATCH(ROWS(HN$10:HN25),$HE$10:$HE$26,0)),"")</f>
        <v/>
      </c>
      <c r="HO25" s="1" t="str">
        <f>IFERROR(INDEX(G$10:G$26,MATCH(ROWS(HO$10:HO25),$HE$10:$HE$26,0)),"")</f>
        <v/>
      </c>
      <c r="HP25" s="1" t="str">
        <f>IFERROR(INDEX(H$10:H$26,MATCH(ROWS(HP$10:HP25),$HE$10:$HE$26,0)),"")</f>
        <v/>
      </c>
      <c r="HQ25" s="1" t="str">
        <f>IFERROR(INDEX(I$10:I$26,MATCH(ROWS(HQ$10:HQ25),$HE$10:$HE$26,0)),"")</f>
        <v/>
      </c>
      <c r="HR25" s="1" t="str">
        <f>IFERROR(INDEX(J$10:J$26,MATCH(ROWS(HR$10:HR25),$HE$10:$HE$26,0)),"")</f>
        <v/>
      </c>
      <c r="HS25" s="1" t="str">
        <f>IFERROR(INDEX(K$10:K$26,MATCH(ROWS(HS$10:HS25),$HE$10:$HE$26,0)),"")</f>
        <v/>
      </c>
      <c r="HT25" s="1" t="str">
        <f>IFERROR(INDEX(L$10:L$26,MATCH(ROWS(HT$10:HT25),$HE$10:$HE$26,0)),"")</f>
        <v/>
      </c>
      <c r="HU25" s="1" t="str">
        <f>IFERROR(INDEX(M$10:M$26,MATCH(ROWS(HU$10:HU25),$HE$10:$HE$26,0)),"")</f>
        <v/>
      </c>
      <c r="HV25" s="1" t="str">
        <f>IFERROR(INDEX(N$10:N$26,MATCH(ROWS(HV$10:HV25),$HE$10:$HE$26,0)),"")</f>
        <v/>
      </c>
      <c r="HW25" s="1" t="str">
        <f>IFERROR(INDEX(O$10:O$26,MATCH(ROWS(HW$10:HW25),$HE$10:$HE$26,0)),"")</f>
        <v/>
      </c>
      <c r="HX25" s="1" t="str">
        <f>IFERROR(INDEX(P$10:P$26,MATCH(ROWS(HX$10:HX25),$HE$10:$HE$26,0)),"")</f>
        <v/>
      </c>
      <c r="HY25" s="1" t="str">
        <f>IFERROR(INDEX(Q$10:Q$26,MATCH(ROWS(HY$10:HY25),$HE$10:$HE$26,0)),"")</f>
        <v/>
      </c>
      <c r="HZ25" s="1" t="str">
        <f>IFERROR(INDEX(R$10:R$26,MATCH(ROWS(HZ$10:HZ25),$HE$10:$HE$26,0)),"")</f>
        <v/>
      </c>
      <c r="IA25" s="1" t="str">
        <f>IFERROR(INDEX(S$10:S$26,MATCH(ROWS(IA$10:IA25),$HE$10:$HE$26,0)),"")</f>
        <v/>
      </c>
      <c r="IB25" s="1" t="str">
        <f>IFERROR(INDEX(T$10:T$26,MATCH(ROWS(IB$10:IB25),$HE$10:$HE$26,0)),"")</f>
        <v/>
      </c>
      <c r="IC25" s="1" t="str">
        <f>IFERROR(INDEX(U$10:U$26,MATCH(ROWS(IC$10:IC25),$HE$10:$HE$26,0)),"")</f>
        <v/>
      </c>
      <c r="ID25" s="1" t="str">
        <f>IFERROR(INDEX(V$10:V$26,MATCH(ROWS(ID$10:ID25),$HE$10:$HE$26,0)),"")</f>
        <v/>
      </c>
      <c r="IE25" s="1" t="str">
        <f>IFERROR(INDEX(W$10:W$26,MATCH(ROWS(IE$10:IE25),$HE$10:$HE$26,0)),"")</f>
        <v/>
      </c>
      <c r="IF25" s="1" t="str">
        <f>IFERROR(INDEX(X$10:X$26,MATCH(ROWS(IF$10:IF25),$HE$10:$HE$26,0)),"")</f>
        <v/>
      </c>
      <c r="IG25" s="1" t="str">
        <f>IFERROR(INDEX(Y$10:Y$26,MATCH(ROWS(IG$10:IG25),$HE$10:$HE$26,0)),"")</f>
        <v/>
      </c>
      <c r="IH25" s="1" t="str">
        <f>IFERROR(INDEX(Z$10:Z$26,MATCH(ROWS(IH$10:IH25),$HE$10:$HE$26,0)),"")</f>
        <v/>
      </c>
      <c r="II25" s="1" t="str">
        <f>IFERROR(INDEX(AA$10:AA$26,MATCH(ROWS(II$10:II25),$HE$10:$HE$26,0)),"")</f>
        <v/>
      </c>
      <c r="IJ25" s="1" t="str">
        <f>IFERROR(INDEX(AB$10:AB$26,MATCH(ROWS(IJ$10:IJ25),$HE$10:$HE$26,0)),"")</f>
        <v/>
      </c>
      <c r="IK25" s="1" t="str">
        <f>IFERROR(INDEX(AC$10:AC$26,MATCH(ROWS(IK$10:IK25),$HE$10:$HE$26,0)),"")</f>
        <v/>
      </c>
      <c r="IL25" s="1" t="str">
        <f>IFERROR(INDEX(AD$10:AD$26,MATCH(ROWS(IL$10:IL25),$HE$10:$HE$26,0)),"")</f>
        <v/>
      </c>
      <c r="IM25" s="1" t="str">
        <f>IFERROR(INDEX(AE$10:AE$26,MATCH(ROWS(IM$10:IM25),$HE$10:$HE$26,0)),"")</f>
        <v/>
      </c>
      <c r="IN25" s="1" t="str">
        <f>IFERROR(INDEX(AF$10:AF$26,MATCH(ROWS(IN$10:IN25),$HE$10:$HE$26,0)),"")</f>
        <v/>
      </c>
      <c r="IO25" s="1" t="str">
        <f>IFERROR(INDEX(AG$10:AG$26,MATCH(ROWS(IO$10:IO25),$HE$10:$HE$26,0)),"")</f>
        <v/>
      </c>
      <c r="IP25" s="1" t="str">
        <f>IFERROR(INDEX(AH$10:AH$26,MATCH(ROWS(IP$10:IP25),$HE$10:$HE$26,0)),"")</f>
        <v/>
      </c>
      <c r="IQ25" s="1" t="str">
        <f>IFERROR(INDEX(AI$10:AI$26,MATCH(ROWS(IQ$10:IQ25),$HE$10:$HE$26,0)),"")</f>
        <v/>
      </c>
      <c r="IR25" s="1" t="str">
        <f>IFERROR(INDEX(AJ$10:AJ$26,MATCH(ROWS(IR$10:IR25),$HE$10:$HE$26,0)),"")</f>
        <v/>
      </c>
      <c r="IS25" s="1" t="str">
        <f>IFERROR(INDEX(AK$10:AK$26,MATCH(ROWS(IS$10:IS25),$HE$10:$HE$26,0)),"")</f>
        <v/>
      </c>
      <c r="IT25" s="1" t="str">
        <f>IFERROR(INDEX(AL$10:AL$26,MATCH(ROWS(IT$10:IT25),$HE$10:$HE$26,0)),"")</f>
        <v/>
      </c>
      <c r="IU25" s="1" t="str">
        <f>IFERROR(INDEX(AM$10:AM$26,MATCH(ROWS(IU$10:IU25),$HE$10:$HE$26,0)),"")</f>
        <v/>
      </c>
      <c r="IV25" s="1" t="str">
        <f>IFERROR(INDEX(AN$10:AN$26,MATCH(ROWS(IV$10:IV25),$HE$10:$HE$26,0)),"")</f>
        <v/>
      </c>
      <c r="IW25" s="1" t="str">
        <f>IFERROR(INDEX(AO$10:AO$26,MATCH(ROWS(IW$10:IW25),$HE$10:$HE$26,0)),"")</f>
        <v/>
      </c>
      <c r="IX25" s="1" t="str">
        <f>IFERROR(INDEX(AP$10:AP$26,MATCH(ROWS(IX$10:IX25),$HE$10:$HE$26,0)),"")</f>
        <v/>
      </c>
      <c r="IY25" s="1" t="str">
        <f>IFERROR(INDEX(AQ$10:AQ$26,MATCH(ROWS(IY$10:IY25),$HE$10:$HE$26,0)),"")</f>
        <v/>
      </c>
      <c r="IZ25" s="1" t="str">
        <f>IFERROR(INDEX(AR$10:AR$26,MATCH(ROWS(IZ$10:IZ25),$HE$10:$HE$26,0)),"")</f>
        <v/>
      </c>
      <c r="JA25" s="1" t="str">
        <f>IFERROR(INDEX(AS$10:AS$26,MATCH(ROWS(JA$10:JA25),$HE$10:$HE$26,0)),"")</f>
        <v/>
      </c>
      <c r="JB25" s="1" t="str">
        <f>IFERROR(INDEX(AT$10:AT$26,MATCH(ROWS(JB$10:JB25),$HE$10:$HE$26,0)),"")</f>
        <v/>
      </c>
      <c r="JC25" s="1" t="str">
        <f>IFERROR(INDEX(AU$10:AU$26,MATCH(ROWS(JC$10:JC25),$HE$10:$HE$26,0)),"")</f>
        <v/>
      </c>
      <c r="JD25" s="1" t="str">
        <f>IFERROR(INDEX(AV$10:AV$26,MATCH(ROWS(JD$10:JD25),$HE$10:$HE$26,0)),"")</f>
        <v/>
      </c>
      <c r="JE25" s="1" t="str">
        <f>IFERROR(INDEX(AW$10:AW$26,MATCH(ROWS(JE$10:JE25),$HE$10:$HE$26,0)),"")</f>
        <v/>
      </c>
      <c r="JF25" s="1" t="str">
        <f>IFERROR(INDEX(AX$10:AX$26,MATCH(ROWS(JF$10:JF25),$HE$10:$HE$26,0)),"")</f>
        <v/>
      </c>
      <c r="JG25" s="1" t="str">
        <f>IFERROR(INDEX(AY$10:AY$26,MATCH(ROWS(JG$10:JG25),$HE$10:$HE$26,0)),"")</f>
        <v/>
      </c>
      <c r="JH25" s="1" t="str">
        <f>IFERROR(INDEX(AZ$10:AZ$26,MATCH(ROWS(JH$10:JH25),$HE$10:$HE$26,0)),"")</f>
        <v/>
      </c>
      <c r="JI25" s="1" t="str">
        <f>IFERROR(INDEX(BA$10:BA$26,MATCH(ROWS(JI$10:JI25),$HE$10:$HE$26,0)),"")</f>
        <v/>
      </c>
      <c r="JJ25" s="1" t="str">
        <f>IFERROR(INDEX(BB$10:BB$26,MATCH(ROWS(JJ$10:JJ25),$HE$10:$HE$26,0)),"")</f>
        <v/>
      </c>
      <c r="JK25" s="1" t="str">
        <f>IFERROR(INDEX(BC$10:BC$26,MATCH(ROWS(JK$10:JK25),$HE$10:$HE$26,0)),"")</f>
        <v/>
      </c>
      <c r="JL25" s="1" t="str">
        <f>IFERROR(INDEX(BD$10:BD$26,MATCH(ROWS(JL$10:JL25),$HE$10:$HE$26,0)),"")</f>
        <v/>
      </c>
      <c r="JM25" s="1" t="str">
        <f>IFERROR(INDEX(BE$10:BE$26,MATCH(ROWS(JM$10:JM25),$HE$10:$HE$26,0)),"")</f>
        <v/>
      </c>
      <c r="JN25" s="1" t="str">
        <f>IFERROR(INDEX(BF$10:BF$26,MATCH(ROWS(JN$10:JN25),$HE$10:$HE$26,0)),"")</f>
        <v/>
      </c>
      <c r="JO25" s="1" t="str">
        <f>IFERROR(INDEX(BG$10:BG$26,MATCH(ROWS(JO$10:JO25),$HE$10:$HE$26,0)),"")</f>
        <v/>
      </c>
      <c r="JP25" s="1" t="str">
        <f>IFERROR(INDEX(BH$10:BH$26,MATCH(ROWS(JP$10:JP25),$HE$10:$HE$26,0)),"")</f>
        <v/>
      </c>
      <c r="JQ25" s="1" t="str">
        <f>IFERROR(INDEX(BI$10:BI$26,MATCH(ROWS(JQ$10:JQ25),$HE$10:$HE$26,0)),"")</f>
        <v/>
      </c>
      <c r="JR25" s="1" t="str">
        <f>IFERROR(INDEX(BJ$10:BJ$26,MATCH(ROWS(JR$10:JR25),$HE$10:$HE$26,0)),"")</f>
        <v/>
      </c>
      <c r="JS25" s="1" t="str">
        <f>IFERROR(INDEX(BK$10:BK$26,MATCH(ROWS(JS$10:JS25),$HE$10:$HE$26,0)),"")</f>
        <v/>
      </c>
      <c r="JT25" s="1" t="str">
        <f>IFERROR(INDEX(BL$10:BL$26,MATCH(ROWS(JT$10:JT25),$HE$10:$HE$26,0)),"")</f>
        <v/>
      </c>
      <c r="JU25" s="1" t="str">
        <f>IFERROR(INDEX(BM$10:BM$26,MATCH(ROWS(JU$10:JU25),$HE$10:$HE$26,0)),"")</f>
        <v/>
      </c>
      <c r="JV25" s="1" t="str">
        <f>IFERROR(INDEX(BN$10:BN$26,MATCH(ROWS(JV$10:JV25),$HE$10:$HE$26,0)),"")</f>
        <v/>
      </c>
      <c r="JW25" s="1" t="str">
        <f>IFERROR(INDEX(BO$10:BO$26,MATCH(ROWS(JW$10:JW25),$HE$10:$HE$26,0)),"")</f>
        <v/>
      </c>
      <c r="JX25" s="1" t="str">
        <f>IFERROR(INDEX(BP$10:BP$26,MATCH(ROWS(JX$10:JX25),$HE$10:$HE$26,0)),"")</f>
        <v/>
      </c>
      <c r="JY25" s="1" t="str">
        <f>IFERROR(INDEX(BQ$10:BQ$26,MATCH(ROWS(JY$10:JY25),$HE$10:$HE$26,0)),"")</f>
        <v/>
      </c>
      <c r="JZ25" s="1" t="str">
        <f>IFERROR(INDEX(BR$10:BR$26,MATCH(ROWS(JZ$10:JZ25),$HE$10:$HE$26,0)),"")</f>
        <v/>
      </c>
      <c r="KA25" s="1" t="str">
        <f>IFERROR(INDEX(BS$10:BS$26,MATCH(ROWS(KA$10:KA25),$HE$10:$HE$26,0)),"")</f>
        <v/>
      </c>
      <c r="KB25" s="1" t="str">
        <f>IFERROR(INDEX(BT$10:BT$26,MATCH(ROWS(KB$10:KB25),$HE$10:$HE$26,0)),"")</f>
        <v/>
      </c>
      <c r="KC25" s="1" t="str">
        <f>IFERROR(INDEX(BU$10:BU$26,MATCH(ROWS(KC$10:KC25),$HE$10:$HE$26,0)),"")</f>
        <v/>
      </c>
      <c r="KD25" s="1" t="str">
        <f>IFERROR(INDEX(BV$10:BV$26,MATCH(ROWS(KD$10:KD25),$HE$10:$HE$26,0)),"")</f>
        <v/>
      </c>
      <c r="KE25" s="1" t="str">
        <f>IFERROR(INDEX(BW$10:BW$26,MATCH(ROWS(KE$10:KE25),$HE$10:$HE$26,0)),"")</f>
        <v/>
      </c>
      <c r="KF25" s="1" t="str">
        <f>IFERROR(INDEX(BX$10:BX$26,MATCH(ROWS(KF$10:KF25),$HE$10:$HE$26,0)),"")</f>
        <v/>
      </c>
      <c r="KG25" s="1" t="str">
        <f>IFERROR(INDEX(BY$10:BY$26,MATCH(ROWS(KG$10:KG25),$HE$10:$HE$26,0)),"")</f>
        <v/>
      </c>
      <c r="KH25" s="1" t="str">
        <f>IFERROR(INDEX(BZ$10:BZ$26,MATCH(ROWS(KH$10:KH25),$HE$10:$HE$26,0)),"")</f>
        <v/>
      </c>
      <c r="KI25" s="1" t="str">
        <f>IFERROR(INDEX(CA$10:CA$26,MATCH(ROWS(KI$10:KI25),$HE$10:$HE$26,0)),"")</f>
        <v/>
      </c>
      <c r="KJ25" s="1" t="str">
        <f>IFERROR(INDEX(CB$10:CB$26,MATCH(ROWS(KJ$10:KJ25),$HE$10:$HE$26,0)),"")</f>
        <v/>
      </c>
      <c r="KK25" s="1" t="str">
        <f>IFERROR(INDEX(CC$10:CC$26,MATCH(ROWS(KK$10:KK25),$HE$10:$HE$26,0)),"")</f>
        <v/>
      </c>
      <c r="KL25" s="1" t="str">
        <f>IFERROR(INDEX(CD$10:CD$26,MATCH(ROWS(KL$10:KL25),$HE$10:$HE$26,0)),"")</f>
        <v/>
      </c>
      <c r="KM25" s="1" t="str">
        <f>IFERROR(INDEX(CE$10:CE$26,MATCH(ROWS(KM$10:KM25),$HE$10:$HE$26,0)),"")</f>
        <v/>
      </c>
      <c r="KN25" s="1" t="str">
        <f>IFERROR(INDEX(CF$10:CF$26,MATCH(ROWS(KN$10:KN25),$HE$10:$HE$26,0)),"")</f>
        <v/>
      </c>
      <c r="KO25" s="1" t="str">
        <f>IFERROR(INDEX(CG$10:CG$26,MATCH(ROWS(KO$10:KO25),$HE$10:$HE$26,0)),"")</f>
        <v/>
      </c>
      <c r="KP25" s="1" t="str">
        <f>IFERROR(INDEX(CH$10:CH$26,MATCH(ROWS(KP$10:KP25),$HE$10:$HE$26,0)),"")</f>
        <v/>
      </c>
      <c r="KQ25" s="1" t="str">
        <f>IFERROR(INDEX(CI$10:CI$26,MATCH(ROWS(KQ$10:KQ25),$HE$10:$HE$26,0)),"")</f>
        <v/>
      </c>
      <c r="KR25" s="1" t="str">
        <f>IFERROR(INDEX(CJ$10:CJ$26,MATCH(ROWS(KR$10:KR25),$HE$10:$HE$26,0)),"")</f>
        <v/>
      </c>
      <c r="KS25" s="1" t="str">
        <f>IFERROR(INDEX(CK$10:CK$26,MATCH(ROWS(KS$10:KS25),$HE$10:$HE$26,0)),"")</f>
        <v/>
      </c>
      <c r="KT25" s="1" t="str">
        <f>IFERROR(INDEX(CL$10:CL$26,MATCH(ROWS(KT$10:KT25),$HE$10:$HE$26,0)),"")</f>
        <v/>
      </c>
      <c r="KU25" s="1" t="str">
        <f>IFERROR(INDEX(CM$10:CM$26,MATCH(ROWS(KU$10:KU25),$HE$10:$HE$26,0)),"")</f>
        <v/>
      </c>
      <c r="KV25" s="1" t="str">
        <f>IFERROR(INDEX(CN$10:CN$26,MATCH(ROWS(KV$10:KV25),$HE$10:$HE$26,0)),"")</f>
        <v/>
      </c>
      <c r="KW25" s="1" t="str">
        <f>IFERROR(INDEX(CO$10:CO$26,MATCH(ROWS(KW$10:KW25),$HE$10:$HE$26,0)),"")</f>
        <v/>
      </c>
      <c r="KX25" s="1" t="str">
        <f>IFERROR(INDEX(CP$10:CP$26,MATCH(ROWS(KX$10:KX25),$HE$10:$HE$26,0)),"")</f>
        <v/>
      </c>
      <c r="KY25" s="1" t="str">
        <f>IFERROR(INDEX(CQ$10:CQ$26,MATCH(ROWS(KY$10:KY25),$HE$10:$HE$26,0)),"")</f>
        <v/>
      </c>
      <c r="KZ25" s="1" t="str">
        <f>IFERROR(INDEX(CR$10:CR$26,MATCH(ROWS(KZ$10:KZ25),$HE$10:$HE$26,0)),"")</f>
        <v/>
      </c>
      <c r="LA25" s="1" t="str">
        <f>IFERROR(INDEX(CS$10:CS$26,MATCH(ROWS(LA$10:LA25),$HE$10:$HE$26,0)),"")</f>
        <v/>
      </c>
      <c r="LB25" s="1" t="str">
        <f>IFERROR(INDEX(CT$10:CT$26,MATCH(ROWS(LB$10:LB25),$HE$10:$HE$26,0)),"")</f>
        <v/>
      </c>
      <c r="LC25" s="1" t="str">
        <f>IFERROR(INDEX(CU$10:CU$26,MATCH(ROWS(LC$10:LC25),$HE$10:$HE$26,0)),"")</f>
        <v/>
      </c>
      <c r="LD25" s="1" t="str">
        <f>IFERROR(INDEX(CV$10:CV$26,MATCH(ROWS(LD$10:LD25),$HE$10:$HE$26,0)),"")</f>
        <v/>
      </c>
      <c r="LE25" s="1" t="str">
        <f>IFERROR(INDEX(CW$10:CW$26,MATCH(ROWS(LE$10:LE25),$HE$10:$HE$26,0)),"")</f>
        <v/>
      </c>
      <c r="LF25" s="1" t="str">
        <f>IFERROR(INDEX(CX$10:CX$26,MATCH(ROWS(LF$10:LF25),$HE$10:$HE$26,0)),"")</f>
        <v/>
      </c>
      <c r="LG25" s="1" t="str">
        <f>IFERROR(INDEX(CY$10:CY$26,MATCH(ROWS(LG$10:LG25),$HE$10:$HE$26,0)),"")</f>
        <v/>
      </c>
      <c r="LH25" s="1" t="str">
        <f>IFERROR(INDEX(CZ$10:CZ$26,MATCH(ROWS(LH$10:LH25),$HE$10:$HE$26,0)),"")</f>
        <v/>
      </c>
      <c r="LI25" s="1" t="str">
        <f>IFERROR(INDEX(DA$10:DA$26,MATCH(ROWS(LI$10:LI25),$HE$10:$HE$26,0)),"")</f>
        <v/>
      </c>
      <c r="LJ25" s="1" t="str">
        <f>IFERROR(INDEX(DB$10:DB$26,MATCH(ROWS(LJ$10:LJ25),$HE$10:$HE$26,0)),"")</f>
        <v/>
      </c>
      <c r="LK25" s="1" t="str">
        <f>IFERROR(INDEX(DC$10:DC$26,MATCH(ROWS(LK$10:LK25),$HE$10:$HE$26,0)),"")</f>
        <v/>
      </c>
      <c r="LL25" s="1" t="str">
        <f>IFERROR(INDEX(DD$10:DD$26,MATCH(ROWS(LL$10:LL25),$HE$10:$HE$26,0)),"")</f>
        <v/>
      </c>
      <c r="LM25" s="1" t="str">
        <f>IFERROR(INDEX(DE$10:DE$26,MATCH(ROWS(LM$10:LM25),$HE$10:$HE$26,0)),"")</f>
        <v/>
      </c>
      <c r="LN25" s="1" t="str">
        <f>IFERROR(INDEX(DF$10:DF$26,MATCH(ROWS(LN$10:LN25),$HE$10:$HE$26,0)),"")</f>
        <v/>
      </c>
      <c r="LO25" s="1" t="str">
        <f>IFERROR(INDEX(DG$10:DG$26,MATCH(ROWS(LO$10:LO25),$HE$10:$HE$26,0)),"")</f>
        <v/>
      </c>
      <c r="LP25" s="1" t="str">
        <f>IFERROR(INDEX(DH$10:DH$26,MATCH(ROWS(LP$10:LP25),$HE$10:$HE$26,0)),"")</f>
        <v/>
      </c>
      <c r="LQ25" s="1" t="str">
        <f>IFERROR(INDEX(DI$10:DI$26,MATCH(ROWS(LQ$10:LQ25),$HE$10:$HE$26,0)),"")</f>
        <v/>
      </c>
      <c r="LR25" s="1" t="str">
        <f>IFERROR(INDEX(DJ$10:DJ$26,MATCH(ROWS(LR$10:LR25),$HE$10:$HE$26,0)),"")</f>
        <v/>
      </c>
      <c r="LS25" s="1" t="str">
        <f>IFERROR(INDEX(DK$10:DK$26,MATCH(ROWS(LS$10:LS25),$HE$10:$HE$26,0)),"")</f>
        <v/>
      </c>
      <c r="LT25" s="1" t="str">
        <f>IFERROR(INDEX(DL$10:DL$26,MATCH(ROWS(LT$10:LT25),$HE$10:$HE$26,0)),"")</f>
        <v/>
      </c>
      <c r="LU25" s="1" t="str">
        <f>IFERROR(INDEX(DM$10:DM$26,MATCH(ROWS(LU$10:LU25),$HE$10:$HE$26,0)),"")</f>
        <v/>
      </c>
      <c r="LV25" s="1" t="str">
        <f>IFERROR(INDEX(DN$10:DN$26,MATCH(ROWS(LV$10:LV25),$HE$10:$HE$26,0)),"")</f>
        <v/>
      </c>
      <c r="LW25" s="1" t="str">
        <f>IFERROR(INDEX(DO$10:DO$26,MATCH(ROWS(LW$10:LW25),$HE$10:$HE$26,0)),"")</f>
        <v/>
      </c>
      <c r="LX25" s="1" t="str">
        <f>IFERROR(INDEX(DP$10:DP$26,MATCH(ROWS(LX$10:LX25),$HE$10:$HE$26,0)),"")</f>
        <v/>
      </c>
      <c r="LY25" s="1" t="str">
        <f>IFERROR(INDEX(DQ$10:DQ$26,MATCH(ROWS(LY$10:LY25),$HE$10:$HE$26,0)),"")</f>
        <v/>
      </c>
      <c r="LZ25" s="1" t="str">
        <f>IFERROR(INDEX(DR$10:DR$26,MATCH(ROWS(LZ$10:LZ25),$HE$10:$HE$26,0)),"")</f>
        <v/>
      </c>
      <c r="MA25" s="1" t="str">
        <f>IFERROR(INDEX(DS$10:DS$26,MATCH(ROWS(MA$10:MA25),$HE$10:$HE$26,0)),"")</f>
        <v/>
      </c>
      <c r="MB25" s="1" t="str">
        <f>IFERROR(INDEX(DT$10:DT$26,MATCH(ROWS(MB$10:MB25),$HE$10:$HE$26,0)),"")</f>
        <v/>
      </c>
      <c r="MC25" s="1" t="str">
        <f>IFERROR(INDEX(DU$10:DU$26,MATCH(ROWS(MC$10:MC25),$HE$10:$HE$26,0)),"")</f>
        <v/>
      </c>
      <c r="MD25" s="1" t="str">
        <f>IFERROR(INDEX(DV$10:DV$26,MATCH(ROWS(MD$10:MD25),$HE$10:$HE$26,0)),"")</f>
        <v/>
      </c>
      <c r="ME25" s="1" t="str">
        <f>IFERROR(INDEX(DW$10:DW$26,MATCH(ROWS(ME$10:ME25),$HE$10:$HE$26,0)),"")</f>
        <v/>
      </c>
      <c r="MF25" s="1" t="str">
        <f>IFERROR(INDEX(DX$10:DX$26,MATCH(ROWS(MF$10:MF25),$HE$10:$HE$26,0)),"")</f>
        <v/>
      </c>
      <c r="MG25" s="1" t="str">
        <f>IFERROR(INDEX(DY$10:DY$26,MATCH(ROWS(MG$10:MG25),$HE$10:$HE$26,0)),"")</f>
        <v/>
      </c>
      <c r="MH25" s="1" t="str">
        <f>IFERROR(INDEX(DZ$10:DZ$26,MATCH(ROWS(MH$10:MH25),$HE$10:$HE$26,0)),"")</f>
        <v/>
      </c>
      <c r="MI25" s="1" t="str">
        <f>IFERROR(INDEX(EA$10:EA$26,MATCH(ROWS(MI$10:MI25),$HE$10:$HE$26,0)),"")</f>
        <v/>
      </c>
      <c r="MJ25" s="1" t="str">
        <f>IFERROR(INDEX(EB$10:EB$26,MATCH(ROWS(MJ$10:MJ25),$HE$10:$HE$26,0)),"")</f>
        <v/>
      </c>
      <c r="MK25" s="1" t="str">
        <f>IFERROR(INDEX(EC$10:EC$26,MATCH(ROWS(MK$10:MK25),$HE$10:$HE$26,0)),"")</f>
        <v/>
      </c>
      <c r="ML25" s="1" t="str">
        <f>IFERROR(INDEX(ED$10:ED$26,MATCH(ROWS(ML$10:ML25),$HE$10:$HE$26,0)),"")</f>
        <v/>
      </c>
      <c r="MM25" s="1" t="str">
        <f>IFERROR(INDEX(EE$10:EE$26,MATCH(ROWS(MM$10:MM25),$HE$10:$HE$26,0)),"")</f>
        <v/>
      </c>
      <c r="MN25" s="1" t="str">
        <f>IFERROR(INDEX(EF$10:EF$26,MATCH(ROWS(MN$10:MN25),$HE$10:$HE$26,0)),"")</f>
        <v/>
      </c>
      <c r="MO25" s="1" t="str">
        <f>IFERROR(INDEX(EG$10:EG$26,MATCH(ROWS(MO$10:MO25),$HE$10:$HE$26,0)),"")</f>
        <v/>
      </c>
      <c r="MP25" s="1" t="str">
        <f>IFERROR(INDEX(EH$10:EH$26,MATCH(ROWS(MP$10:MP25),$HE$10:$HE$26,0)),"")</f>
        <v/>
      </c>
      <c r="MQ25" s="1" t="str">
        <f>IFERROR(INDEX(EI$10:EI$26,MATCH(ROWS(MQ$10:MQ25),$HE$10:$HE$26,0)),"")</f>
        <v/>
      </c>
      <c r="MR25" s="1" t="str">
        <f>IFERROR(INDEX(EJ$10:EJ$26,MATCH(ROWS(MR$10:MR25),$HE$10:$HE$26,0)),"")</f>
        <v/>
      </c>
      <c r="MS25" s="1" t="str">
        <f>IFERROR(INDEX(EK$10:EK$26,MATCH(ROWS(MS$10:MS25),$HE$10:$HE$26,0)),"")</f>
        <v/>
      </c>
      <c r="MT25" s="1" t="str">
        <f>IFERROR(INDEX(EL$10:EL$26,MATCH(ROWS(MT$10:MT25),$HE$10:$HE$26,0)),"")</f>
        <v/>
      </c>
      <c r="MU25" s="1" t="str">
        <f>IFERROR(INDEX(EM$10:EM$26,MATCH(ROWS(MU$10:MU25),$HE$10:$HE$26,0)),"")</f>
        <v/>
      </c>
      <c r="MV25" s="1" t="str">
        <f>IFERROR(INDEX(EN$10:EN$26,MATCH(ROWS(MV$10:MV25),$HE$10:$HE$26,0)),"")</f>
        <v/>
      </c>
      <c r="MW25" s="1" t="str">
        <f>IFERROR(INDEX(EO$10:EO$26,MATCH(ROWS(MW$10:MW25),$HE$10:$HE$26,0)),"")</f>
        <v/>
      </c>
      <c r="MX25" s="1" t="str">
        <f>IFERROR(INDEX(EP$10:EP$26,MATCH(ROWS(MX$10:MX25),$HE$10:$HE$26,0)),"")</f>
        <v/>
      </c>
      <c r="MY25" s="1" t="str">
        <f>IFERROR(INDEX(EQ$10:EQ$26,MATCH(ROWS(MY$10:MY25),$HE$10:$HE$26,0)),"")</f>
        <v/>
      </c>
      <c r="MZ25" s="1" t="str">
        <f>IFERROR(INDEX(ER$10:ER$26,MATCH(ROWS(MZ$10:MZ25),$HE$10:$HE$26,0)),"")</f>
        <v/>
      </c>
      <c r="NA25" s="1" t="str">
        <f>IFERROR(INDEX(ES$10:ES$26,MATCH(ROWS(NA$10:NA25),$HE$10:$HE$26,0)),"")</f>
        <v/>
      </c>
      <c r="NB25" s="1" t="str">
        <f>IFERROR(INDEX(ET$10:ET$26,MATCH(ROWS(NB$10:NB25),$HE$10:$HE$26,0)),"")</f>
        <v/>
      </c>
      <c r="NC25" s="1" t="str">
        <f>IFERROR(INDEX(EU$10:EU$26,MATCH(ROWS(NC$10:NC25),$HE$10:$HE$26,0)),"")</f>
        <v/>
      </c>
      <c r="ND25" s="1" t="str">
        <f>IFERROR(INDEX(EV$10:EV$26,MATCH(ROWS(ND$10:ND25),$HE$10:$HE$26,0)),"")</f>
        <v/>
      </c>
      <c r="NE25" s="1" t="str">
        <f>IFERROR(INDEX(EW$10:EW$26,MATCH(ROWS(NE$10:NE25),$HE$10:$HE$26,0)),"")</f>
        <v/>
      </c>
      <c r="NF25" s="1" t="str">
        <f>IFERROR(INDEX(EX$10:EX$26,MATCH(ROWS(NF$10:NF25),$HE$10:$HE$26,0)),"")</f>
        <v/>
      </c>
      <c r="NG25" s="1" t="str">
        <f>IFERROR(INDEX(EY$10:EY$26,MATCH(ROWS(NG$10:NG25),$HE$10:$HE$26,0)),"")</f>
        <v/>
      </c>
      <c r="NH25" s="1" t="str">
        <f>IFERROR(INDEX(EZ$10:EZ$26,MATCH(ROWS(NH$10:NH25),$HE$10:$HE$26,0)),"")</f>
        <v/>
      </c>
      <c r="NI25" s="1" t="str">
        <f>IFERROR(INDEX(FA$10:FA$26,MATCH(ROWS(NI$10:NI25),$HE$10:$HE$26,0)),"")</f>
        <v/>
      </c>
      <c r="NJ25" s="1" t="str">
        <f>IFERROR(INDEX(FB$10:FB$26,MATCH(ROWS(NJ$10:NJ25),$HE$10:$HE$26,0)),"")</f>
        <v/>
      </c>
      <c r="NK25" s="1" t="str">
        <f>IFERROR(INDEX(FC$10:FC$26,MATCH(ROWS(NK$10:NK25),$HE$10:$HE$26,0)),"")</f>
        <v/>
      </c>
      <c r="NL25" s="1" t="str">
        <f>IFERROR(INDEX(FD$10:FD$26,MATCH(ROWS(NL$10:NL25),$HE$10:$HE$26,0)),"")</f>
        <v/>
      </c>
      <c r="NM25" s="1" t="str">
        <f>IFERROR(INDEX(FE$10:FE$26,MATCH(ROWS(NM$10:NM25),$HE$10:$HE$26,0)),"")</f>
        <v/>
      </c>
      <c r="NN25" s="1" t="str">
        <f>IFERROR(INDEX(FF$10:FF$26,MATCH(ROWS(NN$10:NN25),$HE$10:$HE$26,0)),"")</f>
        <v/>
      </c>
      <c r="NO25" s="1" t="str">
        <f>IFERROR(INDEX(FG$10:FG$26,MATCH(ROWS(NO$10:NO25),$HE$10:$HE$26,0)),"")</f>
        <v/>
      </c>
      <c r="NP25" s="1" t="str">
        <f>IFERROR(INDEX(FH$10:FH$26,MATCH(ROWS(NP$10:NP25),$HE$10:$HE$26,0)),"")</f>
        <v/>
      </c>
      <c r="NQ25" s="1" t="str">
        <f>IFERROR(INDEX(FI$10:FI$26,MATCH(ROWS(NQ$10:NQ25),$HE$10:$HE$26,0)),"")</f>
        <v/>
      </c>
      <c r="NR25" s="1" t="str">
        <f>IFERROR(INDEX(FJ$10:FJ$26,MATCH(ROWS(NR$10:NR25),$HE$10:$HE$26,0)),"")</f>
        <v/>
      </c>
      <c r="NS25" s="1" t="str">
        <f>IFERROR(INDEX(FK$10:FK$26,MATCH(ROWS(NS$10:NS25),$HE$10:$HE$26,0)),"")</f>
        <v/>
      </c>
      <c r="NT25" s="1" t="str">
        <f>IFERROR(INDEX(FL$10:FL$26,MATCH(ROWS(NT$10:NT25),$HE$10:$HE$26,0)),"")</f>
        <v/>
      </c>
      <c r="NU25" s="1" t="str">
        <f>IFERROR(INDEX(FM$10:FM$26,MATCH(ROWS(NU$10:NU25),$HE$10:$HE$26,0)),"")</f>
        <v/>
      </c>
      <c r="NV25" s="1" t="str">
        <f>IFERROR(INDEX(FN$10:FN$26,MATCH(ROWS(NV$10:NV25),$HE$10:$HE$26,0)),"")</f>
        <v/>
      </c>
      <c r="NW25" s="1" t="str">
        <f>IFERROR(INDEX(FO$10:FO$26,MATCH(ROWS(NW$10:NW25),$HE$10:$HE$26,0)),"")</f>
        <v/>
      </c>
      <c r="NX25" s="1" t="str">
        <f>IFERROR(INDEX(FP$10:FP$26,MATCH(ROWS(NX$10:NX25),$HE$10:$HE$26,0)),"")</f>
        <v/>
      </c>
      <c r="NY25" s="1" t="str">
        <f>IFERROR(INDEX(FQ$10:FQ$26,MATCH(ROWS(NY$10:NY25),$HE$10:$HE$26,0)),"")</f>
        <v/>
      </c>
      <c r="NZ25" s="1" t="str">
        <f>IFERROR(INDEX(FR$10:FR$26,MATCH(ROWS(NZ$10:NZ25),$HE$10:$HE$26,0)),"")</f>
        <v/>
      </c>
      <c r="OA25" s="1" t="str">
        <f>IFERROR(INDEX(FS$10:FS$26,MATCH(ROWS(OA$10:OA25),$HE$10:$HE$26,0)),"")</f>
        <v/>
      </c>
      <c r="OB25" s="1" t="str">
        <f>IFERROR(INDEX(FT$10:FT$26,MATCH(ROWS(OB$10:OB25),$HE$10:$HE$26,0)),"")</f>
        <v/>
      </c>
      <c r="OC25" s="1" t="str">
        <f>IFERROR(INDEX(FU$10:FU$26,MATCH(ROWS(OC$10:OC25),$HE$10:$HE$26,0)),"")</f>
        <v/>
      </c>
      <c r="OD25" s="1" t="str">
        <f>IFERROR(INDEX(FV$10:FV$26,MATCH(ROWS(OD$10:OD25),$HE$10:$HE$26,0)),"")</f>
        <v/>
      </c>
      <c r="OE25" s="1" t="str">
        <f>IFERROR(INDEX(FW$10:FW$26,MATCH(ROWS(OE$10:OE25),$HE$10:$HE$26,0)),"")</f>
        <v/>
      </c>
      <c r="OF25" s="1" t="str">
        <f>IFERROR(INDEX(FX$10:FX$26,MATCH(ROWS(OF$10:OF25),$HE$10:$HE$26,0)),"")</f>
        <v/>
      </c>
      <c r="OG25" s="1" t="str">
        <f>IFERROR(INDEX(FY$10:FY$26,MATCH(ROWS(OG$10:OG25),$HE$10:$HE$26,0)),"")</f>
        <v/>
      </c>
      <c r="OH25" s="1" t="str">
        <f>IFERROR(INDEX(FZ$10:FZ$26,MATCH(ROWS(OH$10:OH25),$HE$10:$HE$26,0)),"")</f>
        <v/>
      </c>
      <c r="OI25" s="1" t="str">
        <f>IFERROR(INDEX(GA$10:GA$26,MATCH(ROWS(OI$10:OI25),$HE$10:$HE$26,0)),"")</f>
        <v/>
      </c>
      <c r="OJ25" s="1" t="str">
        <f>IFERROR(INDEX(GB$10:GB$26,MATCH(ROWS(OJ$10:OJ25),$HE$10:$HE$26,0)),"")</f>
        <v/>
      </c>
      <c r="OK25" s="1" t="str">
        <f>IFERROR(INDEX(GC$10:GC$26,MATCH(ROWS(OK$10:OK25),$HE$10:$HE$26,0)),"")</f>
        <v/>
      </c>
      <c r="OL25" s="1" t="str">
        <f>IFERROR(INDEX(GD$10:GD$26,MATCH(ROWS(OL$10:OL25),$HE$10:$HE$26,0)),"")</f>
        <v/>
      </c>
      <c r="OM25" s="1" t="str">
        <f>IFERROR(INDEX(GE$10:GE$26,MATCH(ROWS(OM$10:OM25),$HE$10:$HE$26,0)),"")</f>
        <v/>
      </c>
      <c r="ON25" s="1" t="str">
        <f>IFERROR(INDEX(GF$10:GF$26,MATCH(ROWS(ON$10:ON25),$HE$10:$HE$26,0)),"")</f>
        <v/>
      </c>
      <c r="OO25" s="1" t="str">
        <f>IFERROR(INDEX(GG$10:GG$26,MATCH(ROWS(OO$10:OO25),$HE$10:$HE$26,0)),"")</f>
        <v/>
      </c>
      <c r="OP25" s="1" t="str">
        <f>IFERROR(INDEX(GH$10:GH$26,MATCH(ROWS(OP$10:OP25),$HE$10:$HE$26,0)),"")</f>
        <v/>
      </c>
      <c r="OQ25" s="1" t="str">
        <f>IFERROR(INDEX(GI$10:GI$26,MATCH(ROWS(OQ$10:OQ25),$HE$10:$HE$26,0)),"")</f>
        <v/>
      </c>
      <c r="OR25" s="1" t="str">
        <f>IFERROR(INDEX(GJ$10:GJ$26,MATCH(ROWS(OR$10:OR25),$HE$10:$HE$26,0)),"")</f>
        <v/>
      </c>
      <c r="OS25" s="1" t="str">
        <f>IFERROR(INDEX(GK$10:GK$26,MATCH(ROWS(OS$10:OS25),$HE$10:$HE$26,0)),"")</f>
        <v/>
      </c>
      <c r="OT25" s="1" t="str">
        <f>IFERROR(INDEX(GL$10:GL$26,MATCH(ROWS(OT$10:OT25),$HE$10:$HE$26,0)),"")</f>
        <v/>
      </c>
      <c r="OU25" s="1" t="str">
        <f>IFERROR(INDEX(GM$10:GM$26,MATCH(ROWS(OU$10:OU25),$HE$10:$HE$26,0)),"")</f>
        <v/>
      </c>
      <c r="OV25" s="1" t="str">
        <f>IFERROR(INDEX(GN$10:GN$26,MATCH(ROWS(OV$10:OV25),$HE$10:$HE$26,0)),"")</f>
        <v/>
      </c>
      <c r="OW25" s="1" t="str">
        <f>IFERROR(INDEX(GO$10:GO$26,MATCH(ROWS(OW$10:OW25),$HE$10:$HE$26,0)),"")</f>
        <v/>
      </c>
      <c r="OX25" s="1" t="str">
        <f>IFERROR(INDEX(GP$10:GP$26,MATCH(ROWS(OX$10:OX25),$HE$10:$HE$26,0)),"")</f>
        <v/>
      </c>
      <c r="OY25" s="1" t="str">
        <f>IFERROR(INDEX(GQ$10:GQ$26,MATCH(ROWS(OY$10:OY25),$HE$10:$HE$26,0)),"")</f>
        <v/>
      </c>
      <c r="OZ25" s="1" t="str">
        <f>IFERROR(INDEX(GR$10:GR$26,MATCH(ROWS(OZ$10:OZ25),$HE$10:$HE$26,0)),"")</f>
        <v/>
      </c>
      <c r="PA25" s="1" t="str">
        <f>IFERROR(INDEX(GS$10:GS$26,MATCH(ROWS(PA$10:PA25),$HE$10:$HE$26,0)),"")</f>
        <v/>
      </c>
      <c r="PB25" s="1" t="str">
        <f>IFERROR(INDEX(GT$10:GT$26,MATCH(ROWS(PB$10:PB25),$HE$10:$HE$26,0)),"")</f>
        <v/>
      </c>
      <c r="PC25" s="1" t="str">
        <f>IFERROR(INDEX(GU$10:GU$26,MATCH(ROWS(PC$10:PC25),$HE$10:$HE$26,0)),"")</f>
        <v/>
      </c>
      <c r="PD25" s="1" t="str">
        <f>IFERROR(INDEX(GV$10:GV$26,MATCH(ROWS(PD$10:PD25),$HE$10:$HE$26,0)),"")</f>
        <v/>
      </c>
      <c r="PE25" s="1" t="str">
        <f>IFERROR(INDEX(GW$10:GW$26,MATCH(ROWS(PE$10:PE25),$HE$10:$HE$26,0)),"")</f>
        <v/>
      </c>
      <c r="PF25" s="1" t="str">
        <f>IFERROR(INDEX(GX$10:GX$26,MATCH(ROWS(PF$10:PF25),$HE$10:$HE$26,0)),"")</f>
        <v/>
      </c>
      <c r="PG25" s="1" t="str">
        <f>IFERROR(INDEX(GY$10:GY$26,MATCH(ROWS(PG$10:PG25),$HE$10:$HE$26,0)),"")</f>
        <v/>
      </c>
      <c r="PH25" s="1" t="str">
        <f>IFERROR(INDEX(GZ$10:GZ$26,MATCH(ROWS(PH$10:PH25),$HE$10:$HE$26,0)),"")</f>
        <v/>
      </c>
      <c r="PI25" s="1" t="str">
        <f>IFERROR(INDEX(HA$10:HA$26,MATCH(ROWS(PI$10:PI25),$HE$10:$HE$26,0)),"")</f>
        <v/>
      </c>
    </row>
    <row r="26" spans="1:425" ht="24" customHeight="1" x14ac:dyDescent="0.3">
      <c r="A26" s="87">
        <v>17</v>
      </c>
      <c r="B26" s="78"/>
      <c r="C26" s="154"/>
      <c r="D26" s="119"/>
      <c r="E26" s="202"/>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8"/>
      <c r="GU26" s="79"/>
      <c r="GV26" s="79"/>
      <c r="GW26" s="79"/>
      <c r="GX26" s="79"/>
      <c r="GY26" s="79"/>
      <c r="GZ26" s="79"/>
      <c r="HA26" s="79"/>
      <c r="HC26" s="2">
        <f t="shared" si="5"/>
        <v>0</v>
      </c>
      <c r="HD26" s="3"/>
      <c r="HE26">
        <f t="shared" si="6"/>
        <v>0</v>
      </c>
      <c r="HJ26" s="1" t="str">
        <f>IFERROR(INDEX(B$10:B$26,MATCH(ROWS(HJ$10:HJ26),$HE$10:$HE$26,0)),"")</f>
        <v/>
      </c>
      <c r="HK26" s="1" t="str">
        <f>IFERROR(INDEX(C$10:C$26,MATCH(ROWS(HK$10:HK26),$HE$10:$HE$26,0)),"")</f>
        <v/>
      </c>
      <c r="HL26" s="1" t="str">
        <f>IFERROR(INDEX(D$10:D$26,MATCH(ROWS(HL$10:HL26),$HE$10:$HE$26,0)),"")</f>
        <v/>
      </c>
      <c r="HM26" s="1" t="str">
        <f>IFERROR(INDEX(E$10:E$26,MATCH(ROWS(HM$10:HM26),$HE$10:$HE$26,0)),"")</f>
        <v/>
      </c>
      <c r="HN26" s="1" t="str">
        <f>IFERROR(INDEX(F$10:F$26,MATCH(ROWS(HN$10:HN26),$HE$10:$HE$26,0)),"")</f>
        <v/>
      </c>
      <c r="HO26" s="1" t="str">
        <f>IFERROR(INDEX(G$10:G$26,MATCH(ROWS(HO$10:HO26),$HE$10:$HE$26,0)),"")</f>
        <v/>
      </c>
      <c r="HP26" s="1" t="str">
        <f>IFERROR(INDEX(H$10:H$26,MATCH(ROWS(HP$10:HP26),$HE$10:$HE$26,0)),"")</f>
        <v/>
      </c>
      <c r="HQ26" s="1" t="str">
        <f>IFERROR(INDEX(I$10:I$26,MATCH(ROWS(HQ$10:HQ26),$HE$10:$HE$26,0)),"")</f>
        <v/>
      </c>
      <c r="HR26" s="1" t="str">
        <f>IFERROR(INDEX(J$10:J$26,MATCH(ROWS(HR$10:HR26),$HE$10:$HE$26,0)),"")</f>
        <v/>
      </c>
      <c r="HS26" s="1" t="str">
        <f>IFERROR(INDEX(K$10:K$26,MATCH(ROWS(HS$10:HS26),$HE$10:$HE$26,0)),"")</f>
        <v/>
      </c>
      <c r="HT26" s="1" t="str">
        <f>IFERROR(INDEX(L$10:L$26,MATCH(ROWS(HT$10:HT26),$HE$10:$HE$26,0)),"")</f>
        <v/>
      </c>
      <c r="HU26" s="1" t="str">
        <f>IFERROR(INDEX(M$10:M$26,MATCH(ROWS(HU$10:HU26),$HE$10:$HE$26,0)),"")</f>
        <v/>
      </c>
      <c r="HV26" s="1" t="str">
        <f>IFERROR(INDEX(N$10:N$26,MATCH(ROWS(HV$10:HV26),$HE$10:$HE$26,0)),"")</f>
        <v/>
      </c>
      <c r="HW26" s="1" t="str">
        <f>IFERROR(INDEX(O$10:O$26,MATCH(ROWS(HW$10:HW26),$HE$10:$HE$26,0)),"")</f>
        <v/>
      </c>
      <c r="HX26" s="1" t="str">
        <f>IFERROR(INDEX(P$10:P$26,MATCH(ROWS(HX$10:HX26),$HE$10:$HE$26,0)),"")</f>
        <v/>
      </c>
      <c r="HY26" s="1" t="str">
        <f>IFERROR(INDEX(Q$10:Q$26,MATCH(ROWS(HY$10:HY26),$HE$10:$HE$26,0)),"")</f>
        <v/>
      </c>
      <c r="HZ26" s="1" t="str">
        <f>IFERROR(INDEX(R$10:R$26,MATCH(ROWS(HZ$10:HZ26),$HE$10:$HE$26,0)),"")</f>
        <v/>
      </c>
      <c r="IA26" s="1" t="str">
        <f>IFERROR(INDEX(S$10:S$26,MATCH(ROWS(IA$10:IA26),$HE$10:$HE$26,0)),"")</f>
        <v/>
      </c>
      <c r="IB26" s="1" t="str">
        <f>IFERROR(INDEX(T$10:T$26,MATCH(ROWS(IB$10:IB26),$HE$10:$HE$26,0)),"")</f>
        <v/>
      </c>
      <c r="IC26" s="1" t="str">
        <f>IFERROR(INDEX(U$10:U$26,MATCH(ROWS(IC$10:IC26),$HE$10:$HE$26,0)),"")</f>
        <v/>
      </c>
      <c r="ID26" s="1" t="str">
        <f>IFERROR(INDEX(V$10:V$26,MATCH(ROWS(ID$10:ID26),$HE$10:$HE$26,0)),"")</f>
        <v/>
      </c>
      <c r="IE26" s="1" t="str">
        <f>IFERROR(INDEX(W$10:W$26,MATCH(ROWS(IE$10:IE26),$HE$10:$HE$26,0)),"")</f>
        <v/>
      </c>
      <c r="IF26" s="1" t="str">
        <f>IFERROR(INDEX(X$10:X$26,MATCH(ROWS(IF$10:IF26),$HE$10:$HE$26,0)),"")</f>
        <v/>
      </c>
      <c r="IG26" s="1" t="str">
        <f>IFERROR(INDEX(Y$10:Y$26,MATCH(ROWS(IG$10:IG26),$HE$10:$HE$26,0)),"")</f>
        <v/>
      </c>
      <c r="IH26" s="1" t="str">
        <f>IFERROR(INDEX(Z$10:Z$26,MATCH(ROWS(IH$10:IH26),$HE$10:$HE$26,0)),"")</f>
        <v/>
      </c>
      <c r="II26" s="1" t="str">
        <f>IFERROR(INDEX(AA$10:AA$26,MATCH(ROWS(II$10:II26),$HE$10:$HE$26,0)),"")</f>
        <v/>
      </c>
      <c r="IJ26" s="1" t="str">
        <f>IFERROR(INDEX(AB$10:AB$26,MATCH(ROWS(IJ$10:IJ26),$HE$10:$HE$26,0)),"")</f>
        <v/>
      </c>
      <c r="IK26" s="1" t="str">
        <f>IFERROR(INDEX(AC$10:AC$26,MATCH(ROWS(IK$10:IK26),$HE$10:$HE$26,0)),"")</f>
        <v/>
      </c>
      <c r="IL26" s="1" t="str">
        <f>IFERROR(INDEX(AD$10:AD$26,MATCH(ROWS(IL$10:IL26),$HE$10:$HE$26,0)),"")</f>
        <v/>
      </c>
      <c r="IM26" s="1" t="str">
        <f>IFERROR(INDEX(AE$10:AE$26,MATCH(ROWS(IM$10:IM26),$HE$10:$HE$26,0)),"")</f>
        <v/>
      </c>
      <c r="IN26" s="1" t="str">
        <f>IFERROR(INDEX(AF$10:AF$26,MATCH(ROWS(IN$10:IN26),$HE$10:$HE$26,0)),"")</f>
        <v/>
      </c>
      <c r="IO26" s="1" t="str">
        <f>IFERROR(INDEX(AG$10:AG$26,MATCH(ROWS(IO$10:IO26),$HE$10:$HE$26,0)),"")</f>
        <v/>
      </c>
      <c r="IP26" s="1" t="str">
        <f>IFERROR(INDEX(AH$10:AH$26,MATCH(ROWS(IP$10:IP26),$HE$10:$HE$26,0)),"")</f>
        <v/>
      </c>
      <c r="IQ26" s="1" t="str">
        <f>IFERROR(INDEX(AI$10:AI$26,MATCH(ROWS(IQ$10:IQ26),$HE$10:$HE$26,0)),"")</f>
        <v/>
      </c>
      <c r="IR26" s="1" t="str">
        <f>IFERROR(INDEX(AJ$10:AJ$26,MATCH(ROWS(IR$10:IR26),$HE$10:$HE$26,0)),"")</f>
        <v/>
      </c>
      <c r="IS26" s="1" t="str">
        <f>IFERROR(INDEX(AK$10:AK$26,MATCH(ROWS(IS$10:IS26),$HE$10:$HE$26,0)),"")</f>
        <v/>
      </c>
      <c r="IT26" s="1" t="str">
        <f>IFERROR(INDEX(AL$10:AL$26,MATCH(ROWS(IT$10:IT26),$HE$10:$HE$26,0)),"")</f>
        <v/>
      </c>
      <c r="IU26" s="1" t="str">
        <f>IFERROR(INDEX(AM$10:AM$26,MATCH(ROWS(IU$10:IU26),$HE$10:$HE$26,0)),"")</f>
        <v/>
      </c>
      <c r="IV26" s="1" t="str">
        <f>IFERROR(INDEX(AN$10:AN$26,MATCH(ROWS(IV$10:IV26),$HE$10:$HE$26,0)),"")</f>
        <v/>
      </c>
      <c r="IW26" s="1" t="str">
        <f>IFERROR(INDEX(AO$10:AO$26,MATCH(ROWS(IW$10:IW26),$HE$10:$HE$26,0)),"")</f>
        <v/>
      </c>
      <c r="IX26" s="1" t="str">
        <f>IFERROR(INDEX(AP$10:AP$26,MATCH(ROWS(IX$10:IX26),$HE$10:$HE$26,0)),"")</f>
        <v/>
      </c>
      <c r="IY26" s="1" t="str">
        <f>IFERROR(INDEX(AQ$10:AQ$26,MATCH(ROWS(IY$10:IY26),$HE$10:$HE$26,0)),"")</f>
        <v/>
      </c>
      <c r="IZ26" s="1" t="str">
        <f>IFERROR(INDEX(AR$10:AR$26,MATCH(ROWS(IZ$10:IZ26),$HE$10:$HE$26,0)),"")</f>
        <v/>
      </c>
      <c r="JA26" s="1" t="str">
        <f>IFERROR(INDEX(AS$10:AS$26,MATCH(ROWS(JA$10:JA26),$HE$10:$HE$26,0)),"")</f>
        <v/>
      </c>
      <c r="JB26" s="1" t="str">
        <f>IFERROR(INDEX(AT$10:AT$26,MATCH(ROWS(JB$10:JB26),$HE$10:$HE$26,0)),"")</f>
        <v/>
      </c>
      <c r="JC26" s="1" t="str">
        <f>IFERROR(INDEX(AU$10:AU$26,MATCH(ROWS(JC$10:JC26),$HE$10:$HE$26,0)),"")</f>
        <v/>
      </c>
      <c r="JD26" s="1" t="str">
        <f>IFERROR(INDEX(AV$10:AV$26,MATCH(ROWS(JD$10:JD26),$HE$10:$HE$26,0)),"")</f>
        <v/>
      </c>
      <c r="JE26" s="1" t="str">
        <f>IFERROR(INDEX(AW$10:AW$26,MATCH(ROWS(JE$10:JE26),$HE$10:$HE$26,0)),"")</f>
        <v/>
      </c>
      <c r="JF26" s="1" t="str">
        <f>IFERROR(INDEX(AX$10:AX$26,MATCH(ROWS(JF$10:JF26),$HE$10:$HE$26,0)),"")</f>
        <v/>
      </c>
      <c r="JG26" s="1" t="str">
        <f>IFERROR(INDEX(AY$10:AY$26,MATCH(ROWS(JG$10:JG26),$HE$10:$HE$26,0)),"")</f>
        <v/>
      </c>
      <c r="JH26" s="1" t="str">
        <f>IFERROR(INDEX(AZ$10:AZ$26,MATCH(ROWS(JH$10:JH26),$HE$10:$HE$26,0)),"")</f>
        <v/>
      </c>
      <c r="JI26" s="1" t="str">
        <f>IFERROR(INDEX(BA$10:BA$26,MATCH(ROWS(JI$10:JI26),$HE$10:$HE$26,0)),"")</f>
        <v/>
      </c>
      <c r="JJ26" s="1" t="str">
        <f>IFERROR(INDEX(BB$10:BB$26,MATCH(ROWS(JJ$10:JJ26),$HE$10:$HE$26,0)),"")</f>
        <v/>
      </c>
      <c r="JK26" s="1" t="str">
        <f>IFERROR(INDEX(BC$10:BC$26,MATCH(ROWS(JK$10:JK26),$HE$10:$HE$26,0)),"")</f>
        <v/>
      </c>
      <c r="JL26" s="1" t="str">
        <f>IFERROR(INDEX(BD$10:BD$26,MATCH(ROWS(JL$10:JL26),$HE$10:$HE$26,0)),"")</f>
        <v/>
      </c>
      <c r="JM26" s="1" t="str">
        <f>IFERROR(INDEX(BE$10:BE$26,MATCH(ROWS(JM$10:JM26),$HE$10:$HE$26,0)),"")</f>
        <v/>
      </c>
      <c r="JN26" s="1" t="str">
        <f>IFERROR(INDEX(BF$10:BF$26,MATCH(ROWS(JN$10:JN26),$HE$10:$HE$26,0)),"")</f>
        <v/>
      </c>
      <c r="JO26" s="1" t="str">
        <f>IFERROR(INDEX(BG$10:BG$26,MATCH(ROWS(JO$10:JO26),$HE$10:$HE$26,0)),"")</f>
        <v/>
      </c>
      <c r="JP26" s="1" t="str">
        <f>IFERROR(INDEX(BH$10:BH$26,MATCH(ROWS(JP$10:JP26),$HE$10:$HE$26,0)),"")</f>
        <v/>
      </c>
      <c r="JQ26" s="1" t="str">
        <f>IFERROR(INDEX(BI$10:BI$26,MATCH(ROWS(JQ$10:JQ26),$HE$10:$HE$26,0)),"")</f>
        <v/>
      </c>
      <c r="JR26" s="1" t="str">
        <f>IFERROR(INDEX(BJ$10:BJ$26,MATCH(ROWS(JR$10:JR26),$HE$10:$HE$26,0)),"")</f>
        <v/>
      </c>
      <c r="JS26" s="1" t="str">
        <f>IFERROR(INDEX(BK$10:BK$26,MATCH(ROWS(JS$10:JS26),$HE$10:$HE$26,0)),"")</f>
        <v/>
      </c>
      <c r="JT26" s="1" t="str">
        <f>IFERROR(INDEX(BL$10:BL$26,MATCH(ROWS(JT$10:JT26),$HE$10:$HE$26,0)),"")</f>
        <v/>
      </c>
      <c r="JU26" s="1" t="str">
        <f>IFERROR(INDEX(BM$10:BM$26,MATCH(ROWS(JU$10:JU26),$HE$10:$HE$26,0)),"")</f>
        <v/>
      </c>
      <c r="JV26" s="1" t="str">
        <f>IFERROR(INDEX(BN$10:BN$26,MATCH(ROWS(JV$10:JV26),$HE$10:$HE$26,0)),"")</f>
        <v/>
      </c>
      <c r="JW26" s="1" t="str">
        <f>IFERROR(INDEX(BO$10:BO$26,MATCH(ROWS(JW$10:JW26),$HE$10:$HE$26,0)),"")</f>
        <v/>
      </c>
      <c r="JX26" s="1" t="str">
        <f>IFERROR(INDEX(BP$10:BP$26,MATCH(ROWS(JX$10:JX26),$HE$10:$HE$26,0)),"")</f>
        <v/>
      </c>
      <c r="JY26" s="1" t="str">
        <f>IFERROR(INDEX(BQ$10:BQ$26,MATCH(ROWS(JY$10:JY26),$HE$10:$HE$26,0)),"")</f>
        <v/>
      </c>
      <c r="JZ26" s="1" t="str">
        <f>IFERROR(INDEX(BR$10:BR$26,MATCH(ROWS(JZ$10:JZ26),$HE$10:$HE$26,0)),"")</f>
        <v/>
      </c>
      <c r="KA26" s="1" t="str">
        <f>IFERROR(INDEX(BS$10:BS$26,MATCH(ROWS(KA$10:KA26),$HE$10:$HE$26,0)),"")</f>
        <v/>
      </c>
      <c r="KB26" s="1" t="str">
        <f>IFERROR(INDEX(BT$10:BT$26,MATCH(ROWS(KB$10:KB26),$HE$10:$HE$26,0)),"")</f>
        <v/>
      </c>
      <c r="KC26" s="1" t="str">
        <f>IFERROR(INDEX(BU$10:BU$26,MATCH(ROWS(KC$10:KC26),$HE$10:$HE$26,0)),"")</f>
        <v/>
      </c>
      <c r="KD26" s="1" t="str">
        <f>IFERROR(INDEX(BV$10:BV$26,MATCH(ROWS(KD$10:KD26),$HE$10:$HE$26,0)),"")</f>
        <v/>
      </c>
      <c r="KE26" s="1" t="str">
        <f>IFERROR(INDEX(BW$10:BW$26,MATCH(ROWS(KE$10:KE26),$HE$10:$HE$26,0)),"")</f>
        <v/>
      </c>
      <c r="KF26" s="1" t="str">
        <f>IFERROR(INDEX(BX$10:BX$26,MATCH(ROWS(KF$10:KF26),$HE$10:$HE$26,0)),"")</f>
        <v/>
      </c>
      <c r="KG26" s="1" t="str">
        <f>IFERROR(INDEX(BY$10:BY$26,MATCH(ROWS(KG$10:KG26),$HE$10:$HE$26,0)),"")</f>
        <v/>
      </c>
      <c r="KH26" s="1" t="str">
        <f>IFERROR(INDEX(BZ$10:BZ$26,MATCH(ROWS(KH$10:KH26),$HE$10:$HE$26,0)),"")</f>
        <v/>
      </c>
      <c r="KI26" s="1" t="str">
        <f>IFERROR(INDEX(CA$10:CA$26,MATCH(ROWS(KI$10:KI26),$HE$10:$HE$26,0)),"")</f>
        <v/>
      </c>
      <c r="KJ26" s="1" t="str">
        <f>IFERROR(INDEX(CB$10:CB$26,MATCH(ROWS(KJ$10:KJ26),$HE$10:$HE$26,0)),"")</f>
        <v/>
      </c>
      <c r="KK26" s="1" t="str">
        <f>IFERROR(INDEX(CC$10:CC$26,MATCH(ROWS(KK$10:KK26),$HE$10:$HE$26,0)),"")</f>
        <v/>
      </c>
      <c r="KL26" s="1" t="str">
        <f>IFERROR(INDEX(CD$10:CD$26,MATCH(ROWS(KL$10:KL26),$HE$10:$HE$26,0)),"")</f>
        <v/>
      </c>
      <c r="KM26" s="1" t="str">
        <f>IFERROR(INDEX(CE$10:CE$26,MATCH(ROWS(KM$10:KM26),$HE$10:$HE$26,0)),"")</f>
        <v/>
      </c>
      <c r="KN26" s="1" t="str">
        <f>IFERROR(INDEX(CF$10:CF$26,MATCH(ROWS(KN$10:KN26),$HE$10:$HE$26,0)),"")</f>
        <v/>
      </c>
      <c r="KO26" s="1" t="str">
        <f>IFERROR(INDEX(CG$10:CG$26,MATCH(ROWS(KO$10:KO26),$HE$10:$HE$26,0)),"")</f>
        <v/>
      </c>
      <c r="KP26" s="1" t="str">
        <f>IFERROR(INDEX(CH$10:CH$26,MATCH(ROWS(KP$10:KP26),$HE$10:$HE$26,0)),"")</f>
        <v/>
      </c>
      <c r="KQ26" s="1" t="str">
        <f>IFERROR(INDEX(CI$10:CI$26,MATCH(ROWS(KQ$10:KQ26),$HE$10:$HE$26,0)),"")</f>
        <v/>
      </c>
      <c r="KR26" s="1" t="str">
        <f>IFERROR(INDEX(CJ$10:CJ$26,MATCH(ROWS(KR$10:KR26),$HE$10:$HE$26,0)),"")</f>
        <v/>
      </c>
      <c r="KS26" s="1" t="str">
        <f>IFERROR(INDEX(CK$10:CK$26,MATCH(ROWS(KS$10:KS26),$HE$10:$HE$26,0)),"")</f>
        <v/>
      </c>
      <c r="KT26" s="1" t="str">
        <f>IFERROR(INDEX(CL$10:CL$26,MATCH(ROWS(KT$10:KT26),$HE$10:$HE$26,0)),"")</f>
        <v/>
      </c>
      <c r="KU26" s="1" t="str">
        <f>IFERROR(INDEX(CM$10:CM$26,MATCH(ROWS(KU$10:KU26),$HE$10:$HE$26,0)),"")</f>
        <v/>
      </c>
      <c r="KV26" s="1" t="str">
        <f>IFERROR(INDEX(CN$10:CN$26,MATCH(ROWS(KV$10:KV26),$HE$10:$HE$26,0)),"")</f>
        <v/>
      </c>
      <c r="KW26" s="1" t="str">
        <f>IFERROR(INDEX(CO$10:CO$26,MATCH(ROWS(KW$10:KW26),$HE$10:$HE$26,0)),"")</f>
        <v/>
      </c>
      <c r="KX26" s="1" t="str">
        <f>IFERROR(INDEX(CP$10:CP$26,MATCH(ROWS(KX$10:KX26),$HE$10:$HE$26,0)),"")</f>
        <v/>
      </c>
      <c r="KY26" s="1" t="str">
        <f>IFERROR(INDEX(CQ$10:CQ$26,MATCH(ROWS(KY$10:KY26),$HE$10:$HE$26,0)),"")</f>
        <v/>
      </c>
      <c r="KZ26" s="1" t="str">
        <f>IFERROR(INDEX(CR$10:CR$26,MATCH(ROWS(KZ$10:KZ26),$HE$10:$HE$26,0)),"")</f>
        <v/>
      </c>
      <c r="LA26" s="1" t="str">
        <f>IFERROR(INDEX(CS$10:CS$26,MATCH(ROWS(LA$10:LA26),$HE$10:$HE$26,0)),"")</f>
        <v/>
      </c>
      <c r="LB26" s="1" t="str">
        <f>IFERROR(INDEX(CT$10:CT$26,MATCH(ROWS(LB$10:LB26),$HE$10:$HE$26,0)),"")</f>
        <v/>
      </c>
      <c r="LC26" s="1" t="str">
        <f>IFERROR(INDEX(CU$10:CU$26,MATCH(ROWS(LC$10:LC26),$HE$10:$HE$26,0)),"")</f>
        <v/>
      </c>
      <c r="LD26" s="1" t="str">
        <f>IFERROR(INDEX(CV$10:CV$26,MATCH(ROWS(LD$10:LD26),$HE$10:$HE$26,0)),"")</f>
        <v/>
      </c>
      <c r="LE26" s="1" t="str">
        <f>IFERROR(INDEX(CW$10:CW$26,MATCH(ROWS(LE$10:LE26),$HE$10:$HE$26,0)),"")</f>
        <v/>
      </c>
      <c r="LF26" s="1" t="str">
        <f>IFERROR(INDEX(CX$10:CX$26,MATCH(ROWS(LF$10:LF26),$HE$10:$HE$26,0)),"")</f>
        <v/>
      </c>
      <c r="LG26" s="1" t="str">
        <f>IFERROR(INDEX(CY$10:CY$26,MATCH(ROWS(LG$10:LG26),$HE$10:$HE$26,0)),"")</f>
        <v/>
      </c>
      <c r="LH26" s="1" t="str">
        <f>IFERROR(INDEX(CZ$10:CZ$26,MATCH(ROWS(LH$10:LH26),$HE$10:$HE$26,0)),"")</f>
        <v/>
      </c>
      <c r="LI26" s="1" t="str">
        <f>IFERROR(INDEX(DA$10:DA$26,MATCH(ROWS(LI$10:LI26),$HE$10:$HE$26,0)),"")</f>
        <v/>
      </c>
      <c r="LJ26" s="1" t="str">
        <f>IFERROR(INDEX(DB$10:DB$26,MATCH(ROWS(LJ$10:LJ26),$HE$10:$HE$26,0)),"")</f>
        <v/>
      </c>
      <c r="LK26" s="1" t="str">
        <f>IFERROR(INDEX(DC$10:DC$26,MATCH(ROWS(LK$10:LK26),$HE$10:$HE$26,0)),"")</f>
        <v/>
      </c>
      <c r="LL26" s="1" t="str">
        <f>IFERROR(INDEX(DD$10:DD$26,MATCH(ROWS(LL$10:LL26),$HE$10:$HE$26,0)),"")</f>
        <v/>
      </c>
      <c r="LM26" s="1" t="str">
        <f>IFERROR(INDEX(DE$10:DE$26,MATCH(ROWS(LM$10:LM26),$HE$10:$HE$26,0)),"")</f>
        <v/>
      </c>
      <c r="LN26" s="1" t="str">
        <f>IFERROR(INDEX(DF$10:DF$26,MATCH(ROWS(LN$10:LN26),$HE$10:$HE$26,0)),"")</f>
        <v/>
      </c>
      <c r="LO26" s="1" t="str">
        <f>IFERROR(INDEX(DG$10:DG$26,MATCH(ROWS(LO$10:LO26),$HE$10:$HE$26,0)),"")</f>
        <v/>
      </c>
      <c r="LP26" s="1" t="str">
        <f>IFERROR(INDEX(DH$10:DH$26,MATCH(ROWS(LP$10:LP26),$HE$10:$HE$26,0)),"")</f>
        <v/>
      </c>
      <c r="LQ26" s="1" t="str">
        <f>IFERROR(INDEX(DI$10:DI$26,MATCH(ROWS(LQ$10:LQ26),$HE$10:$HE$26,0)),"")</f>
        <v/>
      </c>
      <c r="LR26" s="1" t="str">
        <f>IFERROR(INDEX(DJ$10:DJ$26,MATCH(ROWS(LR$10:LR26),$HE$10:$HE$26,0)),"")</f>
        <v/>
      </c>
      <c r="LS26" s="1" t="str">
        <f>IFERROR(INDEX(DK$10:DK$26,MATCH(ROWS(LS$10:LS26),$HE$10:$HE$26,0)),"")</f>
        <v/>
      </c>
      <c r="LT26" s="1" t="str">
        <f>IFERROR(INDEX(DL$10:DL$26,MATCH(ROWS(LT$10:LT26),$HE$10:$HE$26,0)),"")</f>
        <v/>
      </c>
      <c r="LU26" s="1" t="str">
        <f>IFERROR(INDEX(DM$10:DM$26,MATCH(ROWS(LU$10:LU26),$HE$10:$HE$26,0)),"")</f>
        <v/>
      </c>
      <c r="LV26" s="1" t="str">
        <f>IFERROR(INDEX(DN$10:DN$26,MATCH(ROWS(LV$10:LV26),$HE$10:$HE$26,0)),"")</f>
        <v/>
      </c>
      <c r="LW26" s="1" t="str">
        <f>IFERROR(INDEX(DO$10:DO$26,MATCH(ROWS(LW$10:LW26),$HE$10:$HE$26,0)),"")</f>
        <v/>
      </c>
      <c r="LX26" s="1" t="str">
        <f>IFERROR(INDEX(DP$10:DP$26,MATCH(ROWS(LX$10:LX26),$HE$10:$HE$26,0)),"")</f>
        <v/>
      </c>
      <c r="LY26" s="1" t="str">
        <f>IFERROR(INDEX(DQ$10:DQ$26,MATCH(ROWS(LY$10:LY26),$HE$10:$HE$26,0)),"")</f>
        <v/>
      </c>
      <c r="LZ26" s="1" t="str">
        <f>IFERROR(INDEX(DR$10:DR$26,MATCH(ROWS(LZ$10:LZ26),$HE$10:$HE$26,0)),"")</f>
        <v/>
      </c>
      <c r="MA26" s="1" t="str">
        <f>IFERROR(INDEX(DS$10:DS$26,MATCH(ROWS(MA$10:MA26),$HE$10:$HE$26,0)),"")</f>
        <v/>
      </c>
      <c r="MB26" s="1" t="str">
        <f>IFERROR(INDEX(DT$10:DT$26,MATCH(ROWS(MB$10:MB26),$HE$10:$HE$26,0)),"")</f>
        <v/>
      </c>
      <c r="MC26" s="1" t="str">
        <f>IFERROR(INDEX(DU$10:DU$26,MATCH(ROWS(MC$10:MC26),$HE$10:$HE$26,0)),"")</f>
        <v/>
      </c>
      <c r="MD26" s="1" t="str">
        <f>IFERROR(INDEX(DV$10:DV$26,MATCH(ROWS(MD$10:MD26),$HE$10:$HE$26,0)),"")</f>
        <v/>
      </c>
      <c r="ME26" s="1" t="str">
        <f>IFERROR(INDEX(DW$10:DW$26,MATCH(ROWS(ME$10:ME26),$HE$10:$HE$26,0)),"")</f>
        <v/>
      </c>
      <c r="MF26" s="1" t="str">
        <f>IFERROR(INDEX(DX$10:DX$26,MATCH(ROWS(MF$10:MF26),$HE$10:$HE$26,0)),"")</f>
        <v/>
      </c>
      <c r="MG26" s="1" t="str">
        <f>IFERROR(INDEX(DY$10:DY$26,MATCH(ROWS(MG$10:MG26),$HE$10:$HE$26,0)),"")</f>
        <v/>
      </c>
      <c r="MH26" s="1" t="str">
        <f>IFERROR(INDEX(DZ$10:DZ$26,MATCH(ROWS(MH$10:MH26),$HE$10:$HE$26,0)),"")</f>
        <v/>
      </c>
      <c r="MI26" s="1" t="str">
        <f>IFERROR(INDEX(EA$10:EA$26,MATCH(ROWS(MI$10:MI26),$HE$10:$HE$26,0)),"")</f>
        <v/>
      </c>
      <c r="MJ26" s="1" t="str">
        <f>IFERROR(INDEX(EB$10:EB$26,MATCH(ROWS(MJ$10:MJ26),$HE$10:$HE$26,0)),"")</f>
        <v/>
      </c>
      <c r="MK26" s="1" t="str">
        <f>IFERROR(INDEX(EC$10:EC$26,MATCH(ROWS(MK$10:MK26),$HE$10:$HE$26,0)),"")</f>
        <v/>
      </c>
      <c r="ML26" s="1" t="str">
        <f>IFERROR(INDEX(ED$10:ED$26,MATCH(ROWS(ML$10:ML26),$HE$10:$HE$26,0)),"")</f>
        <v/>
      </c>
      <c r="MM26" s="1" t="str">
        <f>IFERROR(INDEX(EE$10:EE$26,MATCH(ROWS(MM$10:MM26),$HE$10:$HE$26,0)),"")</f>
        <v/>
      </c>
      <c r="MN26" s="1" t="str">
        <f>IFERROR(INDEX(EF$10:EF$26,MATCH(ROWS(MN$10:MN26),$HE$10:$HE$26,0)),"")</f>
        <v/>
      </c>
      <c r="MO26" s="1" t="str">
        <f>IFERROR(INDEX(EG$10:EG$26,MATCH(ROWS(MO$10:MO26),$HE$10:$HE$26,0)),"")</f>
        <v/>
      </c>
      <c r="MP26" s="1" t="str">
        <f>IFERROR(INDEX(EH$10:EH$26,MATCH(ROWS(MP$10:MP26),$HE$10:$HE$26,0)),"")</f>
        <v/>
      </c>
      <c r="MQ26" s="1" t="str">
        <f>IFERROR(INDEX(EI$10:EI$26,MATCH(ROWS(MQ$10:MQ26),$HE$10:$HE$26,0)),"")</f>
        <v/>
      </c>
      <c r="MR26" s="1" t="str">
        <f>IFERROR(INDEX(EJ$10:EJ$26,MATCH(ROWS(MR$10:MR26),$HE$10:$HE$26,0)),"")</f>
        <v/>
      </c>
      <c r="MS26" s="1" t="str">
        <f>IFERROR(INDEX(EK$10:EK$26,MATCH(ROWS(MS$10:MS26),$HE$10:$HE$26,0)),"")</f>
        <v/>
      </c>
      <c r="MT26" s="1" t="str">
        <f>IFERROR(INDEX(EL$10:EL$26,MATCH(ROWS(MT$10:MT26),$HE$10:$HE$26,0)),"")</f>
        <v/>
      </c>
      <c r="MU26" s="1" t="str">
        <f>IFERROR(INDEX(EM$10:EM$26,MATCH(ROWS(MU$10:MU26),$HE$10:$HE$26,0)),"")</f>
        <v/>
      </c>
      <c r="MV26" s="1" t="str">
        <f>IFERROR(INDEX(EN$10:EN$26,MATCH(ROWS(MV$10:MV26),$HE$10:$HE$26,0)),"")</f>
        <v/>
      </c>
      <c r="MW26" s="1" t="str">
        <f>IFERROR(INDEX(EO$10:EO$26,MATCH(ROWS(MW$10:MW26),$HE$10:$HE$26,0)),"")</f>
        <v/>
      </c>
      <c r="MX26" s="1" t="str">
        <f>IFERROR(INDEX(EP$10:EP$26,MATCH(ROWS(MX$10:MX26),$HE$10:$HE$26,0)),"")</f>
        <v/>
      </c>
      <c r="MY26" s="1" t="str">
        <f>IFERROR(INDEX(EQ$10:EQ$26,MATCH(ROWS(MY$10:MY26),$HE$10:$HE$26,0)),"")</f>
        <v/>
      </c>
      <c r="MZ26" s="1" t="str">
        <f>IFERROR(INDEX(ER$10:ER$26,MATCH(ROWS(MZ$10:MZ26),$HE$10:$HE$26,0)),"")</f>
        <v/>
      </c>
      <c r="NA26" s="1" t="str">
        <f>IFERROR(INDEX(ES$10:ES$26,MATCH(ROWS(NA$10:NA26),$HE$10:$HE$26,0)),"")</f>
        <v/>
      </c>
      <c r="NB26" s="1" t="str">
        <f>IFERROR(INDEX(ET$10:ET$26,MATCH(ROWS(NB$10:NB26),$HE$10:$HE$26,0)),"")</f>
        <v/>
      </c>
      <c r="NC26" s="1" t="str">
        <f>IFERROR(INDEX(EU$10:EU$26,MATCH(ROWS(NC$10:NC26),$HE$10:$HE$26,0)),"")</f>
        <v/>
      </c>
      <c r="ND26" s="1" t="str">
        <f>IFERROR(INDEX(EV$10:EV$26,MATCH(ROWS(ND$10:ND26),$HE$10:$HE$26,0)),"")</f>
        <v/>
      </c>
      <c r="NE26" s="1" t="str">
        <f>IFERROR(INDEX(EW$10:EW$26,MATCH(ROWS(NE$10:NE26),$HE$10:$HE$26,0)),"")</f>
        <v/>
      </c>
      <c r="NF26" s="1" t="str">
        <f>IFERROR(INDEX(EX$10:EX$26,MATCH(ROWS(NF$10:NF26),$HE$10:$HE$26,0)),"")</f>
        <v/>
      </c>
      <c r="NG26" s="1" t="str">
        <f>IFERROR(INDEX(EY$10:EY$26,MATCH(ROWS(NG$10:NG26),$HE$10:$HE$26,0)),"")</f>
        <v/>
      </c>
      <c r="NH26" s="1" t="str">
        <f>IFERROR(INDEX(EZ$10:EZ$26,MATCH(ROWS(NH$10:NH26),$HE$10:$HE$26,0)),"")</f>
        <v/>
      </c>
      <c r="NI26" s="1" t="str">
        <f>IFERROR(INDEX(FA$10:FA$26,MATCH(ROWS(NI$10:NI26),$HE$10:$HE$26,0)),"")</f>
        <v/>
      </c>
      <c r="NJ26" s="1" t="str">
        <f>IFERROR(INDEX(FB$10:FB$26,MATCH(ROWS(NJ$10:NJ26),$HE$10:$HE$26,0)),"")</f>
        <v/>
      </c>
      <c r="NK26" s="1" t="str">
        <f>IFERROR(INDEX(FC$10:FC$26,MATCH(ROWS(NK$10:NK26),$HE$10:$HE$26,0)),"")</f>
        <v/>
      </c>
      <c r="NL26" s="1" t="str">
        <f>IFERROR(INDEX(FD$10:FD$26,MATCH(ROWS(NL$10:NL26),$HE$10:$HE$26,0)),"")</f>
        <v/>
      </c>
      <c r="NM26" s="1" t="str">
        <f>IFERROR(INDEX(FE$10:FE$26,MATCH(ROWS(NM$10:NM26),$HE$10:$HE$26,0)),"")</f>
        <v/>
      </c>
      <c r="NN26" s="1" t="str">
        <f>IFERROR(INDEX(FF$10:FF$26,MATCH(ROWS(NN$10:NN26),$HE$10:$HE$26,0)),"")</f>
        <v/>
      </c>
      <c r="NO26" s="1" t="str">
        <f>IFERROR(INDEX(FG$10:FG$26,MATCH(ROWS(NO$10:NO26),$HE$10:$HE$26,0)),"")</f>
        <v/>
      </c>
      <c r="NP26" s="1" t="str">
        <f>IFERROR(INDEX(FH$10:FH$26,MATCH(ROWS(NP$10:NP26),$HE$10:$HE$26,0)),"")</f>
        <v/>
      </c>
      <c r="NQ26" s="1" t="str">
        <f>IFERROR(INDEX(FI$10:FI$26,MATCH(ROWS(NQ$10:NQ26),$HE$10:$HE$26,0)),"")</f>
        <v/>
      </c>
      <c r="NR26" s="1" t="str">
        <f>IFERROR(INDEX(FJ$10:FJ$26,MATCH(ROWS(NR$10:NR26),$HE$10:$HE$26,0)),"")</f>
        <v/>
      </c>
      <c r="NS26" s="1" t="str">
        <f>IFERROR(INDEX(FK$10:FK$26,MATCH(ROWS(NS$10:NS26),$HE$10:$HE$26,0)),"")</f>
        <v/>
      </c>
      <c r="NT26" s="1" t="str">
        <f>IFERROR(INDEX(FL$10:FL$26,MATCH(ROWS(NT$10:NT26),$HE$10:$HE$26,0)),"")</f>
        <v/>
      </c>
      <c r="NU26" s="1" t="str">
        <f>IFERROR(INDEX(FM$10:FM$26,MATCH(ROWS(NU$10:NU26),$HE$10:$HE$26,0)),"")</f>
        <v/>
      </c>
      <c r="NV26" s="1" t="str">
        <f>IFERROR(INDEX(FN$10:FN$26,MATCH(ROWS(NV$10:NV26),$HE$10:$HE$26,0)),"")</f>
        <v/>
      </c>
      <c r="NW26" s="1" t="str">
        <f>IFERROR(INDEX(FO$10:FO$26,MATCH(ROWS(NW$10:NW26),$HE$10:$HE$26,0)),"")</f>
        <v/>
      </c>
      <c r="NX26" s="1" t="str">
        <f>IFERROR(INDEX(FP$10:FP$26,MATCH(ROWS(NX$10:NX26),$HE$10:$HE$26,0)),"")</f>
        <v/>
      </c>
      <c r="NY26" s="1" t="str">
        <f>IFERROR(INDEX(FQ$10:FQ$26,MATCH(ROWS(NY$10:NY26),$HE$10:$HE$26,0)),"")</f>
        <v/>
      </c>
      <c r="NZ26" s="1" t="str">
        <f>IFERROR(INDEX(FR$10:FR$26,MATCH(ROWS(NZ$10:NZ26),$HE$10:$HE$26,0)),"")</f>
        <v/>
      </c>
      <c r="OA26" s="1" t="str">
        <f>IFERROR(INDEX(FS$10:FS$26,MATCH(ROWS(OA$10:OA26),$HE$10:$HE$26,0)),"")</f>
        <v/>
      </c>
      <c r="OB26" s="1" t="str">
        <f>IFERROR(INDEX(FT$10:FT$26,MATCH(ROWS(OB$10:OB26),$HE$10:$HE$26,0)),"")</f>
        <v/>
      </c>
      <c r="OC26" s="1" t="str">
        <f>IFERROR(INDEX(FU$10:FU$26,MATCH(ROWS(OC$10:OC26),$HE$10:$HE$26,0)),"")</f>
        <v/>
      </c>
      <c r="OD26" s="1" t="str">
        <f>IFERROR(INDEX(FV$10:FV$26,MATCH(ROWS(OD$10:OD26),$HE$10:$HE$26,0)),"")</f>
        <v/>
      </c>
      <c r="OE26" s="1" t="str">
        <f>IFERROR(INDEX(FW$10:FW$26,MATCH(ROWS(OE$10:OE26),$HE$10:$HE$26,0)),"")</f>
        <v/>
      </c>
      <c r="OF26" s="1" t="str">
        <f>IFERROR(INDEX(FX$10:FX$26,MATCH(ROWS(OF$10:OF26),$HE$10:$HE$26,0)),"")</f>
        <v/>
      </c>
      <c r="OG26" s="1" t="str">
        <f>IFERROR(INDEX(FY$10:FY$26,MATCH(ROWS(OG$10:OG26),$HE$10:$HE$26,0)),"")</f>
        <v/>
      </c>
      <c r="OH26" s="1" t="str">
        <f>IFERROR(INDEX(FZ$10:FZ$26,MATCH(ROWS(OH$10:OH26),$HE$10:$HE$26,0)),"")</f>
        <v/>
      </c>
      <c r="OI26" s="1" t="str">
        <f>IFERROR(INDEX(GA$10:GA$26,MATCH(ROWS(OI$10:OI26),$HE$10:$HE$26,0)),"")</f>
        <v/>
      </c>
      <c r="OJ26" s="1" t="str">
        <f>IFERROR(INDEX(GB$10:GB$26,MATCH(ROWS(OJ$10:OJ26),$HE$10:$HE$26,0)),"")</f>
        <v/>
      </c>
      <c r="OK26" s="1" t="str">
        <f>IFERROR(INDEX(GC$10:GC$26,MATCH(ROWS(OK$10:OK26),$HE$10:$HE$26,0)),"")</f>
        <v/>
      </c>
      <c r="OL26" s="1" t="str">
        <f>IFERROR(INDEX(GD$10:GD$26,MATCH(ROWS(OL$10:OL26),$HE$10:$HE$26,0)),"")</f>
        <v/>
      </c>
      <c r="OM26" s="1" t="str">
        <f>IFERROR(INDEX(GE$10:GE$26,MATCH(ROWS(OM$10:OM26),$HE$10:$HE$26,0)),"")</f>
        <v/>
      </c>
      <c r="ON26" s="1" t="str">
        <f>IFERROR(INDEX(GF$10:GF$26,MATCH(ROWS(ON$10:ON26),$HE$10:$HE$26,0)),"")</f>
        <v/>
      </c>
      <c r="OO26" s="1" t="str">
        <f>IFERROR(INDEX(GG$10:GG$26,MATCH(ROWS(OO$10:OO26),$HE$10:$HE$26,0)),"")</f>
        <v/>
      </c>
      <c r="OP26" s="1" t="str">
        <f>IFERROR(INDEX(GH$10:GH$26,MATCH(ROWS(OP$10:OP26),$HE$10:$HE$26,0)),"")</f>
        <v/>
      </c>
      <c r="OQ26" s="1" t="str">
        <f>IFERROR(INDEX(GI$10:GI$26,MATCH(ROWS(OQ$10:OQ26),$HE$10:$HE$26,0)),"")</f>
        <v/>
      </c>
      <c r="OR26" s="1" t="str">
        <f>IFERROR(INDEX(GJ$10:GJ$26,MATCH(ROWS(OR$10:OR26),$HE$10:$HE$26,0)),"")</f>
        <v/>
      </c>
      <c r="OS26" s="1" t="str">
        <f>IFERROR(INDEX(GK$10:GK$26,MATCH(ROWS(OS$10:OS26),$HE$10:$HE$26,0)),"")</f>
        <v/>
      </c>
      <c r="OT26" s="1" t="str">
        <f>IFERROR(INDEX(GL$10:GL$26,MATCH(ROWS(OT$10:OT26),$HE$10:$HE$26,0)),"")</f>
        <v/>
      </c>
      <c r="OU26" s="1" t="str">
        <f>IFERROR(INDEX(GM$10:GM$26,MATCH(ROWS(OU$10:OU26),$HE$10:$HE$26,0)),"")</f>
        <v/>
      </c>
      <c r="OV26" s="1" t="str">
        <f>IFERROR(INDEX(GN$10:GN$26,MATCH(ROWS(OV$10:OV26),$HE$10:$HE$26,0)),"")</f>
        <v/>
      </c>
      <c r="OW26" s="1" t="str">
        <f>IFERROR(INDEX(GO$10:GO$26,MATCH(ROWS(OW$10:OW26),$HE$10:$HE$26,0)),"")</f>
        <v/>
      </c>
      <c r="OX26" s="1" t="str">
        <f>IFERROR(INDEX(GP$10:GP$26,MATCH(ROWS(OX$10:OX26),$HE$10:$HE$26,0)),"")</f>
        <v/>
      </c>
      <c r="OY26" s="1" t="str">
        <f>IFERROR(INDEX(GQ$10:GQ$26,MATCH(ROWS(OY$10:OY26),$HE$10:$HE$26,0)),"")</f>
        <v/>
      </c>
      <c r="OZ26" s="1" t="str">
        <f>IFERROR(INDEX(GR$10:GR$26,MATCH(ROWS(OZ$10:OZ26),$HE$10:$HE$26,0)),"")</f>
        <v/>
      </c>
      <c r="PA26" s="1" t="str">
        <f>IFERROR(INDEX(GS$10:GS$26,MATCH(ROWS(PA$10:PA26),$HE$10:$HE$26,0)),"")</f>
        <v/>
      </c>
      <c r="PB26" s="1" t="str">
        <f>IFERROR(INDEX(GT$10:GT$26,MATCH(ROWS(PB$10:PB26),$HE$10:$HE$26,0)),"")</f>
        <v/>
      </c>
      <c r="PC26" s="1" t="str">
        <f>IFERROR(INDEX(GU$10:GU$26,MATCH(ROWS(PC$10:PC26),$HE$10:$HE$26,0)),"")</f>
        <v/>
      </c>
      <c r="PD26" s="1" t="str">
        <f>IFERROR(INDEX(GV$10:GV$26,MATCH(ROWS(PD$10:PD26),$HE$10:$HE$26,0)),"")</f>
        <v/>
      </c>
      <c r="PE26" s="1" t="str">
        <f>IFERROR(INDEX(GW$10:GW$26,MATCH(ROWS(PE$10:PE26),$HE$10:$HE$26,0)),"")</f>
        <v/>
      </c>
      <c r="PF26" s="1" t="str">
        <f>IFERROR(INDEX(GX$10:GX$26,MATCH(ROWS(PF$10:PF26),$HE$10:$HE$26,0)),"")</f>
        <v/>
      </c>
      <c r="PG26" s="1" t="str">
        <f>IFERROR(INDEX(GY$10:GY$26,MATCH(ROWS(PG$10:PG26),$HE$10:$HE$26,0)),"")</f>
        <v/>
      </c>
      <c r="PH26" s="1" t="str">
        <f>IFERROR(INDEX(GZ$10:GZ$26,MATCH(ROWS(PH$10:PH26),$HE$10:$HE$26,0)),"")</f>
        <v/>
      </c>
      <c r="PI26" s="1" t="str">
        <f>IFERROR(INDEX(HA$10:HA$26,MATCH(ROWS(PI$10:PI26),$HE$10:$HE$26,0)),"")</f>
        <v/>
      </c>
    </row>
    <row r="27" spans="1:425" ht="24" hidden="1" customHeight="1" x14ac:dyDescent="0.3"/>
    <row r="28" spans="1:425" ht="24" hidden="1" customHeight="1" x14ac:dyDescent="0.3"/>
    <row r="29" spans="1:425" ht="24" hidden="1" customHeight="1" x14ac:dyDescent="0.3"/>
    <row r="30" spans="1:425" ht="24" hidden="1" customHeight="1" x14ac:dyDescent="0.3"/>
    <row r="31" spans="1:425" ht="24" hidden="1" customHeight="1" x14ac:dyDescent="0.3"/>
    <row r="32" spans="1:425" ht="24" hidden="1" customHeight="1" x14ac:dyDescent="0.3"/>
    <row r="33" ht="24" hidden="1" customHeight="1" x14ac:dyDescent="0.3"/>
    <row r="34" ht="24" hidden="1" customHeight="1" x14ac:dyDescent="0.3"/>
    <row r="35" ht="24" hidden="1" customHeight="1" x14ac:dyDescent="0.3"/>
    <row r="36" ht="24" hidden="1" customHeight="1" x14ac:dyDescent="0.3"/>
    <row r="37" ht="24" hidden="1" customHeight="1" x14ac:dyDescent="0.3"/>
    <row r="38" ht="24" hidden="1" customHeight="1" x14ac:dyDescent="0.3"/>
    <row r="39" ht="24" hidden="1" customHeight="1" x14ac:dyDescent="0.3"/>
    <row r="40" ht="24" hidden="1" customHeight="1" x14ac:dyDescent="0.3"/>
    <row r="41" ht="24" hidden="1" customHeight="1" x14ac:dyDescent="0.3"/>
    <row r="42" ht="24" hidden="1" customHeight="1" x14ac:dyDescent="0.3"/>
    <row r="43" ht="24" hidden="1" customHeight="1" x14ac:dyDescent="0.3"/>
    <row r="44" ht="24" hidden="1" customHeight="1" x14ac:dyDescent="0.3"/>
    <row r="45" ht="24" hidden="1" customHeight="1" x14ac:dyDescent="0.3"/>
    <row r="46" ht="24" hidden="1" customHeight="1" x14ac:dyDescent="0.3"/>
    <row r="47" ht="24" hidden="1" customHeight="1" x14ac:dyDescent="0.3"/>
    <row r="48" ht="24" hidden="1" customHeight="1" x14ac:dyDescent="0.3"/>
    <row r="49" ht="24" hidden="1" customHeight="1" x14ac:dyDescent="0.3"/>
    <row r="50" ht="24" hidden="1" customHeight="1" x14ac:dyDescent="0.3"/>
    <row r="51" ht="24" hidden="1" customHeight="1" x14ac:dyDescent="0.3"/>
    <row r="52" ht="24" hidden="1" customHeight="1" x14ac:dyDescent="0.3"/>
    <row r="53" ht="24" hidden="1" customHeight="1" x14ac:dyDescent="0.3"/>
    <row r="54" ht="24" hidden="1" customHeight="1" x14ac:dyDescent="0.3"/>
    <row r="55" ht="24" hidden="1" customHeight="1" x14ac:dyDescent="0.3"/>
    <row r="56" ht="24" hidden="1" customHeight="1" x14ac:dyDescent="0.3"/>
    <row r="57" ht="24" hidden="1" customHeight="1" x14ac:dyDescent="0.3"/>
    <row r="58" ht="24" hidden="1" customHeight="1" x14ac:dyDescent="0.3"/>
    <row r="59" ht="24" hidden="1" customHeight="1" x14ac:dyDescent="0.3"/>
    <row r="60" ht="24" hidden="1" customHeight="1" x14ac:dyDescent="0.3"/>
    <row r="61" ht="24" hidden="1" customHeight="1" x14ac:dyDescent="0.3"/>
    <row r="62" ht="24" hidden="1" customHeight="1" x14ac:dyDescent="0.3"/>
    <row r="63" ht="24" hidden="1" customHeight="1" x14ac:dyDescent="0.3"/>
    <row r="64" ht="24" hidden="1" customHeight="1" x14ac:dyDescent="0.3"/>
    <row r="65" ht="24" hidden="1" customHeight="1" x14ac:dyDescent="0.3"/>
    <row r="66" ht="24" hidden="1" customHeight="1" x14ac:dyDescent="0.3"/>
    <row r="67" ht="24" hidden="1" customHeight="1" x14ac:dyDescent="0.3"/>
    <row r="68" ht="24" hidden="1" customHeight="1" x14ac:dyDescent="0.3"/>
    <row r="69" ht="24" hidden="1" customHeight="1" x14ac:dyDescent="0.3"/>
  </sheetData>
  <sheetProtection algorithmName="SHA-512" hashValue="XElZGJwwhqcS7R7WYH2xjmln9GirxHmhO6VvKFS2oO2RIiEom8mRaDAVnkHQMyrZ6DRrGnGJffEkV7q0Lw0I1g==" saltValue="MupMf/jWQoaiSmJhJynMIA==" spinCount="100000" sheet="1" objects="1" scenarios="1"/>
  <mergeCells count="71">
    <mergeCell ref="HE8:HE9"/>
    <mergeCell ref="W1:Y1"/>
    <mergeCell ref="HC8:HC9"/>
    <mergeCell ref="GT7:GV7"/>
    <mergeCell ref="DF8:DR8"/>
    <mergeCell ref="DS8:EE8"/>
    <mergeCell ref="EF8:ER8"/>
    <mergeCell ref="BS8:CE8"/>
    <mergeCell ref="CF8:CR8"/>
    <mergeCell ref="CS8:DE8"/>
    <mergeCell ref="GF8:GH8"/>
    <mergeCell ref="BF8:BR8"/>
    <mergeCell ref="ES8:FE8"/>
    <mergeCell ref="S8:AE8"/>
    <mergeCell ref="AF8:AR8"/>
    <mergeCell ref="AS8:BE8"/>
    <mergeCell ref="HJ8:HJ9"/>
    <mergeCell ref="HK8:HL8"/>
    <mergeCell ref="LA8:LM8"/>
    <mergeCell ref="LN8:LZ8"/>
    <mergeCell ref="MA8:MM8"/>
    <mergeCell ref="PA8:PA9"/>
    <mergeCell ref="OQ8:OU8"/>
    <mergeCell ref="OV8:OZ8"/>
    <mergeCell ref="NN8:NZ8"/>
    <mergeCell ref="KN8:KZ8"/>
    <mergeCell ref="MN8:MZ8"/>
    <mergeCell ref="NA8:NM8"/>
    <mergeCell ref="A1:B1"/>
    <mergeCell ref="N6:Q6"/>
    <mergeCell ref="B3:E3"/>
    <mergeCell ref="A6:B6"/>
    <mergeCell ref="L2:M2"/>
    <mergeCell ref="A2:A3"/>
    <mergeCell ref="N2:O2"/>
    <mergeCell ref="C1:S1"/>
    <mergeCell ref="R2:S2"/>
    <mergeCell ref="S6:U6"/>
    <mergeCell ref="B4:T4"/>
    <mergeCell ref="F6:K6"/>
    <mergeCell ref="GX8:GX9"/>
    <mergeCell ref="GY8:GY9"/>
    <mergeCell ref="A7:T7"/>
    <mergeCell ref="U7:X7"/>
    <mergeCell ref="FF8:FR8"/>
    <mergeCell ref="FS8:GE8"/>
    <mergeCell ref="A8:A9"/>
    <mergeCell ref="B8:B9"/>
    <mergeCell ref="F8:R8"/>
    <mergeCell ref="C8:D9"/>
    <mergeCell ref="GI8:GM8"/>
    <mergeCell ref="GN8:GR8"/>
    <mergeCell ref="GS8:GS9"/>
    <mergeCell ref="GT8:GU8"/>
    <mergeCell ref="GV8:GW8"/>
    <mergeCell ref="PI8:PI9"/>
    <mergeCell ref="GZ8:GZ9"/>
    <mergeCell ref="HA8:HA9"/>
    <mergeCell ref="PF8:PF9"/>
    <mergeCell ref="PG8:PG9"/>
    <mergeCell ref="PH8:PH9"/>
    <mergeCell ref="PD8:PE8"/>
    <mergeCell ref="IN8:IZ8"/>
    <mergeCell ref="JA8:JM8"/>
    <mergeCell ref="JN8:JZ8"/>
    <mergeCell ref="KA8:KM8"/>
    <mergeCell ref="HM8:HM9"/>
    <mergeCell ref="HN8:HZ8"/>
    <mergeCell ref="IA8:IM8"/>
    <mergeCell ref="PB8:PC8"/>
    <mergeCell ref="ON8:OP8"/>
  </mergeCells>
  <conditionalFormatting sqref="R2 N2">
    <cfRule type="containsBlanks" dxfId="3719" priority="445">
      <formula>LEN(TRIM(N2))=0</formula>
    </cfRule>
  </conditionalFormatting>
  <conditionalFormatting sqref="A2">
    <cfRule type="containsText" dxfId="3718" priority="48" operator="containsText" text="Municipality or City?*">
      <formula>NOT(ISERROR(SEARCH("Municipality or City?*",A2)))</formula>
    </cfRule>
  </conditionalFormatting>
  <conditionalFormatting sqref="E12:E14 E16:E26">
    <cfRule type="containsText" dxfId="3717" priority="45" operator="containsText" text="Population">
      <formula>NOT(ISERROR(SEARCH("Population",E12)))</formula>
    </cfRule>
  </conditionalFormatting>
  <conditionalFormatting sqref="V6">
    <cfRule type="cellIs" dxfId="3716" priority="35" operator="equal">
      <formula>0</formula>
    </cfRule>
  </conditionalFormatting>
  <conditionalFormatting sqref="R6">
    <cfRule type="cellIs" dxfId="3715" priority="38" operator="equal">
      <formula>0</formula>
    </cfRule>
    <cfRule type="cellIs" dxfId="3714" priority="39" operator="greaterThan">
      <formula>0</formula>
    </cfRule>
  </conditionalFormatting>
  <conditionalFormatting sqref="L6">
    <cfRule type="cellIs" dxfId="3713" priority="36" operator="equal">
      <formula>0</formula>
    </cfRule>
    <cfRule type="cellIs" dxfId="3712" priority="37" operator="notEqual">
      <formula>$D$5</formula>
    </cfRule>
  </conditionalFormatting>
  <conditionalFormatting sqref="E12:E14 E16:E26">
    <cfRule type="expression" dxfId="3711" priority="32">
      <formula>$B12=""</formula>
    </cfRule>
    <cfRule type="containsBlanks" dxfId="3710" priority="33">
      <formula>LEN(TRIM(E12))=0</formula>
    </cfRule>
    <cfRule type="containsText" dxfId="3709" priority="34" operator="containsText" text="population">
      <formula>NOT(ISERROR(SEARCH("population",E12)))</formula>
    </cfRule>
  </conditionalFormatting>
  <conditionalFormatting sqref="C6">
    <cfRule type="containsBlanks" dxfId="3708" priority="31">
      <formula>LEN(TRIM(C6))=0</formula>
    </cfRule>
  </conditionalFormatting>
  <conditionalFormatting sqref="HC10">
    <cfRule type="expression" dxfId="3707" priority="27">
      <formula>"GX9=1"</formula>
    </cfRule>
  </conditionalFormatting>
  <conditionalFormatting sqref="A10:A26">
    <cfRule type="expression" dxfId="3706" priority="24">
      <formula>$HC10=1</formula>
    </cfRule>
  </conditionalFormatting>
  <conditionalFormatting sqref="GU12:GU14 GU16:GU26">
    <cfRule type="expression" dxfId="3705" priority="17">
      <formula>HC12=1</formula>
    </cfRule>
  </conditionalFormatting>
  <conditionalFormatting sqref="U7">
    <cfRule type="containsText" dxfId="3704" priority="16" operator="containsText" text="Incomplete">
      <formula>NOT(ISERROR(SEARCH("Incomplete",U7)))</formula>
    </cfRule>
  </conditionalFormatting>
  <conditionalFormatting sqref="U7:X7">
    <cfRule type="containsBlanks" dxfId="3703" priority="15">
      <formula>LEN(TRIM(U7))=0</formula>
    </cfRule>
  </conditionalFormatting>
  <conditionalFormatting sqref="Y7">
    <cfRule type="cellIs" dxfId="3702" priority="13" operator="equal">
      <formula>0</formula>
    </cfRule>
    <cfRule type="cellIs" dxfId="3701" priority="14" operator="greaterThan">
      <formula>0</formula>
    </cfRule>
  </conditionalFormatting>
  <conditionalFormatting sqref="D2:E2">
    <cfRule type="containsText" dxfId="3700" priority="12" operator="containsText" text="Municipality or City?*">
      <formula>NOT(ISERROR(SEARCH("Municipality or City?*",D2)))</formula>
    </cfRule>
  </conditionalFormatting>
  <conditionalFormatting sqref="B24:B26">
    <cfRule type="duplicateValues" dxfId="3699" priority="5959"/>
  </conditionalFormatting>
  <conditionalFormatting sqref="B11:B14 B16:B26">
    <cfRule type="duplicateValues" dxfId="3698" priority="5960"/>
  </conditionalFormatting>
  <conditionalFormatting sqref="B11:B14 B16:B26">
    <cfRule type="expression" dxfId="3697" priority="5964">
      <formula>"$GX9=1"</formula>
    </cfRule>
    <cfRule type="duplicateValues" dxfId="3696" priority="5965"/>
  </conditionalFormatting>
  <conditionalFormatting sqref="B8:B9">
    <cfRule type="containsText" dxfId="3695" priority="11" operator="containsText" text="Choose">
      <formula>NOT(ISERROR(SEARCH("Choose",B8)))</formula>
    </cfRule>
  </conditionalFormatting>
  <conditionalFormatting sqref="E10">
    <cfRule type="containsText" dxfId="3694" priority="7" operator="containsText" text="Population">
      <formula>NOT(ISERROR(SEARCH("Population",E10)))</formula>
    </cfRule>
  </conditionalFormatting>
  <conditionalFormatting sqref="E10">
    <cfRule type="expression" dxfId="3693" priority="4">
      <formula>$B10=""</formula>
    </cfRule>
    <cfRule type="containsBlanks" dxfId="3692" priority="5">
      <formula>LEN(TRIM(E10))=0</formula>
    </cfRule>
    <cfRule type="containsText" dxfId="3691" priority="6" operator="containsText" text="population">
      <formula>NOT(ISERROR(SEARCH("population",E10)))</formula>
    </cfRule>
  </conditionalFormatting>
  <conditionalFormatting sqref="GU10">
    <cfRule type="expression" dxfId="3690" priority="3">
      <formula>HC10=1</formula>
    </cfRule>
  </conditionalFormatting>
  <conditionalFormatting sqref="B10">
    <cfRule type="duplicateValues" dxfId="3689" priority="8"/>
  </conditionalFormatting>
  <conditionalFormatting sqref="B10">
    <cfRule type="expression" dxfId="3688" priority="9">
      <formula>"$GX9=1"</formula>
    </cfRule>
    <cfRule type="duplicateValues" dxfId="3687" priority="10"/>
  </conditionalFormatting>
  <conditionalFormatting sqref="E11">
    <cfRule type="containsText" dxfId="3686" priority="2" operator="containsText" text="Go Back">
      <formula>NOT(ISERROR(SEARCH("Go Back",E11)))</formula>
    </cfRule>
  </conditionalFormatting>
  <conditionalFormatting sqref="E15">
    <cfRule type="containsText" dxfId="3685" priority="1" operator="containsText" text="Missing">
      <formula>NOT(ISERROR(SEARCH("Missing",E15)))</formula>
    </cfRule>
  </conditionalFormatting>
  <dataValidations count="7">
    <dataValidation allowBlank="1" showInputMessage="1" showErrorMessage="1" prompt="Type in the name of the municipality or city." sqref="D2:E2" xr:uid="{00000000-0002-0000-0100-000001000000}"/>
    <dataValidation allowBlank="1" showInputMessage="1" showErrorMessage="1" prompt="Type in the region." sqref="N2:O2" xr:uid="{00000000-0002-0000-0100-000003000000}"/>
    <dataValidation allowBlank="1" showInputMessage="1" showErrorMessage="1" prompt="Type in the year covered by the OPT Plus activity." sqref="R2:S2" xr:uid="{00000000-0002-0000-0100-000004000000}"/>
    <dataValidation allowBlank="1" showInputMessage="1" showErrorMessage="1" promptTitle="NO DATA ENTRY REQUIRED" prompt="This information will be automatically filled in as you fill in the table below." sqref="L6 R6 V6" xr:uid="{C1849507-F637-4E4A-A520-C3E4C438AFE7}"/>
    <dataValidation allowBlank="1" showInputMessage="1" showErrorMessage="1" promptTitle="NO DATA ENTRY REQUIRED" prompt="This will be automatically tallied from four data entry." sqref="Y7" xr:uid="{A5AD9522-054D-427E-A456-581AF8AA10E3}"/>
    <dataValidation allowBlank="1" showInputMessage="1" showErrorMessage="1" prompt="Type in the total number of provinces + independent cities in the region" sqref="C6" xr:uid="{E6B098ED-6F5D-4851-86E1-A31C6D9B5F36}"/>
    <dataValidation type="list" allowBlank="1" showInputMessage="1" showErrorMessage="1" sqref="B8:B9" xr:uid="{88E87048-53E7-455A-894F-8352A3678D76}">
      <formula1>"Please Choose Correct Heading,Province/Independent City,NCR City/Municipality"</formula1>
    </dataValidation>
  </dataValidations>
  <pageMargins left="0.7" right="0.7" top="0.75" bottom="0.75" header="0.3" footer="0.3"/>
  <pageSetup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AC9CC-160C-4DBC-8F27-F90751CCE751}">
  <dimension ref="A1:XFC22"/>
  <sheetViews>
    <sheetView workbookViewId="0">
      <selection activeCell="H1" sqref="H1:I2"/>
    </sheetView>
  </sheetViews>
  <sheetFormatPr defaultColWidth="0" defaultRowHeight="14.4" zeroHeight="1" x14ac:dyDescent="0.3"/>
  <cols>
    <col min="1" max="1" width="18.33203125" customWidth="1"/>
    <col min="2" max="19" width="5.6640625" customWidth="1"/>
    <col min="20" max="21" width="5.88671875" customWidth="1"/>
    <col min="22" max="22" width="6.33203125" customWidth="1"/>
    <col min="23" max="23" width="7.6640625" customWidth="1"/>
    <col min="24" max="24" width="7" customWidth="1"/>
    <col min="25" max="16383" width="9.109375" hidden="1"/>
    <col min="16384" max="16384" width="0.6640625" customWidth="1"/>
  </cols>
  <sheetData>
    <row r="1" spans="1:24" ht="12" customHeight="1" x14ac:dyDescent="0.3">
      <c r="A1" s="565"/>
      <c r="B1" s="565"/>
      <c r="C1" s="565"/>
      <c r="D1" s="565"/>
      <c r="E1" s="566" t="s">
        <v>253</v>
      </c>
      <c r="F1" s="566"/>
      <c r="G1" s="566"/>
      <c r="H1" s="567">
        <f>IFERROR(W21/K5,0)</f>
        <v>0.78973130259827362</v>
      </c>
      <c r="I1" s="567"/>
      <c r="J1" s="166"/>
      <c r="K1" s="568" t="s">
        <v>403</v>
      </c>
      <c r="L1" s="568"/>
      <c r="M1" s="568"/>
      <c r="N1" s="568"/>
      <c r="O1" s="568"/>
      <c r="P1" s="577">
        <f>Dup_check!F10</f>
        <v>9</v>
      </c>
      <c r="Q1" s="308" t="s">
        <v>355</v>
      </c>
      <c r="R1" s="570"/>
      <c r="S1" s="570"/>
      <c r="T1" s="160"/>
      <c r="U1" s="157"/>
      <c r="V1" s="158"/>
      <c r="W1" s="571" t="s">
        <v>146</v>
      </c>
      <c r="X1" s="572"/>
    </row>
    <row r="2" spans="1:24" ht="12" customHeight="1" x14ac:dyDescent="0.3">
      <c r="A2" s="565"/>
      <c r="B2" s="565"/>
      <c r="C2" s="565"/>
      <c r="D2" s="565"/>
      <c r="E2" s="575" t="s">
        <v>254</v>
      </c>
      <c r="F2" s="575"/>
      <c r="G2" s="575"/>
      <c r="H2" s="567"/>
      <c r="I2" s="567"/>
      <c r="J2" s="167"/>
      <c r="K2" s="209"/>
      <c r="L2" s="209"/>
      <c r="M2" s="576" t="s">
        <v>255</v>
      </c>
      <c r="N2" s="576"/>
      <c r="O2" s="576"/>
      <c r="P2" s="578"/>
      <c r="Q2" s="171" t="s">
        <v>256</v>
      </c>
      <c r="R2" s="570"/>
      <c r="S2" s="570"/>
      <c r="T2" s="160"/>
      <c r="U2" s="157"/>
      <c r="V2" s="158"/>
      <c r="W2" s="573"/>
      <c r="X2" s="574"/>
    </row>
    <row r="3" spans="1:24" ht="18" customHeight="1" x14ac:dyDescent="0.3">
      <c r="A3" s="165"/>
      <c r="B3" s="214"/>
      <c r="C3" s="214"/>
      <c r="D3" s="214"/>
      <c r="E3" s="213"/>
      <c r="F3" s="213"/>
      <c r="G3" s="213"/>
      <c r="H3" s="216"/>
      <c r="I3" s="215"/>
      <c r="J3" s="167"/>
      <c r="K3" s="209"/>
      <c r="L3" s="209"/>
      <c r="M3" s="209"/>
      <c r="N3" s="209"/>
      <c r="O3" s="209"/>
      <c r="P3" s="209"/>
      <c r="Q3" s="171"/>
      <c r="R3" s="209"/>
      <c r="S3" s="210"/>
      <c r="T3" s="160"/>
      <c r="U3" s="157"/>
      <c r="V3" s="158"/>
      <c r="W3" s="211"/>
      <c r="X3" s="212"/>
    </row>
    <row r="4" spans="1:24" ht="18" customHeight="1" x14ac:dyDescent="0.3">
      <c r="A4" s="168"/>
      <c r="B4" s="168"/>
      <c r="C4" s="168"/>
      <c r="D4" s="579" t="s">
        <v>363</v>
      </c>
      <c r="E4" s="579"/>
      <c r="F4" s="579"/>
      <c r="G4" s="581">
        <f>IF(ProvsCities!$N$2="","",ProvsCities!$N$2)</f>
        <v>2</v>
      </c>
      <c r="H4" s="581"/>
      <c r="I4" s="167"/>
      <c r="J4" s="580" t="s">
        <v>354</v>
      </c>
      <c r="K4" s="580"/>
      <c r="L4" s="580"/>
      <c r="M4" s="580"/>
      <c r="N4" s="580"/>
      <c r="O4" s="580"/>
      <c r="P4" s="407">
        <f>ProvsCities!C6</f>
        <v>9</v>
      </c>
      <c r="Q4" s="169"/>
      <c r="R4" s="169"/>
      <c r="S4" s="161"/>
      <c r="T4" s="125"/>
      <c r="U4" s="49"/>
      <c r="V4" s="159"/>
      <c r="W4" s="163" t="s">
        <v>265</v>
      </c>
      <c r="X4" s="164">
        <f>ProvsCities!GF5</f>
        <v>26055</v>
      </c>
    </row>
    <row r="5" spans="1:24" ht="21.9" customHeight="1" thickBot="1" x14ac:dyDescent="0.35">
      <c r="A5" s="475" t="s">
        <v>423</v>
      </c>
      <c r="B5" s="582">
        <v>3451410</v>
      </c>
      <c r="C5" s="582"/>
      <c r="D5" s="582"/>
      <c r="E5" s="583" t="s">
        <v>278</v>
      </c>
      <c r="F5" s="583"/>
      <c r="G5" s="583"/>
      <c r="H5" s="583"/>
      <c r="I5" s="583"/>
      <c r="J5" s="583"/>
      <c r="K5" s="584">
        <f>MROUND(B5*$I$22,1)</f>
        <v>369784</v>
      </c>
      <c r="L5" s="584"/>
      <c r="M5" s="585" t="str">
        <f>IF(U5="","",IF(U5=0,"","Double entries detected"))</f>
        <v/>
      </c>
      <c r="N5" s="585"/>
      <c r="O5" s="585"/>
      <c r="P5" s="585"/>
      <c r="Q5" s="585"/>
      <c r="R5" s="586" t="str">
        <f>IF(U5="","","# of duplicates:")</f>
        <v/>
      </c>
      <c r="S5" s="586"/>
      <c r="T5" s="586"/>
      <c r="U5" s="569" t="str">
        <f>IF(Dup_check!G10=0,"",Dup_check!G10)</f>
        <v/>
      </c>
      <c r="V5" s="569"/>
      <c r="W5" s="187"/>
      <c r="X5" s="162"/>
    </row>
    <row r="6" spans="1:24" x14ac:dyDescent="0.3">
      <c r="A6" s="595"/>
      <c r="B6" s="587" t="s">
        <v>0</v>
      </c>
      <c r="C6" s="587"/>
      <c r="D6" s="587"/>
      <c r="E6" s="587" t="s">
        <v>1</v>
      </c>
      <c r="F6" s="587"/>
      <c r="G6" s="587"/>
      <c r="H6" s="587" t="s">
        <v>2</v>
      </c>
      <c r="I6" s="587"/>
      <c r="J6" s="587"/>
      <c r="K6" s="587" t="s">
        <v>3</v>
      </c>
      <c r="L6" s="587"/>
      <c r="M6" s="587"/>
      <c r="N6" s="587" t="s">
        <v>4</v>
      </c>
      <c r="O6" s="587"/>
      <c r="P6" s="587"/>
      <c r="Q6" s="587" t="s">
        <v>5</v>
      </c>
      <c r="R6" s="587"/>
      <c r="S6" s="590"/>
      <c r="T6" s="591" t="s">
        <v>6</v>
      </c>
      <c r="U6" s="591"/>
      <c r="V6" s="591"/>
      <c r="W6" s="592" t="s">
        <v>108</v>
      </c>
      <c r="X6" s="593"/>
    </row>
    <row r="7" spans="1:24" x14ac:dyDescent="0.3">
      <c r="A7" s="596"/>
      <c r="B7" s="327" t="s">
        <v>8</v>
      </c>
      <c r="C7" s="327" t="s">
        <v>9</v>
      </c>
      <c r="D7" s="327" t="s">
        <v>10</v>
      </c>
      <c r="E7" s="327" t="s">
        <v>8</v>
      </c>
      <c r="F7" s="327" t="s">
        <v>9</v>
      </c>
      <c r="G7" s="327" t="s">
        <v>10</v>
      </c>
      <c r="H7" s="327" t="s">
        <v>8</v>
      </c>
      <c r="I7" s="327" t="s">
        <v>9</v>
      </c>
      <c r="J7" s="327" t="s">
        <v>10</v>
      </c>
      <c r="K7" s="327" t="s">
        <v>8</v>
      </c>
      <c r="L7" s="327" t="s">
        <v>9</v>
      </c>
      <c r="M7" s="327" t="s">
        <v>10</v>
      </c>
      <c r="N7" s="327" t="s">
        <v>8</v>
      </c>
      <c r="O7" s="327" t="s">
        <v>9</v>
      </c>
      <c r="P7" s="327" t="s">
        <v>10</v>
      </c>
      <c r="Q7" s="327" t="s">
        <v>8</v>
      </c>
      <c r="R7" s="327" t="s">
        <v>9</v>
      </c>
      <c r="S7" s="328" t="s">
        <v>10</v>
      </c>
      <c r="T7" s="329" t="s">
        <v>8</v>
      </c>
      <c r="U7" s="329" t="s">
        <v>9</v>
      </c>
      <c r="V7" s="329" t="s">
        <v>10</v>
      </c>
      <c r="W7" s="207" t="s">
        <v>10</v>
      </c>
      <c r="X7" s="208" t="s">
        <v>22</v>
      </c>
    </row>
    <row r="8" spans="1:24" ht="15.9" customHeight="1" x14ac:dyDescent="0.3">
      <c r="A8" s="470" t="s">
        <v>410</v>
      </c>
      <c r="B8" s="462">
        <f>ProvsCities!$CS$5</f>
        <v>13054</v>
      </c>
      <c r="C8" s="462">
        <f>ProvsCities!$F$5</f>
        <v>12546</v>
      </c>
      <c r="D8" s="462">
        <f>SUM(B8:C8)</f>
        <v>25600</v>
      </c>
      <c r="E8" s="462">
        <f>ProvsCities!$DF$5</f>
        <v>12987</v>
      </c>
      <c r="F8" s="462">
        <f>ProvsCities!$S$5</f>
        <v>11873</v>
      </c>
      <c r="G8" s="462">
        <f>SUM(E8:F8)</f>
        <v>24860</v>
      </c>
      <c r="H8" s="462">
        <f>ProvsCities!$DS$5</f>
        <v>28573</v>
      </c>
      <c r="I8" s="462">
        <f>ProvsCities!$AF$5</f>
        <v>27104</v>
      </c>
      <c r="J8" s="462">
        <f>SUM(H8:I8)</f>
        <v>55677</v>
      </c>
      <c r="K8" s="462">
        <f>ProvsCities!$EF$5</f>
        <v>29509</v>
      </c>
      <c r="L8" s="462">
        <f>ProvsCities!$AS$5</f>
        <v>26884</v>
      </c>
      <c r="M8" s="462">
        <f>SUM(K8:L8)</f>
        <v>56393</v>
      </c>
      <c r="N8" s="462">
        <f>ProvsCities!$ES$5</f>
        <v>29953</v>
      </c>
      <c r="O8" s="462">
        <f>ProvsCities!$BF$5</f>
        <v>27809</v>
      </c>
      <c r="P8" s="462">
        <f>SUM(N8:O8)</f>
        <v>57762</v>
      </c>
      <c r="Q8" s="462">
        <f>ProvsCities!$FF$5</f>
        <v>30869</v>
      </c>
      <c r="R8" s="462">
        <f>ProvsCities!$BS$5</f>
        <v>28662</v>
      </c>
      <c r="S8" s="463">
        <f>SUM(Q8:R8)</f>
        <v>59531</v>
      </c>
      <c r="T8" s="464">
        <f>ProvsCities!$FS$5</f>
        <v>8</v>
      </c>
      <c r="U8" s="464">
        <f>ProvsCities!$CF$5</f>
        <v>12</v>
      </c>
      <c r="V8" s="464">
        <f>SUM(T8:U8)</f>
        <v>20</v>
      </c>
      <c r="W8" s="465">
        <f t="shared" ref="W8:W20" si="0">SUM(D8,G8,J8,M8,P8,S8)</f>
        <v>279823</v>
      </c>
      <c r="X8" s="317">
        <f>IF(W21=0,0,W8/W21)</f>
        <v>0.95819950005136456</v>
      </c>
    </row>
    <row r="9" spans="1:24" ht="15.9" customHeight="1" x14ac:dyDescent="0.3">
      <c r="A9" s="470" t="s">
        <v>411</v>
      </c>
      <c r="B9" s="462">
        <f>ProvsCities!CT$5</f>
        <v>354</v>
      </c>
      <c r="C9" s="462">
        <f>ProvsCities!G$5</f>
        <v>314</v>
      </c>
      <c r="D9" s="462">
        <f t="shared" ref="D9:D20" si="1">SUM(B9:C9)</f>
        <v>668</v>
      </c>
      <c r="E9" s="462">
        <f>ProvsCities!$DG$5</f>
        <v>180</v>
      </c>
      <c r="F9" s="462">
        <f>ProvsCities!$T$5</f>
        <v>111</v>
      </c>
      <c r="G9" s="462">
        <f t="shared" ref="G9:G20" si="2">SUM(E9:F9)</f>
        <v>291</v>
      </c>
      <c r="H9" s="462">
        <f>ProvsCities!$DT$5</f>
        <v>347</v>
      </c>
      <c r="I9" s="462">
        <f>ProvsCities!$AG$5</f>
        <v>295</v>
      </c>
      <c r="J9" s="462">
        <f t="shared" ref="J9:J20" si="3">SUM(H9:I9)</f>
        <v>642</v>
      </c>
      <c r="K9" s="462">
        <f>ProvsCities!$EG$5</f>
        <v>378</v>
      </c>
      <c r="L9" s="462">
        <f>ProvsCities!$AT$5</f>
        <v>278</v>
      </c>
      <c r="M9" s="462">
        <f t="shared" ref="M9:M20" si="4">SUM(K9:L9)</f>
        <v>656</v>
      </c>
      <c r="N9" s="462">
        <f>ProvsCities!$ET$5</f>
        <v>422</v>
      </c>
      <c r="O9" s="462">
        <f>ProvsCities!$BG$5</f>
        <v>316</v>
      </c>
      <c r="P9" s="462">
        <f t="shared" ref="P9:P20" si="5">SUM(N9:O9)</f>
        <v>738</v>
      </c>
      <c r="Q9" s="462">
        <f>ProvsCities!$FG$5</f>
        <v>479</v>
      </c>
      <c r="R9" s="462">
        <f>ProvsCities!$BT$5</f>
        <v>288</v>
      </c>
      <c r="S9" s="463">
        <f t="shared" ref="S9:S20" si="6">SUM(Q9:R9)</f>
        <v>767</v>
      </c>
      <c r="T9" s="464">
        <f>ProvsCities!$FT$5</f>
        <v>0</v>
      </c>
      <c r="U9" s="464">
        <f>ProvsCities!$CG$5</f>
        <v>1</v>
      </c>
      <c r="V9" s="464">
        <f t="shared" ref="V9:V20" si="7">SUM(T9:U9)</f>
        <v>1</v>
      </c>
      <c r="W9" s="465">
        <f t="shared" si="0"/>
        <v>3762</v>
      </c>
      <c r="X9" s="317">
        <f>IF(W21=0,0,W9/W21)</f>
        <v>1.2882238126219909E-2</v>
      </c>
    </row>
    <row r="10" spans="1:24" ht="15.9" customHeight="1" x14ac:dyDescent="0.3">
      <c r="A10" s="470" t="s">
        <v>412</v>
      </c>
      <c r="B10" s="462">
        <f>ProvsCities!CV$5</f>
        <v>123</v>
      </c>
      <c r="C10" s="462">
        <f>ProvsCities!I$5</f>
        <v>77</v>
      </c>
      <c r="D10" s="462">
        <f t="shared" si="1"/>
        <v>200</v>
      </c>
      <c r="E10" s="462">
        <f>ProvsCities!$DI$5</f>
        <v>216</v>
      </c>
      <c r="F10" s="462">
        <f>ProvsCities!$V$5</f>
        <v>125</v>
      </c>
      <c r="G10" s="462">
        <f t="shared" si="2"/>
        <v>341</v>
      </c>
      <c r="H10" s="462">
        <f>ProvsCities!$DV$5</f>
        <v>797</v>
      </c>
      <c r="I10" s="462">
        <f>ProvsCities!$AI$5</f>
        <v>630</v>
      </c>
      <c r="J10" s="462">
        <f t="shared" si="3"/>
        <v>1427</v>
      </c>
      <c r="K10" s="462">
        <f>ProvsCities!$EI$5</f>
        <v>962</v>
      </c>
      <c r="L10" s="462">
        <f>ProvsCities!$AV$5</f>
        <v>778</v>
      </c>
      <c r="M10" s="462">
        <f t="shared" si="4"/>
        <v>1740</v>
      </c>
      <c r="N10" s="462">
        <f>ProvsCities!$EV$5</f>
        <v>868</v>
      </c>
      <c r="O10" s="462">
        <f>ProvsCities!$BI$5</f>
        <v>857</v>
      </c>
      <c r="P10" s="462">
        <f t="shared" si="5"/>
        <v>1725</v>
      </c>
      <c r="Q10" s="462">
        <f>ProvsCities!$FI$5</f>
        <v>849</v>
      </c>
      <c r="R10" s="462">
        <f>ProvsCities!$BV$5</f>
        <v>830</v>
      </c>
      <c r="S10" s="463">
        <f t="shared" si="6"/>
        <v>1679</v>
      </c>
      <c r="T10" s="464">
        <f>ProvsCities!$FV$5</f>
        <v>0</v>
      </c>
      <c r="U10" s="464">
        <f>ProvsCities!$CI$5</f>
        <v>0</v>
      </c>
      <c r="V10" s="464">
        <f t="shared" si="7"/>
        <v>0</v>
      </c>
      <c r="W10" s="465">
        <f t="shared" si="0"/>
        <v>7112</v>
      </c>
      <c r="X10" s="317">
        <f>IF(W21=0,0,W10/W21)</f>
        <v>2.4353662294969696E-2</v>
      </c>
    </row>
    <row r="11" spans="1:24" ht="15.9" customHeight="1" x14ac:dyDescent="0.3">
      <c r="A11" s="470" t="s">
        <v>422</v>
      </c>
      <c r="B11" s="462">
        <f>ProvsCities!CU$5</f>
        <v>37</v>
      </c>
      <c r="C11" s="462">
        <f>ProvsCities!H$5</f>
        <v>30</v>
      </c>
      <c r="D11" s="462">
        <f t="shared" si="1"/>
        <v>67</v>
      </c>
      <c r="E11" s="462">
        <f>ProvsCities!$DH$5</f>
        <v>51</v>
      </c>
      <c r="F11" s="462">
        <f>ProvsCities!$U$5</f>
        <v>41</v>
      </c>
      <c r="G11" s="462">
        <f t="shared" si="2"/>
        <v>92</v>
      </c>
      <c r="H11" s="462">
        <f>ProvsCities!$DU$5</f>
        <v>199</v>
      </c>
      <c r="I11" s="462">
        <f>ProvsCities!$AH$5</f>
        <v>117</v>
      </c>
      <c r="J11" s="462">
        <f t="shared" si="3"/>
        <v>316</v>
      </c>
      <c r="K11" s="462">
        <f>ProvsCities!$EH$5</f>
        <v>155</v>
      </c>
      <c r="L11" s="462">
        <f>ProvsCities!$AU$5</f>
        <v>146</v>
      </c>
      <c r="M11" s="462">
        <f t="shared" si="4"/>
        <v>301</v>
      </c>
      <c r="N11" s="462">
        <f>ProvsCities!$EU$5</f>
        <v>147</v>
      </c>
      <c r="O11" s="462">
        <f>ProvsCities!$BH$5</f>
        <v>141</v>
      </c>
      <c r="P11" s="462">
        <f t="shared" si="5"/>
        <v>288</v>
      </c>
      <c r="Q11" s="462">
        <f>ProvsCities!$FH$5</f>
        <v>134</v>
      </c>
      <c r="R11" s="462">
        <f>ProvsCities!$BU$5</f>
        <v>135</v>
      </c>
      <c r="S11" s="463">
        <f t="shared" si="6"/>
        <v>269</v>
      </c>
      <c r="T11" s="464">
        <f>ProvsCities!$FU$5</f>
        <v>0</v>
      </c>
      <c r="U11" s="464">
        <f>ProvsCities!$CH$5</f>
        <v>0</v>
      </c>
      <c r="V11" s="464">
        <f t="shared" si="7"/>
        <v>0</v>
      </c>
      <c r="W11" s="465">
        <f t="shared" si="0"/>
        <v>1333</v>
      </c>
      <c r="X11" s="317">
        <f>IF(W21=0,0,W11/W21)</f>
        <v>4.56459952744581E-3</v>
      </c>
    </row>
    <row r="12" spans="1:24" ht="15.9" customHeight="1" x14ac:dyDescent="0.3">
      <c r="A12" s="471" t="s">
        <v>413</v>
      </c>
      <c r="B12" s="472">
        <f>ProvsCities!CW$5</f>
        <v>12161</v>
      </c>
      <c r="C12" s="472">
        <f>ProvsCities!J$5</f>
        <v>11723</v>
      </c>
      <c r="D12" s="472">
        <f t="shared" si="1"/>
        <v>23884</v>
      </c>
      <c r="E12" s="472">
        <f>ProvsCities!$DJ$5</f>
        <v>12231</v>
      </c>
      <c r="F12" s="472">
        <f>ProvsCities!$W$5</f>
        <v>11235</v>
      </c>
      <c r="G12" s="472">
        <f t="shared" si="2"/>
        <v>23466</v>
      </c>
      <c r="H12" s="472">
        <f>ProvsCities!$DW$5</f>
        <v>26293</v>
      </c>
      <c r="I12" s="472">
        <f>ProvsCities!$AJ$5</f>
        <v>25369</v>
      </c>
      <c r="J12" s="472">
        <f t="shared" si="3"/>
        <v>51662</v>
      </c>
      <c r="K12" s="472">
        <f>ProvsCities!$EJ$5</f>
        <v>27737</v>
      </c>
      <c r="L12" s="472">
        <f>ProvsCities!$AW$5</f>
        <v>25340</v>
      </c>
      <c r="M12" s="472">
        <f t="shared" si="4"/>
        <v>53077</v>
      </c>
      <c r="N12" s="472">
        <f>ProvsCities!$EW$5</f>
        <v>28528</v>
      </c>
      <c r="O12" s="472">
        <f>ProvsCities!$BJ$5</f>
        <v>26438</v>
      </c>
      <c r="P12" s="472">
        <f t="shared" si="5"/>
        <v>54966</v>
      </c>
      <c r="Q12" s="472">
        <f>ProvsCities!$FJ$5</f>
        <v>29730</v>
      </c>
      <c r="R12" s="472">
        <f>ProvsCities!$BW$5</f>
        <v>27257</v>
      </c>
      <c r="S12" s="473">
        <f t="shared" si="6"/>
        <v>56987</v>
      </c>
      <c r="T12" s="474">
        <f>ProvsCities!$FW$5</f>
        <v>8</v>
      </c>
      <c r="U12" s="474">
        <f>ProvsCities!$CJ$5</f>
        <v>10</v>
      </c>
      <c r="V12" s="474">
        <f t="shared" si="7"/>
        <v>18</v>
      </c>
      <c r="W12" s="465">
        <f t="shared" si="0"/>
        <v>264042</v>
      </c>
      <c r="X12" s="317">
        <f>IF(W21=0,0,W12/W21)</f>
        <v>0.90416053145224806</v>
      </c>
    </row>
    <row r="13" spans="1:24" ht="15.9" customHeight="1" x14ac:dyDescent="0.3">
      <c r="A13" s="471" t="s">
        <v>414</v>
      </c>
      <c r="B13" s="472">
        <f>ProvsCities!CZ$5</f>
        <v>898</v>
      </c>
      <c r="C13" s="472">
        <f>ProvsCities!M$5</f>
        <v>925</v>
      </c>
      <c r="D13" s="472">
        <f t="shared" si="1"/>
        <v>1823</v>
      </c>
      <c r="E13" s="472">
        <f>ProvsCities!$DM$5</f>
        <v>538</v>
      </c>
      <c r="F13" s="472">
        <f>ProvsCities!$Z$5</f>
        <v>512</v>
      </c>
      <c r="G13" s="472">
        <f t="shared" si="2"/>
        <v>1050</v>
      </c>
      <c r="H13" s="472">
        <f>ProvsCities!$DZ$5</f>
        <v>834</v>
      </c>
      <c r="I13" s="472">
        <f>ProvsCities!$AM$5</f>
        <v>774</v>
      </c>
      <c r="J13" s="472">
        <f t="shared" si="3"/>
        <v>1608</v>
      </c>
      <c r="K13" s="472">
        <f>ProvsCities!$EM$5</f>
        <v>534</v>
      </c>
      <c r="L13" s="472">
        <f>ProvsCities!$AZ$5</f>
        <v>480</v>
      </c>
      <c r="M13" s="472">
        <f t="shared" si="4"/>
        <v>1014</v>
      </c>
      <c r="N13" s="472">
        <f>ProvsCities!$EZ$5</f>
        <v>324</v>
      </c>
      <c r="O13" s="472">
        <f>ProvsCities!$BM$5</f>
        <v>246</v>
      </c>
      <c r="P13" s="472">
        <f t="shared" si="5"/>
        <v>570</v>
      </c>
      <c r="Q13" s="472">
        <f>ProvsCities!$FM$5</f>
        <v>169</v>
      </c>
      <c r="R13" s="472">
        <f>ProvsCities!$BZ$5</f>
        <v>145</v>
      </c>
      <c r="S13" s="473">
        <f t="shared" si="6"/>
        <v>314</v>
      </c>
      <c r="T13" s="474">
        <f>ProvsCities!$FZ$5</f>
        <v>0</v>
      </c>
      <c r="U13" s="474">
        <f>ProvsCities!$CM$5</f>
        <v>0</v>
      </c>
      <c r="V13" s="474">
        <f t="shared" si="7"/>
        <v>0</v>
      </c>
      <c r="W13" s="465">
        <f t="shared" si="0"/>
        <v>6379</v>
      </c>
      <c r="X13" s="317">
        <f>IF(W21=0,0,W13/W21)</f>
        <v>2.18436462007328E-2</v>
      </c>
    </row>
    <row r="14" spans="1:24" ht="15.9" customHeight="1" x14ac:dyDescent="0.3">
      <c r="A14" s="471" t="s">
        <v>415</v>
      </c>
      <c r="B14" s="472">
        <f>ProvsCities!CY$5</f>
        <v>299</v>
      </c>
      <c r="C14" s="472">
        <f>ProvsCities!L$5</f>
        <v>238</v>
      </c>
      <c r="D14" s="472">
        <f t="shared" si="1"/>
        <v>537</v>
      </c>
      <c r="E14" s="472">
        <f>ProvsCities!$DL$5</f>
        <v>521</v>
      </c>
      <c r="F14" s="472">
        <f>ProvsCities!$Y$5</f>
        <v>345</v>
      </c>
      <c r="G14" s="472">
        <f t="shared" si="2"/>
        <v>866</v>
      </c>
      <c r="H14" s="472">
        <f>ProvsCities!$DY$5</f>
        <v>1906</v>
      </c>
      <c r="I14" s="472">
        <f>ProvsCities!$AL$5</f>
        <v>1428</v>
      </c>
      <c r="J14" s="472">
        <f t="shared" si="3"/>
        <v>3334</v>
      </c>
      <c r="K14" s="472">
        <f>ProvsCities!$EL$5</f>
        <v>1999</v>
      </c>
      <c r="L14" s="472">
        <f>ProvsCities!$AY$5</f>
        <v>1659</v>
      </c>
      <c r="M14" s="472">
        <f t="shared" si="4"/>
        <v>3658</v>
      </c>
      <c r="N14" s="472">
        <f>ProvsCities!$EY$5</f>
        <v>1974</v>
      </c>
      <c r="O14" s="472">
        <f>ProvsCities!$BL$5</f>
        <v>1859</v>
      </c>
      <c r="P14" s="472">
        <f t="shared" si="5"/>
        <v>3833</v>
      </c>
      <c r="Q14" s="472">
        <f>ProvsCities!$FL$5</f>
        <v>1855</v>
      </c>
      <c r="R14" s="472">
        <f>ProvsCities!$BY$5</f>
        <v>1946</v>
      </c>
      <c r="S14" s="473">
        <f t="shared" si="6"/>
        <v>3801</v>
      </c>
      <c r="T14" s="474">
        <f>ProvsCities!$FY$5</f>
        <v>0</v>
      </c>
      <c r="U14" s="474">
        <f>ProvsCities!$CL$5</f>
        <v>2</v>
      </c>
      <c r="V14" s="474">
        <f t="shared" si="7"/>
        <v>2</v>
      </c>
      <c r="W14" s="465">
        <f t="shared" si="0"/>
        <v>16029</v>
      </c>
      <c r="X14" s="317">
        <f>IF(W21=0,0,W14/W21)</f>
        <v>5.4888196418176216E-2</v>
      </c>
    </row>
    <row r="15" spans="1:24" ht="15.9" customHeight="1" x14ac:dyDescent="0.3">
      <c r="A15" s="471" t="s">
        <v>421</v>
      </c>
      <c r="B15" s="472">
        <f>ProvsCities!CX$5</f>
        <v>185</v>
      </c>
      <c r="C15" s="472">
        <f>ProvsCities!K$5</f>
        <v>122</v>
      </c>
      <c r="D15" s="472">
        <f t="shared" si="1"/>
        <v>307</v>
      </c>
      <c r="E15" s="472">
        <f>ProvsCities!$DK$5</f>
        <v>227</v>
      </c>
      <c r="F15" s="472">
        <f>ProvsCities!$X$5</f>
        <v>168</v>
      </c>
      <c r="G15" s="472">
        <f t="shared" si="2"/>
        <v>395</v>
      </c>
      <c r="H15" s="472">
        <f>ProvsCities!$DX$5</f>
        <v>837</v>
      </c>
      <c r="I15" s="472">
        <f>ProvsCities!$AK$5</f>
        <v>571</v>
      </c>
      <c r="J15" s="472">
        <f t="shared" si="3"/>
        <v>1408</v>
      </c>
      <c r="K15" s="472">
        <f>ProvsCities!$EK$5</f>
        <v>693</v>
      </c>
      <c r="L15" s="472">
        <f>ProvsCities!$AX$5</f>
        <v>508</v>
      </c>
      <c r="M15" s="472">
        <f t="shared" si="4"/>
        <v>1201</v>
      </c>
      <c r="N15" s="472">
        <f>ProvsCities!$EX$5</f>
        <v>544</v>
      </c>
      <c r="O15" s="472">
        <f>ProvsCities!$BK$5</f>
        <v>510</v>
      </c>
      <c r="P15" s="472">
        <f t="shared" si="5"/>
        <v>1054</v>
      </c>
      <c r="Q15" s="472">
        <f>ProvsCities!$FK$5</f>
        <v>506</v>
      </c>
      <c r="R15" s="472">
        <f>ProvsCities!$BX$5</f>
        <v>474</v>
      </c>
      <c r="S15" s="473">
        <f t="shared" si="6"/>
        <v>980</v>
      </c>
      <c r="T15" s="474">
        <f>ProvsCities!$FX$5</f>
        <v>0</v>
      </c>
      <c r="U15" s="474">
        <f>ProvsCities!$CK$5</f>
        <v>1</v>
      </c>
      <c r="V15" s="474">
        <f t="shared" si="7"/>
        <v>1</v>
      </c>
      <c r="W15" s="465">
        <f t="shared" si="0"/>
        <v>5345</v>
      </c>
      <c r="X15" s="317">
        <f>IF(W21=0,0,W15/W21)</f>
        <v>1.8302914084169435E-2</v>
      </c>
    </row>
    <row r="16" spans="1:24" ht="15.9" customHeight="1" x14ac:dyDescent="0.3">
      <c r="A16" s="470" t="s">
        <v>420</v>
      </c>
      <c r="B16" s="462">
        <f>ProvsCities!DA$5</f>
        <v>12469</v>
      </c>
      <c r="C16" s="462">
        <f>ProvsCities!N$5</f>
        <v>12147</v>
      </c>
      <c r="D16" s="462">
        <f t="shared" si="1"/>
        <v>24616</v>
      </c>
      <c r="E16" s="462">
        <f>ProvsCities!$DN$5</f>
        <v>12796</v>
      </c>
      <c r="F16" s="462">
        <f>ProvsCities!$AA$5</f>
        <v>11724</v>
      </c>
      <c r="G16" s="462">
        <f t="shared" si="2"/>
        <v>24520</v>
      </c>
      <c r="H16" s="462">
        <f>ProvsCities!$EA$5</f>
        <v>28278</v>
      </c>
      <c r="I16" s="462">
        <f>ProvsCities!$AN$5</f>
        <v>26792</v>
      </c>
      <c r="J16" s="462">
        <f t="shared" si="3"/>
        <v>55070</v>
      </c>
      <c r="K16" s="462">
        <f>ProvsCities!$EN$5</f>
        <v>29250</v>
      </c>
      <c r="L16" s="462">
        <f>ProvsCities!$BA$5</f>
        <v>26761</v>
      </c>
      <c r="M16" s="462">
        <f t="shared" si="4"/>
        <v>56011</v>
      </c>
      <c r="N16" s="462">
        <f>ProvsCities!$FA$5</f>
        <v>29675</v>
      </c>
      <c r="O16" s="462">
        <f>ProvsCities!$BN$5</f>
        <v>27931</v>
      </c>
      <c r="P16" s="462">
        <f t="shared" si="5"/>
        <v>57606</v>
      </c>
      <c r="Q16" s="462">
        <f>ProvsCities!$FN$5</f>
        <v>30608</v>
      </c>
      <c r="R16" s="462">
        <f>ProvsCities!$CA$5</f>
        <v>28714</v>
      </c>
      <c r="S16" s="463">
        <f t="shared" si="6"/>
        <v>59322</v>
      </c>
      <c r="T16" s="464">
        <f>ProvsCities!$GA$5</f>
        <v>8</v>
      </c>
      <c r="U16" s="464">
        <f>ProvsCities!$CN$5</f>
        <v>12</v>
      </c>
      <c r="V16" s="464">
        <f t="shared" si="7"/>
        <v>20</v>
      </c>
      <c r="W16" s="465">
        <f t="shared" si="0"/>
        <v>277145</v>
      </c>
      <c r="X16" s="317">
        <f>IF(W21=0,0,W16/W21)</f>
        <v>0.94902920932780876</v>
      </c>
    </row>
    <row r="17" spans="1:24" ht="15.9" customHeight="1" x14ac:dyDescent="0.3">
      <c r="A17" s="470" t="s">
        <v>419</v>
      </c>
      <c r="B17" s="462">
        <f>ProvsCities!DB5</f>
        <v>406</v>
      </c>
      <c r="C17" s="462">
        <f>ProvsCities!O$5</f>
        <v>320</v>
      </c>
      <c r="D17" s="462">
        <f t="shared" si="1"/>
        <v>726</v>
      </c>
      <c r="E17" s="462">
        <f>ProvsCities!$DO$5</f>
        <v>271</v>
      </c>
      <c r="F17" s="462">
        <f>ProvsCities!$AB$5</f>
        <v>227</v>
      </c>
      <c r="G17" s="462">
        <f t="shared" si="2"/>
        <v>498</v>
      </c>
      <c r="H17" s="462">
        <f>ProvsCities!$EB$5</f>
        <v>513</v>
      </c>
      <c r="I17" s="462">
        <f>ProvsCities!$AO$5</f>
        <v>440</v>
      </c>
      <c r="J17" s="462">
        <f t="shared" si="3"/>
        <v>953</v>
      </c>
      <c r="K17" s="462">
        <f>ProvsCities!$EO$5</f>
        <v>537</v>
      </c>
      <c r="L17" s="462">
        <f>ProvsCities!$BB$5</f>
        <v>421</v>
      </c>
      <c r="M17" s="462">
        <f t="shared" si="4"/>
        <v>958</v>
      </c>
      <c r="N17" s="462">
        <f>ProvsCities!$FB$5</f>
        <v>503</v>
      </c>
      <c r="O17" s="462">
        <f>ProvsCities!$BO$5</f>
        <v>405</v>
      </c>
      <c r="P17" s="462">
        <f t="shared" si="5"/>
        <v>908</v>
      </c>
      <c r="Q17" s="462">
        <f>ProvsCities!$FO$5</f>
        <v>524</v>
      </c>
      <c r="R17" s="462">
        <f>ProvsCities!$CB$5</f>
        <v>434</v>
      </c>
      <c r="S17" s="463">
        <f t="shared" si="6"/>
        <v>958</v>
      </c>
      <c r="T17" s="464">
        <f>ProvsCities!$GB$5</f>
        <v>0</v>
      </c>
      <c r="U17" s="464">
        <f>ProvsCities!$CO$5</f>
        <v>1</v>
      </c>
      <c r="V17" s="464">
        <f t="shared" si="7"/>
        <v>1</v>
      </c>
      <c r="W17" s="465">
        <f t="shared" si="0"/>
        <v>5001</v>
      </c>
      <c r="X17" s="317">
        <f>IF(W21=0,0,W17/W21)</f>
        <v>1.7124952915796323E-2</v>
      </c>
    </row>
    <row r="18" spans="1:24" ht="15.9" customHeight="1" x14ac:dyDescent="0.3">
      <c r="A18" s="470" t="s">
        <v>418</v>
      </c>
      <c r="B18" s="462">
        <f>ProvsCities!DC5</f>
        <v>278</v>
      </c>
      <c r="C18" s="462">
        <f>ProvsCities!P$5</f>
        <v>250</v>
      </c>
      <c r="D18" s="462">
        <f t="shared" si="1"/>
        <v>528</v>
      </c>
      <c r="E18" s="462">
        <f>ProvsCities!$DP$5</f>
        <v>145</v>
      </c>
      <c r="F18" s="462">
        <f>ProvsCities!$AC$5</f>
        <v>108</v>
      </c>
      <c r="G18" s="462">
        <f t="shared" si="2"/>
        <v>253</v>
      </c>
      <c r="H18" s="462">
        <f>ProvsCities!$EC$5</f>
        <v>245</v>
      </c>
      <c r="I18" s="462">
        <f>ProvsCities!$AP$5</f>
        <v>243</v>
      </c>
      <c r="J18" s="462">
        <f t="shared" si="3"/>
        <v>488</v>
      </c>
      <c r="K18" s="462">
        <f>ProvsCities!$EP$5</f>
        <v>365</v>
      </c>
      <c r="L18" s="462">
        <f>ProvsCities!$BC$5</f>
        <v>252</v>
      </c>
      <c r="M18" s="462">
        <f t="shared" si="4"/>
        <v>617</v>
      </c>
      <c r="N18" s="462">
        <f>ProvsCities!$FC$5</f>
        <v>422</v>
      </c>
      <c r="O18" s="462">
        <f>ProvsCities!$BP$5</f>
        <v>310</v>
      </c>
      <c r="P18" s="462">
        <f t="shared" si="5"/>
        <v>732</v>
      </c>
      <c r="Q18" s="462">
        <f>ProvsCities!$FP$5</f>
        <v>461</v>
      </c>
      <c r="R18" s="462">
        <f>ProvsCities!$CC$5</f>
        <v>273</v>
      </c>
      <c r="S18" s="463">
        <f t="shared" si="6"/>
        <v>734</v>
      </c>
      <c r="T18" s="464">
        <f>ProvsCities!$GC$5</f>
        <v>0</v>
      </c>
      <c r="U18" s="464">
        <f>ProvsCities!$CP$5</f>
        <v>0</v>
      </c>
      <c r="V18" s="464">
        <f t="shared" si="7"/>
        <v>0</v>
      </c>
      <c r="W18" s="465">
        <f t="shared" si="0"/>
        <v>3352</v>
      </c>
      <c r="X18" s="317">
        <f>IF(W21=0,0,W18/W21)</f>
        <v>1.1478272780193815E-2</v>
      </c>
    </row>
    <row r="19" spans="1:24" ht="15.9" customHeight="1" x14ac:dyDescent="0.3">
      <c r="A19" s="470" t="s">
        <v>417</v>
      </c>
      <c r="B19" s="462">
        <f>ProvsCities!$DE$5</f>
        <v>256</v>
      </c>
      <c r="C19" s="462">
        <f>ProvsCities!R$5</f>
        <v>178</v>
      </c>
      <c r="D19" s="462">
        <f t="shared" si="1"/>
        <v>434</v>
      </c>
      <c r="E19" s="462">
        <f>ProvsCities!$DR$5</f>
        <v>197</v>
      </c>
      <c r="F19" s="462">
        <f>ProvsCities!$AE$5</f>
        <v>148</v>
      </c>
      <c r="G19" s="462">
        <f t="shared" si="2"/>
        <v>345</v>
      </c>
      <c r="H19" s="462">
        <f>ProvsCities!$EE$5</f>
        <v>565</v>
      </c>
      <c r="I19" s="462">
        <f>ProvsCities!$AR$5</f>
        <v>456</v>
      </c>
      <c r="J19" s="462">
        <f t="shared" si="3"/>
        <v>1021</v>
      </c>
      <c r="K19" s="462">
        <f>ProvsCities!$ER$5</f>
        <v>528</v>
      </c>
      <c r="L19" s="462">
        <f>ProvsCities!$BE$5</f>
        <v>479</v>
      </c>
      <c r="M19" s="462">
        <f t="shared" si="4"/>
        <v>1007</v>
      </c>
      <c r="N19" s="462">
        <f>ProvsCities!$FE$5</f>
        <v>510</v>
      </c>
      <c r="O19" s="462">
        <f>ProvsCities!$BR$5</f>
        <v>437</v>
      </c>
      <c r="P19" s="462">
        <f t="shared" si="5"/>
        <v>947</v>
      </c>
      <c r="Q19" s="462">
        <f>ProvsCities!$FR$5</f>
        <v>496</v>
      </c>
      <c r="R19" s="462">
        <f>ProvsCities!$CE$5</f>
        <v>414</v>
      </c>
      <c r="S19" s="463">
        <f t="shared" si="6"/>
        <v>910</v>
      </c>
      <c r="T19" s="464">
        <f>ProvsCities!$GE$5</f>
        <v>0</v>
      </c>
      <c r="U19" s="464">
        <f>ProvsCities!$CR$5</f>
        <v>0</v>
      </c>
      <c r="V19" s="464">
        <f t="shared" si="7"/>
        <v>0</v>
      </c>
      <c r="W19" s="465">
        <f t="shared" si="0"/>
        <v>4664</v>
      </c>
      <c r="X19" s="317">
        <f>IF(W21=0,0,W19/W21)</f>
        <v>1.5970961887477313E-2</v>
      </c>
    </row>
    <row r="20" spans="1:24" ht="15.9" customHeight="1" x14ac:dyDescent="0.3">
      <c r="A20" s="470" t="s">
        <v>416</v>
      </c>
      <c r="B20" s="462">
        <f>ProvsCities!$DD$5</f>
        <v>164</v>
      </c>
      <c r="C20" s="462">
        <f>ProvsCities!Q$5</f>
        <v>149</v>
      </c>
      <c r="D20" s="462">
        <f t="shared" si="1"/>
        <v>313</v>
      </c>
      <c r="E20" s="462">
        <f>ProvsCities!$DQ$5</f>
        <v>93</v>
      </c>
      <c r="F20" s="462">
        <f>ProvsCities!$AD$5</f>
        <v>83</v>
      </c>
      <c r="G20" s="462">
        <f t="shared" si="2"/>
        <v>176</v>
      </c>
      <c r="H20" s="462">
        <f>ProvsCities!$ED$5</f>
        <v>225</v>
      </c>
      <c r="I20" s="462">
        <f>ProvsCities!$AQ$5</f>
        <v>165</v>
      </c>
      <c r="J20" s="462">
        <f t="shared" si="3"/>
        <v>390</v>
      </c>
      <c r="K20" s="462">
        <f>ProvsCities!$EQ$5</f>
        <v>216</v>
      </c>
      <c r="L20" s="462">
        <f>ProvsCities!$BD$5</f>
        <v>163</v>
      </c>
      <c r="M20" s="462">
        <f t="shared" si="4"/>
        <v>379</v>
      </c>
      <c r="N20" s="462">
        <f>ProvsCities!$FD$5</f>
        <v>172</v>
      </c>
      <c r="O20" s="462">
        <f>ProvsCities!$BQ$5</f>
        <v>110</v>
      </c>
      <c r="P20" s="462">
        <f t="shared" si="5"/>
        <v>282</v>
      </c>
      <c r="Q20" s="462">
        <f>ProvsCities!$FQ$5</f>
        <v>148</v>
      </c>
      <c r="R20" s="462">
        <f>ProvsCities!$CD$5</f>
        <v>117</v>
      </c>
      <c r="S20" s="463">
        <f t="shared" si="6"/>
        <v>265</v>
      </c>
      <c r="T20" s="464">
        <f>ProvsCities!$GD$5</f>
        <v>0</v>
      </c>
      <c r="U20" s="464">
        <f>ProvsCities!$CQ$5</f>
        <v>0</v>
      </c>
      <c r="V20" s="464">
        <f t="shared" si="7"/>
        <v>0</v>
      </c>
      <c r="W20" s="465">
        <f t="shared" si="0"/>
        <v>1805</v>
      </c>
      <c r="X20" s="317">
        <f>IF(W21=0,0,W20/W21)</f>
        <v>6.1808718282368247E-3</v>
      </c>
    </row>
    <row r="21" spans="1:24" ht="18" customHeight="1" thickBot="1" x14ac:dyDescent="0.35">
      <c r="A21" s="315" t="s">
        <v>7</v>
      </c>
      <c r="B21" s="466">
        <f>SUM(B8:B11)</f>
        <v>13568</v>
      </c>
      <c r="C21" s="466">
        <f t="shared" ref="C21:V21" si="8">SUM(C8:C11)</f>
        <v>12967</v>
      </c>
      <c r="D21" s="466">
        <f t="shared" si="8"/>
        <v>26535</v>
      </c>
      <c r="E21" s="466">
        <f t="shared" si="8"/>
        <v>13434</v>
      </c>
      <c r="F21" s="466">
        <f t="shared" si="8"/>
        <v>12150</v>
      </c>
      <c r="G21" s="466">
        <f t="shared" si="8"/>
        <v>25584</v>
      </c>
      <c r="H21" s="466">
        <f t="shared" si="8"/>
        <v>29916</v>
      </c>
      <c r="I21" s="466">
        <f t="shared" si="8"/>
        <v>28146</v>
      </c>
      <c r="J21" s="466">
        <f t="shared" si="8"/>
        <v>58062</v>
      </c>
      <c r="K21" s="466">
        <f t="shared" si="8"/>
        <v>31004</v>
      </c>
      <c r="L21" s="466">
        <f t="shared" si="8"/>
        <v>28086</v>
      </c>
      <c r="M21" s="466">
        <f t="shared" si="8"/>
        <v>59090</v>
      </c>
      <c r="N21" s="466">
        <f t="shared" si="8"/>
        <v>31390</v>
      </c>
      <c r="O21" s="466">
        <f t="shared" si="8"/>
        <v>29123</v>
      </c>
      <c r="P21" s="466">
        <f t="shared" si="8"/>
        <v>60513</v>
      </c>
      <c r="Q21" s="466">
        <f t="shared" si="8"/>
        <v>32331</v>
      </c>
      <c r="R21" s="466">
        <f t="shared" si="8"/>
        <v>29915</v>
      </c>
      <c r="S21" s="467">
        <f t="shared" si="8"/>
        <v>62246</v>
      </c>
      <c r="T21" s="468">
        <f t="shared" si="8"/>
        <v>8</v>
      </c>
      <c r="U21" s="468">
        <f t="shared" si="8"/>
        <v>13</v>
      </c>
      <c r="V21" s="468">
        <f t="shared" si="8"/>
        <v>21</v>
      </c>
      <c r="W21" s="469">
        <f>SUM(W8:W11)</f>
        <v>292030</v>
      </c>
      <c r="X21" s="316"/>
    </row>
    <row r="22" spans="1:24" x14ac:dyDescent="0.3">
      <c r="A22" s="476" t="s">
        <v>264</v>
      </c>
      <c r="B22" s="476"/>
      <c r="C22" s="476"/>
      <c r="D22" s="476"/>
      <c r="E22" s="476"/>
      <c r="F22" s="476"/>
      <c r="G22" s="476"/>
      <c r="H22" s="477"/>
      <c r="I22" s="594">
        <v>0.10714</v>
      </c>
      <c r="J22" s="594"/>
      <c r="K22" s="588" t="str">
        <f>IF(ProvsCities!$HC$5=0,"","Note:")</f>
        <v/>
      </c>
      <c r="L22" s="588"/>
      <c r="M22" s="391" t="str">
        <f>IF(ProvsCities!$HC$5=0,"",ProvsCities!$HC$5)</f>
        <v/>
      </c>
      <c r="N22" s="589" t="str">
        <f>IF(ProvsCities!$HC$5=0,"","Barangays with incomplete height measurement(s)")</f>
        <v/>
      </c>
      <c r="O22" s="589"/>
      <c r="P22" s="589"/>
      <c r="Q22" s="589"/>
      <c r="R22" s="589"/>
      <c r="S22" s="589"/>
      <c r="T22" s="589"/>
      <c r="U22" s="589"/>
      <c r="V22" s="589"/>
      <c r="W22" s="589"/>
      <c r="X22" s="589"/>
    </row>
  </sheetData>
  <sheetProtection algorithmName="SHA-512" hashValue="q8uawBOHMlY5Bt8u/QtEbwC0NTBnhUxsoVSqFUFVxZ5rQPWnn0NbVROsLkIVIGGqBvK0w7P8/ZqtnRRw9u5jDA==" saltValue="XNwAsGTQ2jINrkBxgmPcaA==" spinCount="100000" sheet="1" objects="1" scenarios="1"/>
  <protectedRanges>
    <protectedRange algorithmName="SHA-512" hashValue="GN8PrPCM4LCrr7SOfYvgeYQQHjshAo3XkKFQlIZifl01iePoxPdg9kHhaDjSvdK+J1IfCdRCVRWxm5LMG0zUGg==" saltValue="bYHjY7bjeMmCDRYSMEuFZA==" spinCount="100000" sqref="I22:J22" name="Multiplier"/>
  </protectedRanges>
  <mergeCells count="33">
    <mergeCell ref="I22:J22"/>
    <mergeCell ref="A6:A7"/>
    <mergeCell ref="B6:D6"/>
    <mergeCell ref="E6:G6"/>
    <mergeCell ref="H6:J6"/>
    <mergeCell ref="K6:M6"/>
    <mergeCell ref="K22:L22"/>
    <mergeCell ref="N22:X22"/>
    <mergeCell ref="Q6:S6"/>
    <mergeCell ref="T6:V6"/>
    <mergeCell ref="W6:X6"/>
    <mergeCell ref="N6:P6"/>
    <mergeCell ref="U5:V5"/>
    <mergeCell ref="R1:S2"/>
    <mergeCell ref="W1:X2"/>
    <mergeCell ref="E2:G2"/>
    <mergeCell ref="M2:O2"/>
    <mergeCell ref="P1:P2"/>
    <mergeCell ref="D4:F4"/>
    <mergeCell ref="J4:O4"/>
    <mergeCell ref="G4:H4"/>
    <mergeCell ref="B5:D5"/>
    <mergeCell ref="E5:J5"/>
    <mergeCell ref="K5:L5"/>
    <mergeCell ref="M5:Q5"/>
    <mergeCell ref="R5:T5"/>
    <mergeCell ref="A1:A2"/>
    <mergeCell ref="E1:G1"/>
    <mergeCell ref="H1:I2"/>
    <mergeCell ref="K1:O1"/>
    <mergeCell ref="B1:B2"/>
    <mergeCell ref="C1:C2"/>
    <mergeCell ref="D1:D2"/>
  </mergeCells>
  <conditionalFormatting sqref="U5">
    <cfRule type="cellIs" dxfId="3684" priority="14" operator="notEqual">
      <formula>""</formula>
    </cfRule>
  </conditionalFormatting>
  <conditionalFormatting sqref="B5">
    <cfRule type="cellIs" dxfId="3683" priority="13" operator="equal">
      <formula>""</formula>
    </cfRule>
  </conditionalFormatting>
  <conditionalFormatting sqref="G4:H4">
    <cfRule type="containsBlanks" dxfId="3682" priority="12">
      <formula>LEN(TRIM(G4))=0</formula>
    </cfRule>
  </conditionalFormatting>
  <conditionalFormatting sqref="P1">
    <cfRule type="cellIs" dxfId="3681" priority="10" operator="equal">
      <formula>0</formula>
    </cfRule>
    <cfRule type="cellIs" dxfId="3680" priority="11" operator="lessThan">
      <formula>$P$4</formula>
    </cfRule>
  </conditionalFormatting>
  <conditionalFormatting sqref="P4">
    <cfRule type="cellIs" dxfId="3679" priority="9" operator="equal">
      <formula>0</formula>
    </cfRule>
  </conditionalFormatting>
  <conditionalFormatting sqref="H1">
    <cfRule type="cellIs" dxfId="3678" priority="8" operator="equal">
      <formula>0</formula>
    </cfRule>
  </conditionalFormatting>
  <conditionalFormatting sqref="K5:L5">
    <cfRule type="cellIs" dxfId="3677" priority="7" operator="equal">
      <formula>0</formula>
    </cfRule>
  </conditionalFormatting>
  <conditionalFormatting sqref="M5:Q5">
    <cfRule type="containsText" dxfId="3676" priority="6" operator="containsText" text="Double">
      <formula>NOT(ISERROR(SEARCH("Double",M5)))</formula>
    </cfRule>
  </conditionalFormatting>
  <conditionalFormatting sqref="R5:T5">
    <cfRule type="containsText" dxfId="3675" priority="5" operator="containsText" text="duplicates">
      <formula>NOT(ISERROR(SEARCH("duplicates",R5)))</formula>
    </cfRule>
  </conditionalFormatting>
  <conditionalFormatting sqref="R1">
    <cfRule type="containsBlanks" dxfId="3674" priority="4">
      <formula>LEN(TRIM(R1))=0</formula>
    </cfRule>
  </conditionalFormatting>
  <conditionalFormatting sqref="W5">
    <cfRule type="notContainsBlanks" dxfId="3673" priority="3">
      <formula>LEN(TRIM(W5))&gt;0</formula>
    </cfRule>
  </conditionalFormatting>
  <conditionalFormatting sqref="K22:X22">
    <cfRule type="notContainsBlanks" dxfId="3672" priority="17">
      <formula>LEN(TRIM(K22))&gt;0</formula>
    </cfRule>
  </conditionalFormatting>
  <dataValidations count="6">
    <dataValidation allowBlank="1" showInputMessage="1" showErrorMessage="1" prompt="Please type in the Philippine Standard Geographic Code (PSGC) for the Municipality or City. PSGC Codes are available at the Philippine Statistics Authrority website." sqref="R3:S3 R1" xr:uid="{43BC911B-BB1D-48B0-BBF9-E9FEA0B093EA}"/>
    <dataValidation allowBlank="1" showInputMessage="1" showErrorMessage="1" prompt="Please enter the total number of barangays in this city or municipality" sqref="Q4" xr:uid="{8292DE28-1ADC-47A3-A523-A0D2B428154E}"/>
    <dataValidation allowBlank="1" showInputMessage="1" showErrorMessage="1" prompt="Please enter the total population of the region" sqref="B5:D5" xr:uid="{3856578A-CA33-471D-B515-19B52E9EA399}"/>
    <dataValidation type="whole" allowBlank="1" showInputMessage="1" showErrorMessage="1" errorTitle="Invalid Code" error="Please look at the assigned PSGC code on the NCSB website." sqref="S4:T4" xr:uid="{56FF988D-5A5C-4F58-828D-FA9527D2944A}">
      <formula1>9999999</formula1>
      <formula2>180000000</formula2>
    </dataValidation>
    <dataValidation allowBlank="1" showInputMessage="1" showErrorMessage="1" promptTitle="NO DATA ENTRY REQUIRED" prompt="Contents of cells to be auto-filled" sqref="B1:D2 P1:P2 G4:H4 P4" xr:uid="{ABA9E631-25E2-4B0D-9127-CAB1D189B00E}"/>
    <dataValidation allowBlank="1" showInputMessage="1" showErrorMessage="1" promptTitle="NO DATA ENTRY REQUIRED" prompt="To get this value, type in the Total Population in Cell B5._x000a_" sqref="H1:I2 K5:L5" xr:uid="{A67A92C2-823F-4B9A-9CCD-B74EB7B6434E}"/>
  </dataValidations>
  <pageMargins left="0.45" right="0.2" top="0.75" bottom="0.5" header="0.3" footer="0.3"/>
  <pageSetup paperSize="1000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KD35"/>
  <sheetViews>
    <sheetView view="pageBreakPreview" zoomScale="89" zoomScaleNormal="93" zoomScaleSheetLayoutView="89" workbookViewId="0">
      <selection activeCell="N7" sqref="N7:S7"/>
    </sheetView>
  </sheetViews>
  <sheetFormatPr defaultColWidth="0" defaultRowHeight="14.4" x14ac:dyDescent="0.3"/>
  <cols>
    <col min="1" max="1" width="11.6640625" customWidth="1"/>
    <col min="2" max="2" width="6.6640625" customWidth="1"/>
    <col min="3" max="5" width="5.6640625" customWidth="1"/>
    <col min="6" max="6" width="4.6640625" customWidth="1"/>
    <col min="7" max="7" width="8.6640625" customWidth="1"/>
    <col min="8" max="19" width="7.6640625" customWidth="1"/>
    <col min="20" max="21" width="0.88671875" customWidth="1"/>
    <col min="22" max="22" width="9.33203125" customWidth="1"/>
    <col min="23" max="23" width="11.6640625" customWidth="1"/>
    <col min="24" max="24" width="8.6640625" customWidth="1"/>
    <col min="25" max="26" width="5.6640625" customWidth="1"/>
    <col min="27" max="28" width="4.6640625" customWidth="1"/>
    <col min="29" max="29" width="8.6640625" customWidth="1"/>
    <col min="30" max="41" width="7.44140625" customWidth="1"/>
    <col min="42" max="43" width="0.88671875" customWidth="1"/>
    <col min="44" max="44" width="9.33203125" customWidth="1"/>
    <col min="45" max="45" width="11.6640625" customWidth="1"/>
    <col min="46" max="46" width="8.6640625" customWidth="1"/>
    <col min="47" max="48" width="5.6640625" customWidth="1"/>
    <col min="49" max="50" width="4.6640625" customWidth="1"/>
    <col min="51" max="51" width="7.6640625" customWidth="1"/>
    <col min="52" max="63" width="7.44140625" customWidth="1"/>
    <col min="64" max="65" width="0.88671875" customWidth="1"/>
    <col min="66" max="66" width="9.33203125" customWidth="1"/>
    <col min="67" max="67" width="11.6640625" customWidth="1"/>
    <col min="68" max="68" width="8.6640625" customWidth="1"/>
    <col min="69" max="70" width="5.6640625" customWidth="1"/>
    <col min="71" max="72" width="4.6640625" customWidth="1"/>
    <col min="73" max="73" width="8.6640625" customWidth="1"/>
    <col min="74" max="85" width="7.44140625" customWidth="1"/>
    <col min="86" max="87" width="0.88671875" customWidth="1"/>
    <col min="88" max="88" width="9.33203125" customWidth="1"/>
    <col min="89" max="89" width="11.6640625" customWidth="1"/>
    <col min="90" max="90" width="8.6640625" customWidth="1"/>
    <col min="91" max="92" width="5.6640625" customWidth="1"/>
    <col min="93" max="94" width="4.6640625" customWidth="1"/>
    <col min="95" max="95" width="8.6640625" customWidth="1"/>
    <col min="96" max="107" width="7.44140625" customWidth="1"/>
    <col min="108" max="109" width="0.88671875" customWidth="1"/>
    <col min="110" max="110" width="9.33203125" customWidth="1"/>
    <col min="111" max="111" width="11.6640625" customWidth="1"/>
    <col min="112" max="112" width="8.6640625" customWidth="1"/>
    <col min="113" max="114" width="5.6640625" customWidth="1"/>
    <col min="115" max="116" width="4.6640625" customWidth="1"/>
    <col min="117" max="117" width="8.6640625" customWidth="1"/>
    <col min="118" max="129" width="7.44140625" customWidth="1"/>
    <col min="130" max="131" width="0.88671875" customWidth="1"/>
    <col min="132" max="132" width="9.33203125" customWidth="1"/>
    <col min="133" max="133" width="11.6640625" customWidth="1"/>
    <col min="134" max="134" width="8.6640625" customWidth="1"/>
    <col min="135" max="136" width="5.6640625" customWidth="1"/>
    <col min="137" max="138" width="4.6640625" customWidth="1"/>
    <col min="139" max="139" width="8.6640625" customWidth="1"/>
    <col min="140" max="151" width="7.44140625" customWidth="1"/>
    <col min="152" max="153" width="0.88671875" customWidth="1"/>
    <col min="154" max="154" width="9.33203125" customWidth="1"/>
    <col min="155" max="155" width="11.6640625" customWidth="1"/>
    <col min="156" max="156" width="8.6640625" customWidth="1"/>
    <col min="157" max="158" width="5.6640625" customWidth="1"/>
    <col min="159" max="160" width="4.6640625" customWidth="1"/>
    <col min="161" max="161" width="8.6640625" customWidth="1"/>
    <col min="162" max="173" width="7.44140625" customWidth="1"/>
    <col min="174" max="175" width="0.88671875" customWidth="1"/>
    <col min="176" max="176" width="9.33203125" customWidth="1"/>
    <col min="177" max="177" width="11.6640625" customWidth="1"/>
    <col min="178" max="178" width="8.6640625" customWidth="1"/>
    <col min="179" max="180" width="5.6640625" customWidth="1"/>
    <col min="181" max="182" width="4.6640625" customWidth="1"/>
    <col min="183" max="183" width="8.6640625" customWidth="1"/>
    <col min="184" max="195" width="7.44140625" customWidth="1"/>
    <col min="196" max="197" width="0.88671875" customWidth="1"/>
    <col min="198" max="198" width="9.33203125" customWidth="1"/>
    <col min="199" max="199" width="11.6640625" customWidth="1"/>
    <col min="200" max="200" width="8.6640625" customWidth="1"/>
    <col min="201" max="202" width="5.6640625" customWidth="1"/>
    <col min="203" max="204" width="4.6640625" customWidth="1"/>
    <col min="205" max="205" width="8.6640625" customWidth="1"/>
    <col min="206" max="217" width="7.44140625" customWidth="1"/>
    <col min="218" max="219" width="0.88671875" customWidth="1"/>
    <col min="220" max="220" width="10.5546875" customWidth="1"/>
    <col min="221" max="221" width="11.6640625" customWidth="1"/>
    <col min="222" max="222" width="8.6640625" customWidth="1"/>
    <col min="223" max="224" width="5.6640625" customWidth="1"/>
    <col min="225" max="226" width="4.6640625" customWidth="1"/>
    <col min="227" max="227" width="8.6640625" customWidth="1"/>
    <col min="228" max="239" width="7.44140625" customWidth="1"/>
    <col min="240" max="241" width="0.88671875" customWidth="1"/>
    <col min="242" max="242" width="10.109375" customWidth="1"/>
    <col min="243" max="243" width="11.6640625" customWidth="1"/>
    <col min="244" max="244" width="8.6640625" customWidth="1"/>
    <col min="245" max="246" width="5.6640625" customWidth="1"/>
    <col min="247" max="248" width="4.6640625" customWidth="1"/>
    <col min="249" max="249" width="8.6640625" customWidth="1"/>
    <col min="250" max="261" width="7.44140625" customWidth="1"/>
    <col min="262" max="263" width="0.88671875" customWidth="1"/>
    <col min="264" max="264" width="10.33203125" customWidth="1"/>
    <col min="265" max="265" width="11.6640625" customWidth="1"/>
    <col min="266" max="266" width="7.6640625" customWidth="1"/>
    <col min="267" max="268" width="5.44140625" customWidth="1"/>
    <col min="269" max="270" width="4.6640625" customWidth="1"/>
    <col min="271" max="271" width="8.6640625" customWidth="1"/>
    <col min="272" max="283" width="7.44140625" customWidth="1"/>
    <col min="284" max="285" width="0.44140625" customWidth="1"/>
    <col min="286" max="286" width="9.44140625" customWidth="1"/>
    <col min="287" max="287" width="2.44140625" customWidth="1"/>
    <col min="288" max="288" width="6.88671875" hidden="1" customWidth="1"/>
    <col min="289" max="290" width="1.6640625" hidden="1" customWidth="1"/>
    <col min="291" max="16384" width="9.109375" hidden="1"/>
  </cols>
  <sheetData>
    <row r="1" spans="1:286" ht="15.9" customHeight="1" x14ac:dyDescent="0.3">
      <c r="A1" s="654" t="s">
        <v>276</v>
      </c>
      <c r="B1" s="654"/>
      <c r="C1" s="654"/>
      <c r="D1" s="654"/>
      <c r="E1" s="654"/>
      <c r="F1" s="654"/>
      <c r="G1" s="654"/>
      <c r="H1" s="635" t="s">
        <v>31</v>
      </c>
      <c r="I1" s="635"/>
      <c r="J1" s="635"/>
      <c r="K1" s="635"/>
      <c r="L1" s="635"/>
      <c r="M1" s="36"/>
      <c r="N1" s="36"/>
      <c r="O1" s="36"/>
      <c r="P1" s="36"/>
      <c r="Q1" s="36"/>
      <c r="R1" s="36"/>
      <c r="S1" s="36"/>
      <c r="T1" s="36"/>
      <c r="U1" s="36"/>
      <c r="V1" s="52">
        <v>1</v>
      </c>
      <c r="W1" s="635" t="s">
        <v>31</v>
      </c>
      <c r="X1" s="635"/>
      <c r="Y1" s="635"/>
      <c r="Z1" s="635"/>
      <c r="AA1" s="635"/>
      <c r="AB1" s="635"/>
      <c r="AC1" s="635"/>
      <c r="AD1" s="635"/>
      <c r="AE1" s="635"/>
      <c r="AF1" s="635"/>
      <c r="AG1" s="635"/>
      <c r="AH1" s="635"/>
      <c r="AI1" s="635"/>
      <c r="AJ1" s="635"/>
      <c r="AK1" s="635"/>
      <c r="AL1" s="635"/>
      <c r="AM1" s="635"/>
      <c r="AN1" s="635"/>
      <c r="AO1" s="635"/>
      <c r="AP1" s="635"/>
      <c r="AQ1" s="635"/>
      <c r="AR1" s="52">
        <v>2</v>
      </c>
      <c r="AS1" s="635" t="s">
        <v>31</v>
      </c>
      <c r="AT1" s="635"/>
      <c r="AU1" s="635"/>
      <c r="AV1" s="635"/>
      <c r="AW1" s="635"/>
      <c r="AX1" s="635"/>
      <c r="AY1" s="635"/>
      <c r="AZ1" s="635"/>
      <c r="BA1" s="635"/>
      <c r="BB1" s="635"/>
      <c r="BC1" s="635"/>
      <c r="BD1" s="635"/>
      <c r="BE1" s="635"/>
      <c r="BF1" s="635"/>
      <c r="BG1" s="635"/>
      <c r="BH1" s="635"/>
      <c r="BI1" s="635"/>
      <c r="BJ1" s="635"/>
      <c r="BK1" s="635"/>
      <c r="BL1" s="635"/>
      <c r="BM1" s="635"/>
      <c r="BN1" s="52">
        <v>3</v>
      </c>
      <c r="BO1" s="635" t="s">
        <v>31</v>
      </c>
      <c r="BP1" s="635"/>
      <c r="BQ1" s="635"/>
      <c r="BR1" s="635"/>
      <c r="BS1" s="635"/>
      <c r="BT1" s="635"/>
      <c r="BU1" s="635"/>
      <c r="BV1" s="635"/>
      <c r="BW1" s="635"/>
      <c r="BX1" s="635"/>
      <c r="BY1" s="635"/>
      <c r="BZ1" s="635"/>
      <c r="CA1" s="635"/>
      <c r="CB1" s="635"/>
      <c r="CC1" s="635"/>
      <c r="CD1" s="635"/>
      <c r="CE1" s="635"/>
      <c r="CF1" s="635"/>
      <c r="CG1" s="635"/>
      <c r="CH1" s="635"/>
      <c r="CI1" s="635"/>
      <c r="CJ1" s="52">
        <v>4</v>
      </c>
      <c r="CK1" s="635" t="s">
        <v>31</v>
      </c>
      <c r="CL1" s="635"/>
      <c r="CM1" s="635"/>
      <c r="CN1" s="635"/>
      <c r="CO1" s="635"/>
      <c r="CP1" s="635"/>
      <c r="CQ1" s="635"/>
      <c r="CR1" s="635"/>
      <c r="CS1" s="635"/>
      <c r="CT1" s="635"/>
      <c r="CU1" s="635"/>
      <c r="CV1" s="635"/>
      <c r="CW1" s="635"/>
      <c r="CX1" s="635"/>
      <c r="CY1" s="635"/>
      <c r="CZ1" s="635"/>
      <c r="DA1" s="635"/>
      <c r="DB1" s="635"/>
      <c r="DC1" s="635"/>
      <c r="DD1" s="635"/>
      <c r="DE1" s="635"/>
      <c r="DF1" s="52">
        <v>5</v>
      </c>
      <c r="DG1" s="635" t="s">
        <v>31</v>
      </c>
      <c r="DH1" s="635"/>
      <c r="DI1" s="635"/>
      <c r="DJ1" s="635"/>
      <c r="DK1" s="635"/>
      <c r="DL1" s="635"/>
      <c r="DM1" s="635"/>
      <c r="DN1" s="635"/>
      <c r="DO1" s="635"/>
      <c r="DP1" s="635"/>
      <c r="DQ1" s="635"/>
      <c r="DR1" s="635"/>
      <c r="DS1" s="635"/>
      <c r="DT1" s="635"/>
      <c r="DU1" s="635"/>
      <c r="DV1" s="635"/>
      <c r="DW1" s="635"/>
      <c r="DX1" s="635"/>
      <c r="DY1" s="635"/>
      <c r="DZ1" s="635"/>
      <c r="EA1" s="635"/>
      <c r="EB1" s="52">
        <v>6</v>
      </c>
      <c r="EC1" s="635" t="s">
        <v>31</v>
      </c>
      <c r="ED1" s="635"/>
      <c r="EE1" s="635"/>
      <c r="EF1" s="635"/>
      <c r="EG1" s="635"/>
      <c r="EH1" s="635"/>
      <c r="EI1" s="635"/>
      <c r="EJ1" s="635"/>
      <c r="EK1" s="635"/>
      <c r="EL1" s="635"/>
      <c r="EM1" s="635"/>
      <c r="EN1" s="635"/>
      <c r="EO1" s="635"/>
      <c r="EP1" s="635"/>
      <c r="EQ1" s="635"/>
      <c r="ER1" s="635"/>
      <c r="ES1" s="635"/>
      <c r="ET1" s="635"/>
      <c r="EU1" s="635"/>
      <c r="EV1" s="635"/>
      <c r="EW1" s="635"/>
      <c r="EX1" s="52">
        <v>7</v>
      </c>
      <c r="EY1" s="635" t="s">
        <v>31</v>
      </c>
      <c r="EZ1" s="635"/>
      <c r="FA1" s="635"/>
      <c r="FB1" s="635"/>
      <c r="FC1" s="635"/>
      <c r="FD1" s="635"/>
      <c r="FE1" s="635"/>
      <c r="FF1" s="635"/>
      <c r="FG1" s="635"/>
      <c r="FH1" s="635"/>
      <c r="FI1" s="635"/>
      <c r="FJ1" s="635"/>
      <c r="FK1" s="635"/>
      <c r="FL1" s="635"/>
      <c r="FM1" s="635"/>
      <c r="FN1" s="635"/>
      <c r="FO1" s="635"/>
      <c r="FP1" s="635"/>
      <c r="FQ1" s="635"/>
      <c r="FR1" s="635"/>
      <c r="FS1" s="635"/>
      <c r="FT1" s="52">
        <v>8</v>
      </c>
      <c r="FU1" s="635" t="s">
        <v>31</v>
      </c>
      <c r="FV1" s="635"/>
      <c r="FW1" s="635"/>
      <c r="FX1" s="635"/>
      <c r="FY1" s="635"/>
      <c r="FZ1" s="635"/>
      <c r="GA1" s="635"/>
      <c r="GB1" s="635"/>
      <c r="GC1" s="635"/>
      <c r="GD1" s="635"/>
      <c r="GE1" s="635"/>
      <c r="GF1" s="635"/>
      <c r="GG1" s="635"/>
      <c r="GH1" s="635"/>
      <c r="GI1" s="635"/>
      <c r="GJ1" s="635"/>
      <c r="GK1" s="635"/>
      <c r="GL1" s="635"/>
      <c r="GM1" s="635"/>
      <c r="GN1" s="635"/>
      <c r="GO1" s="635"/>
      <c r="GP1" s="52">
        <v>9</v>
      </c>
      <c r="GQ1" s="635" t="s">
        <v>31</v>
      </c>
      <c r="GR1" s="635"/>
      <c r="GS1" s="635"/>
      <c r="GT1" s="635"/>
      <c r="GU1" s="635"/>
      <c r="GV1" s="635"/>
      <c r="GW1" s="635"/>
      <c r="GX1" s="635"/>
      <c r="GY1" s="635"/>
      <c r="GZ1" s="635"/>
      <c r="HA1" s="635"/>
      <c r="HB1" s="635"/>
      <c r="HC1" s="635"/>
      <c r="HD1" s="635"/>
      <c r="HE1" s="635"/>
      <c r="HF1" s="635"/>
      <c r="HG1" s="635"/>
      <c r="HH1" s="635"/>
      <c r="HI1" s="635"/>
      <c r="HJ1" s="635"/>
      <c r="HK1" s="635"/>
      <c r="HL1" s="52">
        <v>10</v>
      </c>
      <c r="HM1" s="635" t="s">
        <v>31</v>
      </c>
      <c r="HN1" s="635"/>
      <c r="HO1" s="635"/>
      <c r="HP1" s="635"/>
      <c r="HQ1" s="635"/>
      <c r="HR1" s="635"/>
      <c r="HS1" s="635"/>
      <c r="HT1" s="635"/>
      <c r="HU1" s="635"/>
      <c r="HV1" s="635"/>
      <c r="HW1" s="635"/>
      <c r="HX1" s="635"/>
      <c r="HY1" s="635"/>
      <c r="HZ1" s="635"/>
      <c r="IA1" s="635"/>
      <c r="IB1" s="635"/>
      <c r="IC1" s="635"/>
      <c r="ID1" s="635"/>
      <c r="IE1" s="635"/>
      <c r="IF1" s="635"/>
      <c r="IG1" s="635"/>
      <c r="IH1" s="52">
        <v>11</v>
      </c>
      <c r="II1" s="635" t="s">
        <v>31</v>
      </c>
      <c r="IJ1" s="635"/>
      <c r="IK1" s="635"/>
      <c r="IL1" s="635"/>
      <c r="IM1" s="635"/>
      <c r="IN1" s="635"/>
      <c r="IO1" s="635"/>
      <c r="IP1" s="635"/>
      <c r="IQ1" s="635"/>
      <c r="IR1" s="635"/>
      <c r="IS1" s="635"/>
      <c r="IT1" s="635"/>
      <c r="IU1" s="635"/>
      <c r="IV1" s="635"/>
      <c r="IW1" s="635"/>
      <c r="IX1" s="635"/>
      <c r="IY1" s="635"/>
      <c r="IZ1" s="635"/>
      <c r="JA1" s="635"/>
      <c r="JB1" s="635"/>
      <c r="JC1" s="635"/>
      <c r="JD1" s="52">
        <v>12</v>
      </c>
      <c r="JE1" s="635" t="s">
        <v>31</v>
      </c>
      <c r="JF1" s="635"/>
      <c r="JG1" s="635"/>
      <c r="JH1" s="635"/>
      <c r="JI1" s="635"/>
      <c r="JJ1" s="635"/>
      <c r="JK1" s="635"/>
      <c r="JL1" s="635"/>
      <c r="JM1" s="635"/>
      <c r="JN1" s="635"/>
      <c r="JO1" s="635"/>
      <c r="JP1" s="635"/>
      <c r="JQ1" s="635"/>
      <c r="JR1" s="635"/>
      <c r="JS1" s="635"/>
      <c r="JT1" s="635"/>
      <c r="JU1" s="635"/>
      <c r="JV1" s="635"/>
      <c r="JW1" s="635"/>
      <c r="JX1" s="635"/>
      <c r="JY1" s="635"/>
      <c r="JZ1" s="52">
        <v>13</v>
      </c>
    </row>
    <row r="2" spans="1:286" ht="15.9" customHeight="1" x14ac:dyDescent="0.3">
      <c r="A2" s="654"/>
      <c r="B2" s="654"/>
      <c r="C2" s="654"/>
      <c r="D2" s="654"/>
      <c r="E2" s="654"/>
      <c r="F2" s="654"/>
      <c r="G2" s="654"/>
      <c r="H2" s="635" t="s">
        <v>32</v>
      </c>
      <c r="I2" s="635"/>
      <c r="J2" s="635"/>
      <c r="K2" s="635"/>
      <c r="L2" s="635"/>
      <c r="M2" s="36"/>
      <c r="N2" s="36"/>
      <c r="O2" s="36"/>
      <c r="P2" s="36"/>
      <c r="Q2" s="36"/>
      <c r="R2" s="36"/>
      <c r="S2" s="36"/>
      <c r="T2" s="36"/>
      <c r="U2" s="36"/>
      <c r="V2" s="44"/>
      <c r="W2" s="635" t="s">
        <v>32</v>
      </c>
      <c r="X2" s="635"/>
      <c r="Y2" s="635"/>
      <c r="Z2" s="635"/>
      <c r="AA2" s="635"/>
      <c r="AB2" s="635"/>
      <c r="AC2" s="635"/>
      <c r="AD2" s="635"/>
      <c r="AE2" s="635"/>
      <c r="AF2" s="635"/>
      <c r="AG2" s="635"/>
      <c r="AH2" s="635"/>
      <c r="AI2" s="635"/>
      <c r="AJ2" s="635"/>
      <c r="AK2" s="635"/>
      <c r="AL2" s="635"/>
      <c r="AM2" s="635"/>
      <c r="AN2" s="635"/>
      <c r="AO2" s="635"/>
      <c r="AP2" s="635"/>
      <c r="AQ2" s="635"/>
      <c r="AR2" s="44"/>
      <c r="AS2" s="635" t="s">
        <v>32</v>
      </c>
      <c r="AT2" s="635"/>
      <c r="AU2" s="635"/>
      <c r="AV2" s="635"/>
      <c r="AW2" s="635"/>
      <c r="AX2" s="635"/>
      <c r="AY2" s="635"/>
      <c r="AZ2" s="635"/>
      <c r="BA2" s="635"/>
      <c r="BB2" s="635"/>
      <c r="BC2" s="635"/>
      <c r="BD2" s="635"/>
      <c r="BE2" s="635"/>
      <c r="BF2" s="635"/>
      <c r="BG2" s="635"/>
      <c r="BH2" s="635"/>
      <c r="BI2" s="635"/>
      <c r="BJ2" s="635"/>
      <c r="BK2" s="635"/>
      <c r="BL2" s="635"/>
      <c r="BM2" s="635"/>
      <c r="BN2" s="44"/>
      <c r="BO2" s="635" t="s">
        <v>32</v>
      </c>
      <c r="BP2" s="635"/>
      <c r="BQ2" s="635"/>
      <c r="BR2" s="635"/>
      <c r="BS2" s="635"/>
      <c r="BT2" s="635"/>
      <c r="BU2" s="635"/>
      <c r="BV2" s="635"/>
      <c r="BW2" s="635"/>
      <c r="BX2" s="635"/>
      <c r="BY2" s="635"/>
      <c r="BZ2" s="635"/>
      <c r="CA2" s="635"/>
      <c r="CB2" s="635"/>
      <c r="CC2" s="635"/>
      <c r="CD2" s="635"/>
      <c r="CE2" s="635"/>
      <c r="CF2" s="635"/>
      <c r="CG2" s="635"/>
      <c r="CH2" s="635"/>
      <c r="CI2" s="635"/>
      <c r="CJ2" s="44"/>
      <c r="CK2" s="635" t="s">
        <v>32</v>
      </c>
      <c r="CL2" s="635"/>
      <c r="CM2" s="635"/>
      <c r="CN2" s="635"/>
      <c r="CO2" s="635"/>
      <c r="CP2" s="635"/>
      <c r="CQ2" s="635"/>
      <c r="CR2" s="635"/>
      <c r="CS2" s="635"/>
      <c r="CT2" s="635"/>
      <c r="CU2" s="635"/>
      <c r="CV2" s="635"/>
      <c r="CW2" s="635"/>
      <c r="CX2" s="635"/>
      <c r="CY2" s="635"/>
      <c r="CZ2" s="635"/>
      <c r="DA2" s="635"/>
      <c r="DB2" s="635"/>
      <c r="DC2" s="635"/>
      <c r="DD2" s="635"/>
      <c r="DE2" s="635"/>
      <c r="DF2" s="47"/>
      <c r="DG2" s="635" t="s">
        <v>32</v>
      </c>
      <c r="DH2" s="635"/>
      <c r="DI2" s="635"/>
      <c r="DJ2" s="635"/>
      <c r="DK2" s="635"/>
      <c r="DL2" s="635"/>
      <c r="DM2" s="635"/>
      <c r="DN2" s="635"/>
      <c r="DO2" s="635"/>
      <c r="DP2" s="635"/>
      <c r="DQ2" s="635"/>
      <c r="DR2" s="635"/>
      <c r="DS2" s="635"/>
      <c r="DT2" s="635"/>
      <c r="DU2" s="635"/>
      <c r="DV2" s="635"/>
      <c r="DW2" s="635"/>
      <c r="DX2" s="635"/>
      <c r="DY2" s="635"/>
      <c r="DZ2" s="635"/>
      <c r="EA2" s="635"/>
      <c r="EB2" s="44"/>
      <c r="EC2" s="635" t="s">
        <v>32</v>
      </c>
      <c r="ED2" s="635"/>
      <c r="EE2" s="635"/>
      <c r="EF2" s="635"/>
      <c r="EG2" s="635"/>
      <c r="EH2" s="635"/>
      <c r="EI2" s="635"/>
      <c r="EJ2" s="635"/>
      <c r="EK2" s="635"/>
      <c r="EL2" s="635"/>
      <c r="EM2" s="635"/>
      <c r="EN2" s="635"/>
      <c r="EO2" s="635"/>
      <c r="EP2" s="635"/>
      <c r="EQ2" s="635"/>
      <c r="ER2" s="635"/>
      <c r="ES2" s="635"/>
      <c r="ET2" s="635"/>
      <c r="EU2" s="635"/>
      <c r="EV2" s="635"/>
      <c r="EW2" s="635"/>
      <c r="EX2" s="44"/>
      <c r="EY2" s="635" t="s">
        <v>32</v>
      </c>
      <c r="EZ2" s="635"/>
      <c r="FA2" s="635"/>
      <c r="FB2" s="635"/>
      <c r="FC2" s="635"/>
      <c r="FD2" s="635"/>
      <c r="FE2" s="635"/>
      <c r="FF2" s="635"/>
      <c r="FG2" s="635"/>
      <c r="FH2" s="635"/>
      <c r="FI2" s="635"/>
      <c r="FJ2" s="635"/>
      <c r="FK2" s="635"/>
      <c r="FL2" s="635"/>
      <c r="FM2" s="635"/>
      <c r="FN2" s="635"/>
      <c r="FO2" s="635"/>
      <c r="FP2" s="635"/>
      <c r="FQ2" s="635"/>
      <c r="FR2" s="635"/>
      <c r="FS2" s="635"/>
      <c r="FT2" s="44"/>
      <c r="FU2" s="635" t="s">
        <v>32</v>
      </c>
      <c r="FV2" s="635"/>
      <c r="FW2" s="635"/>
      <c r="FX2" s="635"/>
      <c r="FY2" s="635"/>
      <c r="FZ2" s="635"/>
      <c r="GA2" s="635"/>
      <c r="GB2" s="635"/>
      <c r="GC2" s="635"/>
      <c r="GD2" s="635"/>
      <c r="GE2" s="635"/>
      <c r="GF2" s="635"/>
      <c r="GG2" s="635"/>
      <c r="GH2" s="635"/>
      <c r="GI2" s="635"/>
      <c r="GJ2" s="635"/>
      <c r="GK2" s="635"/>
      <c r="GL2" s="635"/>
      <c r="GM2" s="635"/>
      <c r="GN2" s="635"/>
      <c r="GO2" s="635"/>
      <c r="GP2" s="44"/>
      <c r="GQ2" s="635" t="s">
        <v>32</v>
      </c>
      <c r="GR2" s="635"/>
      <c r="GS2" s="635"/>
      <c r="GT2" s="635"/>
      <c r="GU2" s="635"/>
      <c r="GV2" s="635"/>
      <c r="GW2" s="635"/>
      <c r="GX2" s="635"/>
      <c r="GY2" s="635"/>
      <c r="GZ2" s="635"/>
      <c r="HA2" s="635"/>
      <c r="HB2" s="635"/>
      <c r="HC2" s="635"/>
      <c r="HD2" s="635"/>
      <c r="HE2" s="635"/>
      <c r="HF2" s="635"/>
      <c r="HG2" s="635"/>
      <c r="HH2" s="635"/>
      <c r="HI2" s="635"/>
      <c r="HJ2" s="635"/>
      <c r="HK2" s="635"/>
      <c r="HL2" s="44"/>
      <c r="HM2" s="635" t="s">
        <v>32</v>
      </c>
      <c r="HN2" s="635"/>
      <c r="HO2" s="635"/>
      <c r="HP2" s="635"/>
      <c r="HQ2" s="635"/>
      <c r="HR2" s="635"/>
      <c r="HS2" s="635"/>
      <c r="HT2" s="635"/>
      <c r="HU2" s="635"/>
      <c r="HV2" s="635"/>
      <c r="HW2" s="635"/>
      <c r="HX2" s="635"/>
      <c r="HY2" s="635"/>
      <c r="HZ2" s="635"/>
      <c r="IA2" s="635"/>
      <c r="IB2" s="635"/>
      <c r="IC2" s="635"/>
      <c r="ID2" s="635"/>
      <c r="IE2" s="635"/>
      <c r="IF2" s="635"/>
      <c r="IG2" s="635"/>
      <c r="IH2" s="44"/>
      <c r="II2" s="635" t="s">
        <v>32</v>
      </c>
      <c r="IJ2" s="635"/>
      <c r="IK2" s="635"/>
      <c r="IL2" s="635"/>
      <c r="IM2" s="635"/>
      <c r="IN2" s="635"/>
      <c r="IO2" s="635"/>
      <c r="IP2" s="635"/>
      <c r="IQ2" s="635"/>
      <c r="IR2" s="635"/>
      <c r="IS2" s="635"/>
      <c r="IT2" s="635"/>
      <c r="IU2" s="635"/>
      <c r="IV2" s="635"/>
      <c r="IW2" s="635"/>
      <c r="IX2" s="635"/>
      <c r="IY2" s="635"/>
      <c r="IZ2" s="635"/>
      <c r="JA2" s="635"/>
      <c r="JB2" s="635"/>
      <c r="JC2" s="635"/>
      <c r="JD2" s="44"/>
      <c r="JE2" s="635" t="s">
        <v>32</v>
      </c>
      <c r="JF2" s="635"/>
      <c r="JG2" s="635"/>
      <c r="JH2" s="635"/>
      <c r="JI2" s="635"/>
      <c r="JJ2" s="635"/>
      <c r="JK2" s="635"/>
      <c r="JL2" s="635"/>
      <c r="JM2" s="635"/>
      <c r="JN2" s="635"/>
      <c r="JO2" s="635"/>
      <c r="JP2" s="635"/>
      <c r="JQ2" s="635"/>
      <c r="JR2" s="635"/>
      <c r="JS2" s="635"/>
      <c r="JT2" s="635"/>
      <c r="JU2" s="635"/>
      <c r="JV2" s="635"/>
      <c r="JW2" s="635"/>
      <c r="JX2" s="635"/>
      <c r="JY2" s="635"/>
      <c r="JZ2" s="44"/>
    </row>
    <row r="3" spans="1:286" ht="15.9" customHeight="1" x14ac:dyDescent="0.3">
      <c r="A3" s="635" t="s">
        <v>33</v>
      </c>
      <c r="B3" s="635"/>
      <c r="C3" s="635"/>
      <c r="D3" s="635"/>
      <c r="E3" s="635"/>
      <c r="F3" s="635"/>
      <c r="G3" s="635"/>
      <c r="H3" s="635"/>
      <c r="I3" s="635"/>
      <c r="J3" s="635"/>
      <c r="K3" s="635"/>
      <c r="L3" s="635"/>
      <c r="M3" s="635"/>
      <c r="N3" s="635"/>
      <c r="O3" s="635"/>
      <c r="P3" s="635"/>
      <c r="Q3" s="635"/>
      <c r="R3" s="635"/>
      <c r="S3" s="635"/>
      <c r="T3" s="635"/>
      <c r="U3" s="635"/>
      <c r="V3" s="44"/>
      <c r="W3" s="635" t="s">
        <v>33</v>
      </c>
      <c r="X3" s="635"/>
      <c r="Y3" s="635"/>
      <c r="Z3" s="635"/>
      <c r="AA3" s="635"/>
      <c r="AB3" s="635"/>
      <c r="AC3" s="635"/>
      <c r="AD3" s="635"/>
      <c r="AE3" s="635"/>
      <c r="AF3" s="635"/>
      <c r="AG3" s="635"/>
      <c r="AH3" s="635"/>
      <c r="AI3" s="635"/>
      <c r="AJ3" s="635"/>
      <c r="AK3" s="635"/>
      <c r="AL3" s="635"/>
      <c r="AM3" s="635"/>
      <c r="AN3" s="635"/>
      <c r="AO3" s="635"/>
      <c r="AP3" s="635"/>
      <c r="AQ3" s="635"/>
      <c r="AR3" s="44"/>
      <c r="AS3" s="635" t="s">
        <v>33</v>
      </c>
      <c r="AT3" s="635"/>
      <c r="AU3" s="635"/>
      <c r="AV3" s="635"/>
      <c r="AW3" s="635"/>
      <c r="AX3" s="635"/>
      <c r="AY3" s="635"/>
      <c r="AZ3" s="635"/>
      <c r="BA3" s="635"/>
      <c r="BB3" s="635"/>
      <c r="BC3" s="635"/>
      <c r="BD3" s="635"/>
      <c r="BE3" s="635"/>
      <c r="BF3" s="635"/>
      <c r="BG3" s="635"/>
      <c r="BH3" s="635"/>
      <c r="BI3" s="635"/>
      <c r="BJ3" s="635"/>
      <c r="BK3" s="635"/>
      <c r="BL3" s="635"/>
      <c r="BM3" s="635"/>
      <c r="BN3" s="44"/>
      <c r="BO3" s="635" t="s">
        <v>33</v>
      </c>
      <c r="BP3" s="635"/>
      <c r="BQ3" s="635"/>
      <c r="BR3" s="635"/>
      <c r="BS3" s="635"/>
      <c r="BT3" s="635"/>
      <c r="BU3" s="635"/>
      <c r="BV3" s="635"/>
      <c r="BW3" s="635"/>
      <c r="BX3" s="635"/>
      <c r="BY3" s="635"/>
      <c r="BZ3" s="635"/>
      <c r="CA3" s="635"/>
      <c r="CB3" s="635"/>
      <c r="CC3" s="635"/>
      <c r="CD3" s="635"/>
      <c r="CE3" s="635"/>
      <c r="CF3" s="635"/>
      <c r="CG3" s="635"/>
      <c r="CH3" s="635"/>
      <c r="CI3" s="635"/>
      <c r="CJ3" s="44"/>
      <c r="CK3" s="635" t="s">
        <v>33</v>
      </c>
      <c r="CL3" s="635"/>
      <c r="CM3" s="635"/>
      <c r="CN3" s="635"/>
      <c r="CO3" s="635"/>
      <c r="CP3" s="635"/>
      <c r="CQ3" s="635"/>
      <c r="CR3" s="635"/>
      <c r="CS3" s="635"/>
      <c r="CT3" s="635"/>
      <c r="CU3" s="635"/>
      <c r="CV3" s="635"/>
      <c r="CW3" s="635"/>
      <c r="CX3" s="635"/>
      <c r="CY3" s="635"/>
      <c r="CZ3" s="635"/>
      <c r="DA3" s="635"/>
      <c r="DB3" s="635"/>
      <c r="DC3" s="635"/>
      <c r="DD3" s="635"/>
      <c r="DE3" s="635"/>
      <c r="DF3" s="44"/>
      <c r="DG3" s="635" t="s">
        <v>33</v>
      </c>
      <c r="DH3" s="635"/>
      <c r="DI3" s="635"/>
      <c r="DJ3" s="635"/>
      <c r="DK3" s="635"/>
      <c r="DL3" s="635"/>
      <c r="DM3" s="635"/>
      <c r="DN3" s="635"/>
      <c r="DO3" s="635"/>
      <c r="DP3" s="635"/>
      <c r="DQ3" s="635"/>
      <c r="DR3" s="635"/>
      <c r="DS3" s="635"/>
      <c r="DT3" s="635"/>
      <c r="DU3" s="635"/>
      <c r="DV3" s="635"/>
      <c r="DW3" s="635"/>
      <c r="DX3" s="635"/>
      <c r="DY3" s="635"/>
      <c r="DZ3" s="635"/>
      <c r="EA3" s="635"/>
      <c r="EB3" s="44"/>
      <c r="EC3" s="635" t="s">
        <v>33</v>
      </c>
      <c r="ED3" s="635"/>
      <c r="EE3" s="635"/>
      <c r="EF3" s="635"/>
      <c r="EG3" s="635"/>
      <c r="EH3" s="635"/>
      <c r="EI3" s="635"/>
      <c r="EJ3" s="635"/>
      <c r="EK3" s="635"/>
      <c r="EL3" s="635"/>
      <c r="EM3" s="635"/>
      <c r="EN3" s="635"/>
      <c r="EO3" s="635"/>
      <c r="EP3" s="635"/>
      <c r="EQ3" s="635"/>
      <c r="ER3" s="635"/>
      <c r="ES3" s="635"/>
      <c r="ET3" s="635"/>
      <c r="EU3" s="635"/>
      <c r="EV3" s="635"/>
      <c r="EW3" s="635"/>
      <c r="EX3" s="44"/>
      <c r="EY3" s="635" t="s">
        <v>33</v>
      </c>
      <c r="EZ3" s="635"/>
      <c r="FA3" s="635"/>
      <c r="FB3" s="635"/>
      <c r="FC3" s="635"/>
      <c r="FD3" s="635"/>
      <c r="FE3" s="635"/>
      <c r="FF3" s="635"/>
      <c r="FG3" s="635"/>
      <c r="FH3" s="635"/>
      <c r="FI3" s="635"/>
      <c r="FJ3" s="635"/>
      <c r="FK3" s="635"/>
      <c r="FL3" s="635"/>
      <c r="FM3" s="635"/>
      <c r="FN3" s="635"/>
      <c r="FO3" s="635"/>
      <c r="FP3" s="635"/>
      <c r="FQ3" s="635"/>
      <c r="FR3" s="635"/>
      <c r="FS3" s="635"/>
      <c r="FT3" s="44"/>
      <c r="FU3" s="635" t="s">
        <v>33</v>
      </c>
      <c r="FV3" s="635"/>
      <c r="FW3" s="635"/>
      <c r="FX3" s="635"/>
      <c r="FY3" s="635"/>
      <c r="FZ3" s="635"/>
      <c r="GA3" s="635"/>
      <c r="GB3" s="635"/>
      <c r="GC3" s="635"/>
      <c r="GD3" s="635"/>
      <c r="GE3" s="635"/>
      <c r="GF3" s="635"/>
      <c r="GG3" s="635"/>
      <c r="GH3" s="635"/>
      <c r="GI3" s="635"/>
      <c r="GJ3" s="635"/>
      <c r="GK3" s="635"/>
      <c r="GL3" s="635"/>
      <c r="GM3" s="635"/>
      <c r="GN3" s="635"/>
      <c r="GO3" s="635"/>
      <c r="GP3" s="44"/>
      <c r="GQ3" s="635" t="s">
        <v>33</v>
      </c>
      <c r="GR3" s="635"/>
      <c r="GS3" s="635"/>
      <c r="GT3" s="635"/>
      <c r="GU3" s="635"/>
      <c r="GV3" s="635"/>
      <c r="GW3" s="635"/>
      <c r="GX3" s="635"/>
      <c r="GY3" s="635"/>
      <c r="GZ3" s="635"/>
      <c r="HA3" s="635"/>
      <c r="HB3" s="635"/>
      <c r="HC3" s="635"/>
      <c r="HD3" s="635"/>
      <c r="HE3" s="635"/>
      <c r="HF3" s="635"/>
      <c r="HG3" s="635"/>
      <c r="HH3" s="635"/>
      <c r="HI3" s="635"/>
      <c r="HJ3" s="635"/>
      <c r="HK3" s="635"/>
      <c r="HL3" s="44"/>
      <c r="HM3" s="635" t="s">
        <v>33</v>
      </c>
      <c r="HN3" s="635"/>
      <c r="HO3" s="635"/>
      <c r="HP3" s="635"/>
      <c r="HQ3" s="635"/>
      <c r="HR3" s="635"/>
      <c r="HS3" s="635"/>
      <c r="HT3" s="635"/>
      <c r="HU3" s="635"/>
      <c r="HV3" s="635"/>
      <c r="HW3" s="635"/>
      <c r="HX3" s="635"/>
      <c r="HY3" s="635"/>
      <c r="HZ3" s="635"/>
      <c r="IA3" s="635"/>
      <c r="IB3" s="635"/>
      <c r="IC3" s="635"/>
      <c r="ID3" s="635"/>
      <c r="IE3" s="635"/>
      <c r="IF3" s="635"/>
      <c r="IG3" s="635"/>
      <c r="IH3" s="44"/>
      <c r="II3" s="635" t="s">
        <v>33</v>
      </c>
      <c r="IJ3" s="635"/>
      <c r="IK3" s="635"/>
      <c r="IL3" s="635"/>
      <c r="IM3" s="635"/>
      <c r="IN3" s="635"/>
      <c r="IO3" s="635"/>
      <c r="IP3" s="635"/>
      <c r="IQ3" s="635"/>
      <c r="IR3" s="635"/>
      <c r="IS3" s="635"/>
      <c r="IT3" s="635"/>
      <c r="IU3" s="635"/>
      <c r="IV3" s="635"/>
      <c r="IW3" s="635"/>
      <c r="IX3" s="635"/>
      <c r="IY3" s="635"/>
      <c r="IZ3" s="635"/>
      <c r="JA3" s="635"/>
      <c r="JB3" s="635"/>
      <c r="JC3" s="635"/>
      <c r="JD3" s="44"/>
      <c r="JE3" s="635" t="s">
        <v>33</v>
      </c>
      <c r="JF3" s="635"/>
      <c r="JG3" s="635"/>
      <c r="JH3" s="635"/>
      <c r="JI3" s="635"/>
      <c r="JJ3" s="635"/>
      <c r="JK3" s="635"/>
      <c r="JL3" s="635"/>
      <c r="JM3" s="635"/>
      <c r="JN3" s="635"/>
      <c r="JO3" s="635"/>
      <c r="JP3" s="635"/>
      <c r="JQ3" s="635"/>
      <c r="JR3" s="635"/>
      <c r="JS3" s="635"/>
      <c r="JT3" s="635"/>
      <c r="JU3" s="635"/>
      <c r="JV3" s="635"/>
      <c r="JW3" s="635"/>
      <c r="JX3" s="635"/>
      <c r="JY3" s="635"/>
      <c r="JZ3" s="44"/>
    </row>
    <row r="4" spans="1:286" ht="14.1" customHeight="1" x14ac:dyDescent="0.3">
      <c r="A4" s="636" t="s">
        <v>356</v>
      </c>
      <c r="B4" s="636"/>
      <c r="C4" s="636"/>
      <c r="D4" s="636"/>
      <c r="E4" s="636"/>
      <c r="F4" s="636"/>
      <c r="G4" s="636"/>
      <c r="H4" s="636"/>
      <c r="I4" s="636"/>
      <c r="J4" s="636"/>
      <c r="K4" s="636"/>
      <c r="L4" s="636"/>
      <c r="M4" s="636"/>
      <c r="N4" s="636"/>
      <c r="O4" s="636"/>
      <c r="P4" s="636"/>
      <c r="Q4" s="636"/>
      <c r="R4" s="636"/>
      <c r="S4" s="636"/>
      <c r="T4" s="636"/>
      <c r="U4" s="636"/>
      <c r="V4" s="45"/>
      <c r="W4" s="636" t="s">
        <v>356</v>
      </c>
      <c r="X4" s="636"/>
      <c r="Y4" s="636"/>
      <c r="Z4" s="636"/>
      <c r="AA4" s="636"/>
      <c r="AB4" s="636"/>
      <c r="AC4" s="636"/>
      <c r="AD4" s="636"/>
      <c r="AE4" s="636"/>
      <c r="AF4" s="636"/>
      <c r="AG4" s="636"/>
      <c r="AH4" s="636"/>
      <c r="AI4" s="636"/>
      <c r="AJ4" s="636"/>
      <c r="AK4" s="636"/>
      <c r="AL4" s="636"/>
      <c r="AM4" s="636"/>
      <c r="AN4" s="636"/>
      <c r="AO4" s="636"/>
      <c r="AP4" s="636"/>
      <c r="AQ4" s="636"/>
      <c r="AR4" s="45"/>
      <c r="AS4" s="636" t="s">
        <v>356</v>
      </c>
      <c r="AT4" s="636"/>
      <c r="AU4" s="636"/>
      <c r="AV4" s="636"/>
      <c r="AW4" s="636"/>
      <c r="AX4" s="636"/>
      <c r="AY4" s="636"/>
      <c r="AZ4" s="636"/>
      <c r="BA4" s="636"/>
      <c r="BB4" s="636"/>
      <c r="BC4" s="636"/>
      <c r="BD4" s="636"/>
      <c r="BE4" s="636"/>
      <c r="BF4" s="636"/>
      <c r="BG4" s="636"/>
      <c r="BH4" s="636"/>
      <c r="BI4" s="636"/>
      <c r="BJ4" s="636"/>
      <c r="BK4" s="636"/>
      <c r="BL4" s="636"/>
      <c r="BM4" s="636"/>
      <c r="BN4" s="45"/>
      <c r="BO4" s="636" t="s">
        <v>356</v>
      </c>
      <c r="BP4" s="636"/>
      <c r="BQ4" s="636"/>
      <c r="BR4" s="636"/>
      <c r="BS4" s="636"/>
      <c r="BT4" s="636"/>
      <c r="BU4" s="636"/>
      <c r="BV4" s="636"/>
      <c r="BW4" s="636"/>
      <c r="BX4" s="636"/>
      <c r="BY4" s="636"/>
      <c r="BZ4" s="636"/>
      <c r="CA4" s="636"/>
      <c r="CB4" s="636"/>
      <c r="CC4" s="636"/>
      <c r="CD4" s="636"/>
      <c r="CE4" s="636"/>
      <c r="CF4" s="636"/>
      <c r="CG4" s="636"/>
      <c r="CH4" s="636"/>
      <c r="CI4" s="636"/>
      <c r="CJ4" s="45"/>
      <c r="CK4" s="636" t="s">
        <v>356</v>
      </c>
      <c r="CL4" s="636"/>
      <c r="CM4" s="636"/>
      <c r="CN4" s="636"/>
      <c r="CO4" s="636"/>
      <c r="CP4" s="636"/>
      <c r="CQ4" s="636"/>
      <c r="CR4" s="636"/>
      <c r="CS4" s="636"/>
      <c r="CT4" s="636"/>
      <c r="CU4" s="636"/>
      <c r="CV4" s="636"/>
      <c r="CW4" s="636"/>
      <c r="CX4" s="636"/>
      <c r="CY4" s="636"/>
      <c r="CZ4" s="636"/>
      <c r="DA4" s="636"/>
      <c r="DB4" s="636"/>
      <c r="DC4" s="636"/>
      <c r="DD4" s="636"/>
      <c r="DE4" s="636"/>
      <c r="DF4" s="45"/>
      <c r="DG4" s="636" t="s">
        <v>356</v>
      </c>
      <c r="DH4" s="636"/>
      <c r="DI4" s="636"/>
      <c r="DJ4" s="636"/>
      <c r="DK4" s="636"/>
      <c r="DL4" s="636"/>
      <c r="DM4" s="636"/>
      <c r="DN4" s="636"/>
      <c r="DO4" s="636"/>
      <c r="DP4" s="636"/>
      <c r="DQ4" s="636"/>
      <c r="DR4" s="636"/>
      <c r="DS4" s="636"/>
      <c r="DT4" s="636"/>
      <c r="DU4" s="636"/>
      <c r="DV4" s="636"/>
      <c r="DW4" s="636"/>
      <c r="DX4" s="636"/>
      <c r="DY4" s="636"/>
      <c r="DZ4" s="636"/>
      <c r="EA4" s="636"/>
      <c r="EB4" s="45"/>
      <c r="EC4" s="636" t="s">
        <v>356</v>
      </c>
      <c r="ED4" s="636"/>
      <c r="EE4" s="636"/>
      <c r="EF4" s="636"/>
      <c r="EG4" s="636"/>
      <c r="EH4" s="636"/>
      <c r="EI4" s="636"/>
      <c r="EJ4" s="636"/>
      <c r="EK4" s="636"/>
      <c r="EL4" s="636"/>
      <c r="EM4" s="636"/>
      <c r="EN4" s="636"/>
      <c r="EO4" s="636"/>
      <c r="EP4" s="636"/>
      <c r="EQ4" s="636"/>
      <c r="ER4" s="636"/>
      <c r="ES4" s="636"/>
      <c r="ET4" s="636"/>
      <c r="EU4" s="636"/>
      <c r="EV4" s="636"/>
      <c r="EW4" s="636"/>
      <c r="EX4" s="45"/>
      <c r="EY4" s="636" t="s">
        <v>356</v>
      </c>
      <c r="EZ4" s="636"/>
      <c r="FA4" s="636"/>
      <c r="FB4" s="636"/>
      <c r="FC4" s="636"/>
      <c r="FD4" s="636"/>
      <c r="FE4" s="636"/>
      <c r="FF4" s="636"/>
      <c r="FG4" s="636"/>
      <c r="FH4" s="636"/>
      <c r="FI4" s="636"/>
      <c r="FJ4" s="636"/>
      <c r="FK4" s="636"/>
      <c r="FL4" s="636"/>
      <c r="FM4" s="636"/>
      <c r="FN4" s="636"/>
      <c r="FO4" s="636"/>
      <c r="FP4" s="636"/>
      <c r="FQ4" s="636"/>
      <c r="FR4" s="636"/>
      <c r="FS4" s="636"/>
      <c r="FT4" s="45"/>
      <c r="FU4" s="636" t="s">
        <v>356</v>
      </c>
      <c r="FV4" s="636"/>
      <c r="FW4" s="636"/>
      <c r="FX4" s="636"/>
      <c r="FY4" s="636"/>
      <c r="FZ4" s="636"/>
      <c r="GA4" s="636"/>
      <c r="GB4" s="636"/>
      <c r="GC4" s="636"/>
      <c r="GD4" s="636"/>
      <c r="GE4" s="636"/>
      <c r="GF4" s="636"/>
      <c r="GG4" s="636"/>
      <c r="GH4" s="636"/>
      <c r="GI4" s="636"/>
      <c r="GJ4" s="636"/>
      <c r="GK4" s="636"/>
      <c r="GL4" s="636"/>
      <c r="GM4" s="636"/>
      <c r="GN4" s="636"/>
      <c r="GO4" s="636"/>
      <c r="GP4" s="45"/>
      <c r="GQ4" s="636" t="s">
        <v>356</v>
      </c>
      <c r="GR4" s="636"/>
      <c r="GS4" s="636"/>
      <c r="GT4" s="636"/>
      <c r="GU4" s="636"/>
      <c r="GV4" s="636"/>
      <c r="GW4" s="636"/>
      <c r="GX4" s="636"/>
      <c r="GY4" s="636"/>
      <c r="GZ4" s="636"/>
      <c r="HA4" s="636"/>
      <c r="HB4" s="636"/>
      <c r="HC4" s="636"/>
      <c r="HD4" s="636"/>
      <c r="HE4" s="636"/>
      <c r="HF4" s="636"/>
      <c r="HG4" s="636"/>
      <c r="HH4" s="636"/>
      <c r="HI4" s="636"/>
      <c r="HJ4" s="636"/>
      <c r="HK4" s="636"/>
      <c r="HL4" s="45"/>
      <c r="HM4" s="636" t="s">
        <v>356</v>
      </c>
      <c r="HN4" s="636"/>
      <c r="HO4" s="636"/>
      <c r="HP4" s="636"/>
      <c r="HQ4" s="636"/>
      <c r="HR4" s="636"/>
      <c r="HS4" s="636"/>
      <c r="HT4" s="636"/>
      <c r="HU4" s="636"/>
      <c r="HV4" s="636"/>
      <c r="HW4" s="636"/>
      <c r="HX4" s="636"/>
      <c r="HY4" s="636"/>
      <c r="HZ4" s="636"/>
      <c r="IA4" s="636"/>
      <c r="IB4" s="636"/>
      <c r="IC4" s="636"/>
      <c r="ID4" s="636"/>
      <c r="IE4" s="636"/>
      <c r="IF4" s="636"/>
      <c r="IG4" s="636"/>
      <c r="IH4" s="45"/>
      <c r="II4" s="636" t="s">
        <v>356</v>
      </c>
      <c r="IJ4" s="636"/>
      <c r="IK4" s="636"/>
      <c r="IL4" s="636"/>
      <c r="IM4" s="636"/>
      <c r="IN4" s="636"/>
      <c r="IO4" s="636"/>
      <c r="IP4" s="636"/>
      <c r="IQ4" s="636"/>
      <c r="IR4" s="636"/>
      <c r="IS4" s="636"/>
      <c r="IT4" s="636"/>
      <c r="IU4" s="636"/>
      <c r="IV4" s="636"/>
      <c r="IW4" s="636"/>
      <c r="IX4" s="636"/>
      <c r="IY4" s="636"/>
      <c r="IZ4" s="636"/>
      <c r="JA4" s="636"/>
      <c r="JB4" s="636"/>
      <c r="JC4" s="636"/>
      <c r="JD4" s="45"/>
      <c r="JE4" s="636" t="s">
        <v>356</v>
      </c>
      <c r="JF4" s="636"/>
      <c r="JG4" s="636"/>
      <c r="JH4" s="636"/>
      <c r="JI4" s="636"/>
      <c r="JJ4" s="636"/>
      <c r="JK4" s="636"/>
      <c r="JL4" s="636"/>
      <c r="JM4" s="636"/>
      <c r="JN4" s="636"/>
      <c r="JO4" s="636"/>
      <c r="JP4" s="636"/>
      <c r="JQ4" s="636"/>
      <c r="JR4" s="636"/>
      <c r="JS4" s="636"/>
      <c r="JT4" s="636"/>
      <c r="JU4" s="636"/>
      <c r="JV4" s="636"/>
      <c r="JW4" s="636"/>
      <c r="JX4" s="636"/>
      <c r="JY4" s="636"/>
      <c r="JZ4" s="45"/>
    </row>
    <row r="5" spans="1:286" ht="11.1" customHeight="1" x14ac:dyDescent="0.3">
      <c r="A5" s="653" t="s">
        <v>231</v>
      </c>
      <c r="B5" s="653"/>
      <c r="C5" s="653"/>
      <c r="D5" s="653"/>
      <c r="E5" s="653"/>
      <c r="F5" s="653"/>
      <c r="G5" s="653"/>
      <c r="H5" s="653"/>
      <c r="I5" s="653"/>
      <c r="J5" s="653"/>
      <c r="K5" s="653"/>
      <c r="L5" s="653"/>
      <c r="M5" s="653"/>
      <c r="N5" s="653"/>
      <c r="O5" s="653"/>
      <c r="P5" s="653"/>
      <c r="Q5" s="653"/>
      <c r="R5" s="653"/>
      <c r="S5" s="653"/>
      <c r="T5" s="653"/>
      <c r="U5" s="653"/>
      <c r="V5" s="48"/>
      <c r="W5" s="637" t="s">
        <v>232</v>
      </c>
      <c r="X5" s="638"/>
      <c r="Y5" s="638"/>
      <c r="Z5" s="638"/>
      <c r="AA5" s="638"/>
      <c r="AB5" s="638"/>
      <c r="AC5" s="638"/>
      <c r="AD5" s="638"/>
      <c r="AE5" s="638"/>
      <c r="AF5" s="638"/>
      <c r="AG5" s="638"/>
      <c r="AH5" s="638"/>
      <c r="AI5" s="638"/>
      <c r="AJ5" s="638"/>
      <c r="AK5" s="638"/>
      <c r="AL5" s="638"/>
      <c r="AM5" s="638"/>
      <c r="AN5" s="638"/>
      <c r="AO5" s="638"/>
      <c r="AP5" s="638"/>
      <c r="AQ5" s="638"/>
      <c r="AR5" s="46"/>
      <c r="AS5" s="637" t="s">
        <v>233</v>
      </c>
      <c r="AT5" s="638"/>
      <c r="AU5" s="638"/>
      <c r="AV5" s="638"/>
      <c r="AW5" s="638"/>
      <c r="AX5" s="638"/>
      <c r="AY5" s="638"/>
      <c r="AZ5" s="638"/>
      <c r="BA5" s="638"/>
      <c r="BB5" s="638"/>
      <c r="BC5" s="638"/>
      <c r="BD5" s="638"/>
      <c r="BE5" s="638"/>
      <c r="BF5" s="638"/>
      <c r="BG5" s="638"/>
      <c r="BH5" s="638"/>
      <c r="BI5" s="638"/>
      <c r="BJ5" s="638"/>
      <c r="BK5" s="638"/>
      <c r="BL5" s="638"/>
      <c r="BM5" s="638"/>
      <c r="BN5" s="46"/>
      <c r="BO5" s="637" t="s">
        <v>234</v>
      </c>
      <c r="BP5" s="638"/>
      <c r="BQ5" s="638"/>
      <c r="BR5" s="638"/>
      <c r="BS5" s="638"/>
      <c r="BT5" s="638"/>
      <c r="BU5" s="638"/>
      <c r="BV5" s="638"/>
      <c r="BW5" s="638"/>
      <c r="BX5" s="638"/>
      <c r="BY5" s="638"/>
      <c r="BZ5" s="638"/>
      <c r="CA5" s="638"/>
      <c r="CB5" s="638"/>
      <c r="CC5" s="638"/>
      <c r="CD5" s="638"/>
      <c r="CE5" s="638"/>
      <c r="CF5" s="638"/>
      <c r="CG5" s="638"/>
      <c r="CH5" s="638"/>
      <c r="CI5" s="638"/>
      <c r="CJ5" s="46"/>
      <c r="CK5" s="637" t="s">
        <v>235</v>
      </c>
      <c r="CL5" s="638"/>
      <c r="CM5" s="638"/>
      <c r="CN5" s="638"/>
      <c r="CO5" s="638"/>
      <c r="CP5" s="638"/>
      <c r="CQ5" s="638"/>
      <c r="CR5" s="638"/>
      <c r="CS5" s="638"/>
      <c r="CT5" s="638"/>
      <c r="CU5" s="638"/>
      <c r="CV5" s="638"/>
      <c r="CW5" s="638"/>
      <c r="CX5" s="638"/>
      <c r="CY5" s="638"/>
      <c r="CZ5" s="638"/>
      <c r="DA5" s="638"/>
      <c r="DB5" s="638"/>
      <c r="DC5" s="638"/>
      <c r="DD5" s="638"/>
      <c r="DE5" s="638"/>
      <c r="DF5" s="46"/>
      <c r="DG5" s="637" t="s">
        <v>236</v>
      </c>
      <c r="DH5" s="638"/>
      <c r="DI5" s="638"/>
      <c r="DJ5" s="638"/>
      <c r="DK5" s="638"/>
      <c r="DL5" s="638"/>
      <c r="DM5" s="638"/>
      <c r="DN5" s="638"/>
      <c r="DO5" s="638"/>
      <c r="DP5" s="638"/>
      <c r="DQ5" s="638"/>
      <c r="DR5" s="638"/>
      <c r="DS5" s="638"/>
      <c r="DT5" s="638"/>
      <c r="DU5" s="638"/>
      <c r="DV5" s="638"/>
      <c r="DW5" s="638"/>
      <c r="DX5" s="638"/>
      <c r="DY5" s="638"/>
      <c r="DZ5" s="638"/>
      <c r="EA5" s="638"/>
      <c r="EB5" s="46"/>
      <c r="EC5" s="637" t="s">
        <v>237</v>
      </c>
      <c r="ED5" s="638"/>
      <c r="EE5" s="638"/>
      <c r="EF5" s="638"/>
      <c r="EG5" s="638"/>
      <c r="EH5" s="638"/>
      <c r="EI5" s="638"/>
      <c r="EJ5" s="638"/>
      <c r="EK5" s="638"/>
      <c r="EL5" s="638"/>
      <c r="EM5" s="638"/>
      <c r="EN5" s="638"/>
      <c r="EO5" s="638"/>
      <c r="EP5" s="638"/>
      <c r="EQ5" s="638"/>
      <c r="ER5" s="638"/>
      <c r="ES5" s="638"/>
      <c r="ET5" s="638"/>
      <c r="EU5" s="638"/>
      <c r="EV5" s="638"/>
      <c r="EW5" s="638"/>
      <c r="EX5" s="46"/>
      <c r="EY5" s="637" t="s">
        <v>238</v>
      </c>
      <c r="EZ5" s="638"/>
      <c r="FA5" s="638"/>
      <c r="FB5" s="638"/>
      <c r="FC5" s="638"/>
      <c r="FD5" s="638"/>
      <c r="FE5" s="638"/>
      <c r="FF5" s="638"/>
      <c r="FG5" s="638"/>
      <c r="FH5" s="638"/>
      <c r="FI5" s="638"/>
      <c r="FJ5" s="638"/>
      <c r="FK5" s="638"/>
      <c r="FL5" s="638"/>
      <c r="FM5" s="638"/>
      <c r="FN5" s="638"/>
      <c r="FO5" s="638"/>
      <c r="FP5" s="638"/>
      <c r="FQ5" s="638"/>
      <c r="FR5" s="638"/>
      <c r="FS5" s="638"/>
      <c r="FT5" s="46"/>
      <c r="FU5" s="637" t="s">
        <v>239</v>
      </c>
      <c r="FV5" s="638"/>
      <c r="FW5" s="638"/>
      <c r="FX5" s="638"/>
      <c r="FY5" s="638"/>
      <c r="FZ5" s="638"/>
      <c r="GA5" s="638"/>
      <c r="GB5" s="638"/>
      <c r="GC5" s="638"/>
      <c r="GD5" s="638"/>
      <c r="GE5" s="638"/>
      <c r="GF5" s="638"/>
      <c r="GG5" s="638"/>
      <c r="GH5" s="638"/>
      <c r="GI5" s="638"/>
      <c r="GJ5" s="638"/>
      <c r="GK5" s="638"/>
      <c r="GL5" s="638"/>
      <c r="GM5" s="638"/>
      <c r="GN5" s="638"/>
      <c r="GO5" s="638"/>
      <c r="GP5" s="46"/>
      <c r="GQ5" s="637" t="s">
        <v>240</v>
      </c>
      <c r="GR5" s="638"/>
      <c r="GS5" s="638"/>
      <c r="GT5" s="638"/>
      <c r="GU5" s="638"/>
      <c r="GV5" s="638"/>
      <c r="GW5" s="638"/>
      <c r="GX5" s="638"/>
      <c r="GY5" s="638"/>
      <c r="GZ5" s="638"/>
      <c r="HA5" s="638"/>
      <c r="HB5" s="638"/>
      <c r="HC5" s="638"/>
      <c r="HD5" s="638"/>
      <c r="HE5" s="638"/>
      <c r="HF5" s="638"/>
      <c r="HG5" s="638"/>
      <c r="HH5" s="638"/>
      <c r="HI5" s="638"/>
      <c r="HJ5" s="638"/>
      <c r="HK5" s="638"/>
      <c r="HL5" s="46"/>
      <c r="HM5" s="637" t="s">
        <v>241</v>
      </c>
      <c r="HN5" s="638"/>
      <c r="HO5" s="638"/>
      <c r="HP5" s="638"/>
      <c r="HQ5" s="638"/>
      <c r="HR5" s="638"/>
      <c r="HS5" s="638"/>
      <c r="HT5" s="638"/>
      <c r="HU5" s="638"/>
      <c r="HV5" s="638"/>
      <c r="HW5" s="638"/>
      <c r="HX5" s="638"/>
      <c r="HY5" s="638"/>
      <c r="HZ5" s="638"/>
      <c r="IA5" s="638"/>
      <c r="IB5" s="638"/>
      <c r="IC5" s="638"/>
      <c r="ID5" s="638"/>
      <c r="IE5" s="638"/>
      <c r="IF5" s="638"/>
      <c r="IG5" s="638"/>
      <c r="IH5" s="46"/>
      <c r="II5" s="637" t="s">
        <v>242</v>
      </c>
      <c r="IJ5" s="638"/>
      <c r="IK5" s="638"/>
      <c r="IL5" s="638"/>
      <c r="IM5" s="638"/>
      <c r="IN5" s="638"/>
      <c r="IO5" s="638"/>
      <c r="IP5" s="638"/>
      <c r="IQ5" s="638"/>
      <c r="IR5" s="638"/>
      <c r="IS5" s="638"/>
      <c r="IT5" s="638"/>
      <c r="IU5" s="638"/>
      <c r="IV5" s="638"/>
      <c r="IW5" s="638"/>
      <c r="IX5" s="638"/>
      <c r="IY5" s="638"/>
      <c r="IZ5" s="638"/>
      <c r="JA5" s="638"/>
      <c r="JB5" s="638"/>
      <c r="JC5" s="638"/>
      <c r="JD5" s="46"/>
      <c r="JE5" s="637" t="s">
        <v>243</v>
      </c>
      <c r="JF5" s="638"/>
      <c r="JG5" s="638"/>
      <c r="JH5" s="638"/>
      <c r="JI5" s="638"/>
      <c r="JJ5" s="638"/>
      <c r="JK5" s="638"/>
      <c r="JL5" s="638"/>
      <c r="JM5" s="638"/>
      <c r="JN5" s="638"/>
      <c r="JO5" s="638"/>
      <c r="JP5" s="638"/>
      <c r="JQ5" s="638"/>
      <c r="JR5" s="638"/>
      <c r="JS5" s="638"/>
      <c r="JT5" s="638"/>
      <c r="JU5" s="638"/>
      <c r="JV5" s="638"/>
      <c r="JW5" s="638"/>
      <c r="JX5" s="638"/>
      <c r="JY5" s="638"/>
      <c r="JZ5" s="46"/>
    </row>
    <row r="6" spans="1:286" ht="14.1" customHeight="1" x14ac:dyDescent="0.3">
      <c r="A6" s="23"/>
      <c r="B6" s="627" t="s">
        <v>357</v>
      </c>
      <c r="C6" s="627"/>
      <c r="D6" s="627"/>
      <c r="E6" s="627"/>
      <c r="F6" s="627"/>
      <c r="G6" s="34">
        <f>IF(Summary!$P$4="","",Summary!$P$4)</f>
        <v>9</v>
      </c>
      <c r="H6" s="28"/>
      <c r="I6" s="28"/>
      <c r="J6" s="28"/>
      <c r="K6" s="627" t="s">
        <v>102</v>
      </c>
      <c r="L6" s="627"/>
      <c r="M6" s="627"/>
      <c r="N6" s="627"/>
      <c r="O6" s="630">
        <f>IF(ProvsCities!$R$2="","",ProvsCities!$R$2)</f>
        <v>2020</v>
      </c>
      <c r="P6" s="630"/>
      <c r="Q6" s="28"/>
      <c r="R6" s="28"/>
      <c r="S6" s="28"/>
      <c r="T6" s="28"/>
      <c r="U6" s="28"/>
      <c r="V6" s="28"/>
      <c r="W6" s="23"/>
      <c r="X6" s="627" t="s">
        <v>357</v>
      </c>
      <c r="Y6" s="627"/>
      <c r="Z6" s="627"/>
      <c r="AA6" s="627"/>
      <c r="AB6" s="627"/>
      <c r="AC6" s="34">
        <f>IF(Summary!$P$4="","",Summary!$P$4)</f>
        <v>9</v>
      </c>
      <c r="AD6" s="28"/>
      <c r="AE6" s="28"/>
      <c r="AF6" s="28"/>
      <c r="AG6" s="627" t="s">
        <v>102</v>
      </c>
      <c r="AH6" s="627"/>
      <c r="AI6" s="627"/>
      <c r="AJ6" s="627"/>
      <c r="AK6" s="630">
        <f>IF(ProvsCities!$R$2="","",ProvsCities!$R$2)</f>
        <v>2020</v>
      </c>
      <c r="AL6" s="630"/>
      <c r="AM6" s="28"/>
      <c r="AN6" s="28"/>
      <c r="AO6" s="28"/>
      <c r="AP6" s="28"/>
      <c r="AQ6" s="28"/>
      <c r="AR6" s="28"/>
      <c r="AS6" s="23"/>
      <c r="AT6" s="627" t="s">
        <v>357</v>
      </c>
      <c r="AU6" s="627"/>
      <c r="AV6" s="627"/>
      <c r="AW6" s="627"/>
      <c r="AX6" s="627"/>
      <c r="AY6" s="34">
        <f>IF(Summary!$P$4="","",Summary!$P$4)</f>
        <v>9</v>
      </c>
      <c r="AZ6" s="28"/>
      <c r="BA6" s="28"/>
      <c r="BB6" s="28"/>
      <c r="BC6" s="627" t="s">
        <v>102</v>
      </c>
      <c r="BD6" s="627"/>
      <c r="BE6" s="627"/>
      <c r="BF6" s="627"/>
      <c r="BG6" s="630">
        <f>IF(ProvsCities!$R$2="","",ProvsCities!$R$2)</f>
        <v>2020</v>
      </c>
      <c r="BH6" s="630"/>
      <c r="BI6" s="28"/>
      <c r="BJ6" s="28"/>
      <c r="BK6" s="28"/>
      <c r="BL6" s="28"/>
      <c r="BM6" s="28"/>
      <c r="BN6" s="28"/>
      <c r="BO6" s="23"/>
      <c r="BP6" s="627" t="s">
        <v>357</v>
      </c>
      <c r="BQ6" s="627"/>
      <c r="BR6" s="627"/>
      <c r="BS6" s="627"/>
      <c r="BT6" s="627"/>
      <c r="BU6" s="34">
        <f>IF(Summary!$P$4="","",Summary!$P$4)</f>
        <v>9</v>
      </c>
      <c r="BV6" s="28"/>
      <c r="BW6" s="28"/>
      <c r="BX6" s="28"/>
      <c r="BY6" s="627" t="s">
        <v>102</v>
      </c>
      <c r="BZ6" s="627"/>
      <c r="CA6" s="627"/>
      <c r="CB6" s="627"/>
      <c r="CC6" s="630">
        <f>IF(ProvsCities!$R$2="","",ProvsCities!$R$2)</f>
        <v>2020</v>
      </c>
      <c r="CD6" s="630"/>
      <c r="CE6" s="28"/>
      <c r="CF6" s="28"/>
      <c r="CG6" s="28"/>
      <c r="CH6" s="28"/>
      <c r="CI6" s="28"/>
      <c r="CJ6" s="28"/>
      <c r="CK6" s="23"/>
      <c r="CL6" s="627" t="s">
        <v>357</v>
      </c>
      <c r="CM6" s="627"/>
      <c r="CN6" s="627"/>
      <c r="CO6" s="627"/>
      <c r="CP6" s="627"/>
      <c r="CQ6" s="34">
        <f>IF(Summary!$P$4="","",Summary!$P$4)</f>
        <v>9</v>
      </c>
      <c r="CR6" s="28"/>
      <c r="CS6" s="28"/>
      <c r="CT6" s="28"/>
      <c r="CU6" s="627" t="s">
        <v>102</v>
      </c>
      <c r="CV6" s="627"/>
      <c r="CW6" s="627"/>
      <c r="CX6" s="627"/>
      <c r="CY6" s="630">
        <f>IF(ProvsCities!$R$2="","",ProvsCities!$R$2)</f>
        <v>2020</v>
      </c>
      <c r="CZ6" s="630"/>
      <c r="DA6" s="28"/>
      <c r="DB6" s="28"/>
      <c r="DC6" s="28"/>
      <c r="DD6" s="28"/>
      <c r="DE6" s="28"/>
      <c r="DF6" s="28"/>
      <c r="DG6" s="23"/>
      <c r="DH6" s="627" t="s">
        <v>357</v>
      </c>
      <c r="DI6" s="627"/>
      <c r="DJ6" s="627"/>
      <c r="DK6" s="627"/>
      <c r="DL6" s="627"/>
      <c r="DM6" s="34">
        <f>IF(Summary!$P$4="","",Summary!$P$4)</f>
        <v>9</v>
      </c>
      <c r="DN6" s="28"/>
      <c r="DO6" s="28"/>
      <c r="DP6" s="28"/>
      <c r="DQ6" s="627" t="s">
        <v>102</v>
      </c>
      <c r="DR6" s="627"/>
      <c r="DS6" s="627"/>
      <c r="DT6" s="627"/>
      <c r="DU6" s="630">
        <f>IF(ProvsCities!$R$2="","",ProvsCities!$R$2)</f>
        <v>2020</v>
      </c>
      <c r="DV6" s="630"/>
      <c r="DW6" s="28"/>
      <c r="DX6" s="28"/>
      <c r="DY6" s="28"/>
      <c r="DZ6" s="28"/>
      <c r="EA6" s="28"/>
      <c r="EB6" s="28"/>
      <c r="EC6" s="23"/>
      <c r="ED6" s="627" t="s">
        <v>357</v>
      </c>
      <c r="EE6" s="627"/>
      <c r="EF6" s="627"/>
      <c r="EG6" s="627"/>
      <c r="EH6" s="627"/>
      <c r="EI6" s="34">
        <f>IF(Summary!$P$4="","",Summary!$P$4)</f>
        <v>9</v>
      </c>
      <c r="EJ6" s="28"/>
      <c r="EK6" s="28"/>
      <c r="EL6" s="28"/>
      <c r="EM6" s="627" t="s">
        <v>102</v>
      </c>
      <c r="EN6" s="627"/>
      <c r="EO6" s="627"/>
      <c r="EP6" s="627"/>
      <c r="EQ6" s="630">
        <f>IF(ProvsCities!$R$2="","",ProvsCities!$R$2)</f>
        <v>2020</v>
      </c>
      <c r="ER6" s="630"/>
      <c r="ES6" s="28"/>
      <c r="ET6" s="28"/>
      <c r="EU6" s="28"/>
      <c r="EV6" s="28"/>
      <c r="EW6" s="28"/>
      <c r="EX6" s="28"/>
      <c r="EY6" s="23"/>
      <c r="EZ6" s="627" t="s">
        <v>357</v>
      </c>
      <c r="FA6" s="627"/>
      <c r="FB6" s="627"/>
      <c r="FC6" s="627"/>
      <c r="FD6" s="627"/>
      <c r="FE6" s="34">
        <f>IF(Summary!$P$4="","",Summary!$P$4)</f>
        <v>9</v>
      </c>
      <c r="FF6" s="28"/>
      <c r="FG6" s="28"/>
      <c r="FH6" s="28"/>
      <c r="FI6" s="628" t="s">
        <v>102</v>
      </c>
      <c r="FJ6" s="628"/>
      <c r="FK6" s="628"/>
      <c r="FL6" s="628"/>
      <c r="FM6" s="630">
        <f>IF(ProvsCities!$R$2="","",ProvsCities!$R$2)</f>
        <v>2020</v>
      </c>
      <c r="FN6" s="630"/>
      <c r="FO6" s="28"/>
      <c r="FP6" s="28"/>
      <c r="FQ6" s="28"/>
      <c r="FR6" s="28"/>
      <c r="FS6" s="28"/>
      <c r="FT6" s="28"/>
      <c r="FU6" s="23"/>
      <c r="FV6" s="627" t="s">
        <v>357</v>
      </c>
      <c r="FW6" s="627"/>
      <c r="FX6" s="627"/>
      <c r="FY6" s="627"/>
      <c r="FZ6" s="627"/>
      <c r="GA6" s="34">
        <f>IF(Summary!$P$4="","",Summary!$P$4)</f>
        <v>9</v>
      </c>
      <c r="GB6" s="28"/>
      <c r="GC6" s="28"/>
      <c r="GD6" s="28"/>
      <c r="GE6" s="628" t="s">
        <v>102</v>
      </c>
      <c r="GF6" s="628"/>
      <c r="GG6" s="628"/>
      <c r="GH6" s="628"/>
      <c r="GI6" s="630">
        <f>IF(ProvsCities!$R$2="","",ProvsCities!$R$2)</f>
        <v>2020</v>
      </c>
      <c r="GJ6" s="630"/>
      <c r="GK6" s="28"/>
      <c r="GL6" s="28"/>
      <c r="GM6" s="28"/>
      <c r="GN6" s="28"/>
      <c r="GO6" s="28"/>
      <c r="GP6" s="28"/>
      <c r="GQ6" s="23"/>
      <c r="GR6" s="627" t="s">
        <v>357</v>
      </c>
      <c r="GS6" s="627"/>
      <c r="GT6" s="627"/>
      <c r="GU6" s="627"/>
      <c r="GV6" s="627"/>
      <c r="GW6" s="34">
        <f>IF(Summary!$P$4="","",Summary!$P$4)</f>
        <v>9</v>
      </c>
      <c r="GX6" s="28"/>
      <c r="GY6" s="28"/>
      <c r="GZ6" s="28"/>
      <c r="HA6" s="628" t="s">
        <v>102</v>
      </c>
      <c r="HB6" s="628"/>
      <c r="HC6" s="628"/>
      <c r="HD6" s="628"/>
      <c r="HE6" s="630">
        <f>IF(ProvsCities!$R$2="","",ProvsCities!$R$2)</f>
        <v>2020</v>
      </c>
      <c r="HF6" s="630"/>
      <c r="HG6" s="28"/>
      <c r="HH6" s="28"/>
      <c r="HI6" s="28"/>
      <c r="HJ6" s="28"/>
      <c r="HK6" s="28"/>
      <c r="HL6" s="28"/>
      <c r="HM6" s="23"/>
      <c r="HN6" s="627" t="s">
        <v>357</v>
      </c>
      <c r="HO6" s="627"/>
      <c r="HP6" s="627"/>
      <c r="HQ6" s="627"/>
      <c r="HR6" s="627"/>
      <c r="HS6" s="34">
        <f>IF(Summary!$P$4="","",Summary!$P$4)</f>
        <v>9</v>
      </c>
      <c r="HT6" s="28"/>
      <c r="HU6" s="28"/>
      <c r="HV6" s="28"/>
      <c r="HW6" s="628" t="s">
        <v>102</v>
      </c>
      <c r="HX6" s="628"/>
      <c r="HY6" s="628"/>
      <c r="HZ6" s="628"/>
      <c r="IA6" s="630">
        <f>IF(ProvsCities!$R$2="","",ProvsCities!$R$2)</f>
        <v>2020</v>
      </c>
      <c r="IB6" s="630"/>
      <c r="IC6" s="28"/>
      <c r="ID6" s="28"/>
      <c r="IE6" s="28"/>
      <c r="IF6" s="28"/>
      <c r="IG6" s="28"/>
      <c r="IH6" s="28"/>
      <c r="II6" s="23"/>
      <c r="IJ6" s="627" t="s">
        <v>357</v>
      </c>
      <c r="IK6" s="627"/>
      <c r="IL6" s="627"/>
      <c r="IM6" s="627"/>
      <c r="IN6" s="627"/>
      <c r="IO6" s="34">
        <f>IF(Summary!$P$4="","",Summary!$P$4)</f>
        <v>9</v>
      </c>
      <c r="IP6" s="28"/>
      <c r="IQ6" s="28"/>
      <c r="IR6" s="28"/>
      <c r="IS6" s="628" t="s">
        <v>102</v>
      </c>
      <c r="IT6" s="628"/>
      <c r="IU6" s="628"/>
      <c r="IV6" s="628"/>
      <c r="IW6" s="630">
        <f>IF(ProvsCities!$R$2="","",ProvsCities!$R$2)</f>
        <v>2020</v>
      </c>
      <c r="IX6" s="630"/>
      <c r="IY6" s="28"/>
      <c r="IZ6" s="28"/>
      <c r="JA6" s="28"/>
      <c r="JB6" s="28"/>
      <c r="JC6" s="28"/>
      <c r="JD6" s="28"/>
      <c r="JE6" s="23"/>
      <c r="JF6" s="627" t="s">
        <v>357</v>
      </c>
      <c r="JG6" s="627"/>
      <c r="JH6" s="627"/>
      <c r="JI6" s="627"/>
      <c r="JJ6" s="627"/>
      <c r="JK6" s="34">
        <f>IF(Summary!$P$4="","",Summary!$P$4)</f>
        <v>9</v>
      </c>
      <c r="JL6" s="28"/>
      <c r="JM6" s="28"/>
      <c r="JN6" s="28"/>
      <c r="JO6" s="628" t="s">
        <v>102</v>
      </c>
      <c r="JP6" s="628"/>
      <c r="JQ6" s="628"/>
      <c r="JR6" s="628"/>
      <c r="JS6" s="630">
        <f>IF(ProvsCities!$R$2="","",ProvsCities!$R$2)</f>
        <v>2020</v>
      </c>
      <c r="JT6" s="630"/>
      <c r="JU6" s="28"/>
      <c r="JV6" s="28"/>
      <c r="JW6" s="28"/>
      <c r="JX6" s="28"/>
      <c r="JY6" s="28"/>
      <c r="JZ6" s="28"/>
    </row>
    <row r="7" spans="1:286" ht="14.1" customHeight="1" x14ac:dyDescent="0.3">
      <c r="A7" s="23"/>
      <c r="B7" s="627" t="s">
        <v>358</v>
      </c>
      <c r="C7" s="627"/>
      <c r="D7" s="627"/>
      <c r="E7" s="627"/>
      <c r="F7" s="627"/>
      <c r="G7" s="627"/>
      <c r="H7" s="627"/>
      <c r="I7" s="34">
        <f>IF(Summary!$P$1=0,"",Summary!$P$1)</f>
        <v>9</v>
      </c>
      <c r="J7" s="28"/>
      <c r="K7" s="627" t="s">
        <v>153</v>
      </c>
      <c r="L7" s="627"/>
      <c r="M7" s="627"/>
      <c r="N7" s="631"/>
      <c r="O7" s="631"/>
      <c r="P7" s="631"/>
      <c r="Q7" s="631"/>
      <c r="R7" s="631"/>
      <c r="S7" s="631"/>
      <c r="T7" s="28"/>
      <c r="U7" s="28"/>
      <c r="V7" s="28"/>
      <c r="W7" s="23"/>
      <c r="X7" s="627" t="s">
        <v>358</v>
      </c>
      <c r="Y7" s="627"/>
      <c r="Z7" s="627"/>
      <c r="AA7" s="627"/>
      <c r="AB7" s="627"/>
      <c r="AC7" s="627"/>
      <c r="AD7" s="627"/>
      <c r="AE7" s="34">
        <f>IF(Summary!$P$1=0,"",Summary!$P$1)</f>
        <v>9</v>
      </c>
      <c r="AF7" s="28"/>
      <c r="AG7" s="627" t="s">
        <v>153</v>
      </c>
      <c r="AH7" s="627"/>
      <c r="AI7" s="627"/>
      <c r="AJ7" s="631" t="str">
        <f>IF($N$7="","",$N$7)</f>
        <v/>
      </c>
      <c r="AK7" s="631"/>
      <c r="AL7" s="631"/>
      <c r="AM7" s="631"/>
      <c r="AN7" s="631"/>
      <c r="AO7" s="631"/>
      <c r="AP7" s="28"/>
      <c r="AQ7" s="28"/>
      <c r="AR7" s="28"/>
      <c r="AS7" s="23"/>
      <c r="AT7" s="627" t="s">
        <v>358</v>
      </c>
      <c r="AU7" s="627"/>
      <c r="AV7" s="627"/>
      <c r="AW7" s="627"/>
      <c r="AX7" s="627"/>
      <c r="AY7" s="627"/>
      <c r="AZ7" s="627"/>
      <c r="BA7" s="34">
        <f>IF(Summary!$P$1=0,"",Summary!$P$1)</f>
        <v>9</v>
      </c>
      <c r="BB7" s="28"/>
      <c r="BC7" s="627" t="s">
        <v>153</v>
      </c>
      <c r="BD7" s="627"/>
      <c r="BE7" s="627"/>
      <c r="BF7" s="631" t="str">
        <f>IF($N$7="","",$N$7)</f>
        <v/>
      </c>
      <c r="BG7" s="631"/>
      <c r="BH7" s="631"/>
      <c r="BI7" s="631"/>
      <c r="BJ7" s="631"/>
      <c r="BK7" s="631"/>
      <c r="BL7" s="28"/>
      <c r="BM7" s="28"/>
      <c r="BN7" s="28"/>
      <c r="BO7" s="23"/>
      <c r="BP7" s="627" t="s">
        <v>358</v>
      </c>
      <c r="BQ7" s="627"/>
      <c r="BR7" s="627"/>
      <c r="BS7" s="627"/>
      <c r="BT7" s="627"/>
      <c r="BU7" s="627"/>
      <c r="BV7" s="627"/>
      <c r="BW7" s="34">
        <f>IF(Summary!$P$1=0,"",Summary!$P$1)</f>
        <v>9</v>
      </c>
      <c r="BX7" s="28"/>
      <c r="BY7" s="627" t="s">
        <v>153</v>
      </c>
      <c r="BZ7" s="627"/>
      <c r="CA7" s="627"/>
      <c r="CB7" s="631" t="str">
        <f>IF($N$7="","",$N$7)</f>
        <v/>
      </c>
      <c r="CC7" s="631"/>
      <c r="CD7" s="631"/>
      <c r="CE7" s="631"/>
      <c r="CF7" s="631"/>
      <c r="CG7" s="631"/>
      <c r="CH7" s="28"/>
      <c r="CI7" s="28"/>
      <c r="CJ7" s="28"/>
      <c r="CK7" s="23"/>
      <c r="CL7" s="627" t="s">
        <v>358</v>
      </c>
      <c r="CM7" s="627"/>
      <c r="CN7" s="627"/>
      <c r="CO7" s="627"/>
      <c r="CP7" s="627"/>
      <c r="CQ7" s="627"/>
      <c r="CR7" s="627"/>
      <c r="CS7" s="34">
        <f>IF(Summary!$P$1=0,"",Summary!$P$1)</f>
        <v>9</v>
      </c>
      <c r="CT7" s="28"/>
      <c r="CU7" s="627" t="s">
        <v>153</v>
      </c>
      <c r="CV7" s="627"/>
      <c r="CW7" s="627"/>
      <c r="CX7" s="631" t="str">
        <f>IF($N$7="","",$N$7)</f>
        <v/>
      </c>
      <c r="CY7" s="631"/>
      <c r="CZ7" s="631"/>
      <c r="DA7" s="631"/>
      <c r="DB7" s="631"/>
      <c r="DC7" s="631"/>
      <c r="DD7" s="28"/>
      <c r="DE7" s="28"/>
      <c r="DF7" s="28"/>
      <c r="DG7" s="23"/>
      <c r="DH7" s="627" t="s">
        <v>358</v>
      </c>
      <c r="DI7" s="627"/>
      <c r="DJ7" s="627"/>
      <c r="DK7" s="627"/>
      <c r="DL7" s="627"/>
      <c r="DM7" s="627"/>
      <c r="DN7" s="627"/>
      <c r="DO7" s="34">
        <f>IF(Summary!$P$1=0,"",Summary!$P$1)</f>
        <v>9</v>
      </c>
      <c r="DP7" s="28"/>
      <c r="DQ7" s="627" t="s">
        <v>153</v>
      </c>
      <c r="DR7" s="627"/>
      <c r="DS7" s="627"/>
      <c r="DT7" s="631" t="str">
        <f>IF($N$7="","",$N$7)</f>
        <v/>
      </c>
      <c r="DU7" s="631"/>
      <c r="DV7" s="631"/>
      <c r="DW7" s="631"/>
      <c r="DX7" s="631"/>
      <c r="DY7" s="631"/>
      <c r="DZ7" s="28"/>
      <c r="EA7" s="28"/>
      <c r="EB7" s="28"/>
      <c r="EC7" s="23"/>
      <c r="ED7" s="627" t="s">
        <v>358</v>
      </c>
      <c r="EE7" s="627"/>
      <c r="EF7" s="627"/>
      <c r="EG7" s="627"/>
      <c r="EH7" s="627"/>
      <c r="EI7" s="627"/>
      <c r="EJ7" s="627"/>
      <c r="EK7" s="34">
        <f>IF(Summary!$P$1=0,"",Summary!$P$1)</f>
        <v>9</v>
      </c>
      <c r="EL7" s="28"/>
      <c r="EM7" s="627" t="s">
        <v>153</v>
      </c>
      <c r="EN7" s="627"/>
      <c r="EO7" s="627"/>
      <c r="EP7" s="631" t="str">
        <f>IF($N$7="","",$N$7)</f>
        <v/>
      </c>
      <c r="EQ7" s="631"/>
      <c r="ER7" s="631"/>
      <c r="ES7" s="631"/>
      <c r="ET7" s="631"/>
      <c r="EU7" s="631"/>
      <c r="EV7" s="28"/>
      <c r="EW7" s="28"/>
      <c r="EX7" s="28"/>
      <c r="EY7" s="23"/>
      <c r="EZ7" s="627" t="s">
        <v>358</v>
      </c>
      <c r="FA7" s="627"/>
      <c r="FB7" s="627"/>
      <c r="FC7" s="627"/>
      <c r="FD7" s="627"/>
      <c r="FE7" s="627"/>
      <c r="FF7" s="627"/>
      <c r="FG7" s="34">
        <f>IF(Summary!$P$1=0,"",Summary!$P$1)</f>
        <v>9</v>
      </c>
      <c r="FH7" s="28"/>
      <c r="FI7" s="36" t="s">
        <v>153</v>
      </c>
      <c r="FJ7" s="36"/>
      <c r="FK7" s="36"/>
      <c r="FL7" s="631" t="str">
        <f>IF($N$7="","",$N$7)</f>
        <v/>
      </c>
      <c r="FM7" s="631"/>
      <c r="FN7" s="631"/>
      <c r="FO7" s="631"/>
      <c r="FP7" s="631"/>
      <c r="FQ7" s="631"/>
      <c r="FR7" s="28"/>
      <c r="FS7" s="28"/>
      <c r="FT7" s="28"/>
      <c r="FU7" s="23"/>
      <c r="FV7" s="627" t="s">
        <v>358</v>
      </c>
      <c r="FW7" s="627"/>
      <c r="FX7" s="627"/>
      <c r="FY7" s="627"/>
      <c r="FZ7" s="627"/>
      <c r="GA7" s="627"/>
      <c r="GB7" s="627"/>
      <c r="GC7" s="34">
        <f>IF(Summary!$P$1=0,"",Summary!$P$1)</f>
        <v>9</v>
      </c>
      <c r="GD7" s="28"/>
      <c r="GE7" s="36" t="s">
        <v>153</v>
      </c>
      <c r="GF7" s="36"/>
      <c r="GG7" s="36"/>
      <c r="GH7" s="631" t="str">
        <f>IF($N$7="","",$N$7)</f>
        <v/>
      </c>
      <c r="GI7" s="631"/>
      <c r="GJ7" s="631"/>
      <c r="GK7" s="631"/>
      <c r="GL7" s="631"/>
      <c r="GM7" s="631"/>
      <c r="GN7" s="28"/>
      <c r="GO7" s="28"/>
      <c r="GP7" s="28"/>
      <c r="GQ7" s="23"/>
      <c r="GR7" s="627" t="s">
        <v>358</v>
      </c>
      <c r="GS7" s="627"/>
      <c r="GT7" s="627"/>
      <c r="GU7" s="627"/>
      <c r="GV7" s="627"/>
      <c r="GW7" s="627"/>
      <c r="GX7" s="627"/>
      <c r="GY7" s="34">
        <f>IF(Summary!$P$1=0,"",Summary!$P$1)</f>
        <v>9</v>
      </c>
      <c r="GZ7" s="28"/>
      <c r="HA7" s="36" t="s">
        <v>153</v>
      </c>
      <c r="HB7" s="36"/>
      <c r="HC7" s="36"/>
      <c r="HD7" s="631" t="str">
        <f>IF($N$7="","",$N$7)</f>
        <v/>
      </c>
      <c r="HE7" s="631"/>
      <c r="HF7" s="631"/>
      <c r="HG7" s="631"/>
      <c r="HH7" s="631"/>
      <c r="HI7" s="631"/>
      <c r="HJ7" s="28"/>
      <c r="HK7" s="28"/>
      <c r="HL7" s="28"/>
      <c r="HM7" s="23"/>
      <c r="HN7" s="627" t="s">
        <v>358</v>
      </c>
      <c r="HO7" s="627"/>
      <c r="HP7" s="627"/>
      <c r="HQ7" s="627"/>
      <c r="HR7" s="627"/>
      <c r="HS7" s="627"/>
      <c r="HT7" s="627"/>
      <c r="HU7" s="34">
        <f>IF(Summary!$P$1=0,"",Summary!$P$1)</f>
        <v>9</v>
      </c>
      <c r="HV7" s="28"/>
      <c r="HW7" s="36" t="s">
        <v>153</v>
      </c>
      <c r="HX7" s="36"/>
      <c r="HY7" s="36"/>
      <c r="HZ7" s="631" t="str">
        <f>IF($N$7="","",$N$7)</f>
        <v/>
      </c>
      <c r="IA7" s="631"/>
      <c r="IB7" s="631"/>
      <c r="IC7" s="631"/>
      <c r="ID7" s="631"/>
      <c r="IE7" s="631"/>
      <c r="IF7" s="28"/>
      <c r="IG7" s="28"/>
      <c r="IH7" s="28"/>
      <c r="II7" s="23"/>
      <c r="IJ7" s="627" t="s">
        <v>358</v>
      </c>
      <c r="IK7" s="627"/>
      <c r="IL7" s="627"/>
      <c r="IM7" s="627"/>
      <c r="IN7" s="627"/>
      <c r="IO7" s="627"/>
      <c r="IP7" s="627"/>
      <c r="IQ7" s="34">
        <f>IF(Summary!$P$1=0,"",Summary!$P$1)</f>
        <v>9</v>
      </c>
      <c r="IR7" s="28"/>
      <c r="IS7" s="36" t="s">
        <v>153</v>
      </c>
      <c r="IT7" s="36"/>
      <c r="IU7" s="36"/>
      <c r="IV7" s="631" t="str">
        <f>IF($N$7="","",$N$7)</f>
        <v/>
      </c>
      <c r="IW7" s="631"/>
      <c r="IX7" s="631"/>
      <c r="IY7" s="631"/>
      <c r="IZ7" s="631"/>
      <c r="JA7" s="631"/>
      <c r="JB7" s="28"/>
      <c r="JC7" s="28"/>
      <c r="JD7" s="28"/>
      <c r="JE7" s="23"/>
      <c r="JF7" s="627" t="s">
        <v>358</v>
      </c>
      <c r="JG7" s="627"/>
      <c r="JH7" s="627"/>
      <c r="JI7" s="627"/>
      <c r="JJ7" s="627"/>
      <c r="JK7" s="627"/>
      <c r="JL7" s="627"/>
      <c r="JM7" s="34">
        <f>IF(Summary!$P$1=0,"",Summary!$P$1)</f>
        <v>9</v>
      </c>
      <c r="JN7" s="28"/>
      <c r="JO7" s="36" t="s">
        <v>153</v>
      </c>
      <c r="JP7" s="36"/>
      <c r="JQ7" s="36"/>
      <c r="JR7" s="631" t="str">
        <f>IF($N$7="","",$N$7)</f>
        <v/>
      </c>
      <c r="JS7" s="631"/>
      <c r="JT7" s="631"/>
      <c r="JU7" s="631"/>
      <c r="JV7" s="631"/>
      <c r="JW7" s="631"/>
      <c r="JX7" s="28"/>
      <c r="JY7" s="28"/>
      <c r="JZ7" s="28"/>
    </row>
    <row r="8" spans="1:286" ht="20.100000000000001" customHeight="1" x14ac:dyDescent="0.3">
      <c r="A8" s="414" t="s">
        <v>101</v>
      </c>
      <c r="B8" s="640">
        <f>IF(ProvsCities!$N$2="","",ProvsCities!$N$2)</f>
        <v>2</v>
      </c>
      <c r="C8" s="640"/>
      <c r="D8" s="28"/>
      <c r="E8" s="28"/>
      <c r="F8" s="28"/>
      <c r="G8" s="28"/>
      <c r="H8" s="28"/>
      <c r="I8" s="28"/>
      <c r="J8" s="28"/>
      <c r="K8" s="627" t="s">
        <v>124</v>
      </c>
      <c r="L8" s="627"/>
      <c r="M8" s="627"/>
      <c r="N8" s="627"/>
      <c r="O8" s="627"/>
      <c r="P8" s="628" t="s">
        <v>221</v>
      </c>
      <c r="Q8" s="628"/>
      <c r="R8" s="54">
        <f>IF(Summary!$X$4=0,"",Summary!$X$4)</f>
        <v>26055</v>
      </c>
      <c r="S8" s="632" t="s">
        <v>125</v>
      </c>
      <c r="T8" s="632"/>
      <c r="U8" s="147">
        <f>IF(Summary!$X$4=0,"",Summary!$X$4)</f>
        <v>26055</v>
      </c>
      <c r="V8" s="49"/>
      <c r="W8" s="414" t="s">
        <v>101</v>
      </c>
      <c r="X8" s="640">
        <f>IF(ProvsCities!$N$2="","",ProvsCities!$N$2)</f>
        <v>2</v>
      </c>
      <c r="Y8" s="640"/>
      <c r="Z8" s="28"/>
      <c r="AA8" s="28"/>
      <c r="AB8" s="28"/>
      <c r="AC8" s="28"/>
      <c r="AD8" s="28"/>
      <c r="AE8" s="28"/>
      <c r="AF8" s="28"/>
      <c r="AG8" s="627" t="s">
        <v>124</v>
      </c>
      <c r="AH8" s="627"/>
      <c r="AI8" s="627"/>
      <c r="AJ8" s="627"/>
      <c r="AK8" s="627"/>
      <c r="AL8" s="628" t="s">
        <v>221</v>
      </c>
      <c r="AM8" s="628"/>
      <c r="AN8" s="54">
        <f>IF(Summary!$X$4=0,"",Summary!$X$4)</f>
        <v>26055</v>
      </c>
      <c r="AO8" s="632" t="s">
        <v>125</v>
      </c>
      <c r="AP8" s="632"/>
      <c r="AQ8" s="147">
        <f>IF(Summary!$X$4=0,"",Summary!$X$4)</f>
        <v>26055</v>
      </c>
      <c r="AR8" s="49"/>
      <c r="AS8" s="414" t="s">
        <v>101</v>
      </c>
      <c r="AT8" s="640">
        <f>IF(ProvsCities!$N$2="","",ProvsCities!$N$2)</f>
        <v>2</v>
      </c>
      <c r="AU8" s="640"/>
      <c r="AV8" s="28"/>
      <c r="AW8" s="28"/>
      <c r="AX8" s="28"/>
      <c r="AY8" s="28"/>
      <c r="AZ8" s="28"/>
      <c r="BA8" s="28"/>
      <c r="BB8" s="28"/>
      <c r="BC8" s="627" t="s">
        <v>124</v>
      </c>
      <c r="BD8" s="627"/>
      <c r="BE8" s="627"/>
      <c r="BF8" s="627"/>
      <c r="BG8" s="627"/>
      <c r="BH8" s="628" t="s">
        <v>221</v>
      </c>
      <c r="BI8" s="628"/>
      <c r="BJ8" s="54">
        <f>IF(Summary!$X$4=0,"",Summary!$X$4)</f>
        <v>26055</v>
      </c>
      <c r="BK8" s="632" t="s">
        <v>125</v>
      </c>
      <c r="BL8" s="632"/>
      <c r="BM8" s="147">
        <f>IF(Summary!$X$4=0,"",Summary!$X$4)</f>
        <v>26055</v>
      </c>
      <c r="BN8" s="49"/>
      <c r="BO8" s="414" t="s">
        <v>101</v>
      </c>
      <c r="BP8" s="640">
        <f>IF(ProvsCities!$N$2="","",ProvsCities!$N$2)</f>
        <v>2</v>
      </c>
      <c r="BQ8" s="640"/>
      <c r="BR8" s="28"/>
      <c r="BS8" s="28"/>
      <c r="BT8" s="28"/>
      <c r="BU8" s="28"/>
      <c r="BV8" s="28"/>
      <c r="BW8" s="28"/>
      <c r="BX8" s="28"/>
      <c r="BY8" s="627" t="s">
        <v>124</v>
      </c>
      <c r="BZ8" s="627"/>
      <c r="CA8" s="627"/>
      <c r="CB8" s="627"/>
      <c r="CC8" s="627"/>
      <c r="CD8" s="628" t="s">
        <v>221</v>
      </c>
      <c r="CE8" s="628"/>
      <c r="CF8" s="54">
        <f>IF(Summary!$X$4=0,"",Summary!$X$4)</f>
        <v>26055</v>
      </c>
      <c r="CG8" s="632" t="s">
        <v>125</v>
      </c>
      <c r="CH8" s="632"/>
      <c r="CI8" s="147">
        <f>IF(Summary!$X$4=0,"",Summary!$X$4)</f>
        <v>26055</v>
      </c>
      <c r="CJ8" s="49"/>
      <c r="CK8" s="414" t="s">
        <v>101</v>
      </c>
      <c r="CL8" s="640">
        <f>IF(ProvsCities!$N$2="","",ProvsCities!$N$2)</f>
        <v>2</v>
      </c>
      <c r="CM8" s="640"/>
      <c r="CN8" s="28"/>
      <c r="CO8" s="28"/>
      <c r="CP8" s="28"/>
      <c r="CQ8" s="28"/>
      <c r="CR8" s="28"/>
      <c r="CS8" s="28"/>
      <c r="CT8" s="28"/>
      <c r="CU8" s="627" t="s">
        <v>124</v>
      </c>
      <c r="CV8" s="627"/>
      <c r="CW8" s="627"/>
      <c r="CX8" s="627"/>
      <c r="CY8" s="627"/>
      <c r="CZ8" s="628" t="s">
        <v>221</v>
      </c>
      <c r="DA8" s="628"/>
      <c r="DB8" s="54">
        <f>IF(Summary!$X$4=0,"",Summary!$X$4)</f>
        <v>26055</v>
      </c>
      <c r="DC8" s="632" t="s">
        <v>125</v>
      </c>
      <c r="DD8" s="632"/>
      <c r="DE8" s="147">
        <f>IF(Summary!$X$4=0,"",Summary!$X$4)</f>
        <v>26055</v>
      </c>
      <c r="DF8" s="49"/>
      <c r="DG8" s="414" t="s">
        <v>101</v>
      </c>
      <c r="DH8" s="640">
        <f>IF(ProvsCities!$N$2="","",ProvsCities!$N$2)</f>
        <v>2</v>
      </c>
      <c r="DI8" s="640"/>
      <c r="DJ8" s="28"/>
      <c r="DK8" s="28"/>
      <c r="DL8" s="28"/>
      <c r="DM8" s="28"/>
      <c r="DN8" s="28"/>
      <c r="DO8" s="28"/>
      <c r="DP8" s="28"/>
      <c r="DQ8" s="627" t="s">
        <v>124</v>
      </c>
      <c r="DR8" s="627"/>
      <c r="DS8" s="627"/>
      <c r="DT8" s="627"/>
      <c r="DU8" s="627"/>
      <c r="DV8" s="628" t="s">
        <v>221</v>
      </c>
      <c r="DW8" s="628"/>
      <c r="DX8" s="54">
        <f>IF(Summary!$X$4=0,"",Summary!$X$4)</f>
        <v>26055</v>
      </c>
      <c r="DY8" s="632" t="s">
        <v>125</v>
      </c>
      <c r="DZ8" s="632"/>
      <c r="EA8" s="147">
        <f>IF(Summary!$X$4=0,"",Summary!$X$4)</f>
        <v>26055</v>
      </c>
      <c r="EB8" s="49"/>
      <c r="EC8" s="414" t="s">
        <v>101</v>
      </c>
      <c r="ED8" s="640">
        <f>IF(ProvsCities!$N$2="","",ProvsCities!$N$2)</f>
        <v>2</v>
      </c>
      <c r="EE8" s="640"/>
      <c r="EF8" s="28"/>
      <c r="EG8" s="28"/>
      <c r="EH8" s="28"/>
      <c r="EI8" s="28"/>
      <c r="EJ8" s="28"/>
      <c r="EK8" s="28"/>
      <c r="EL8" s="28"/>
      <c r="EM8" s="627" t="s">
        <v>124</v>
      </c>
      <c r="EN8" s="627"/>
      <c r="EO8" s="627"/>
      <c r="EP8" s="627"/>
      <c r="EQ8" s="627"/>
      <c r="ER8" s="628" t="s">
        <v>221</v>
      </c>
      <c r="ES8" s="628"/>
      <c r="ET8" s="54">
        <f>IF(Summary!$X$4=0,"",Summary!$X$4)</f>
        <v>26055</v>
      </c>
      <c r="EU8" s="632" t="s">
        <v>125</v>
      </c>
      <c r="EV8" s="632"/>
      <c r="EW8" s="147">
        <f>IF(Summary!$X$4=0,"",Summary!$X$4)</f>
        <v>26055</v>
      </c>
      <c r="EX8" s="49"/>
      <c r="EY8" s="414" t="s">
        <v>101</v>
      </c>
      <c r="EZ8" s="640">
        <f>IF(ProvsCities!$N$2="","",ProvsCities!$N$2)</f>
        <v>2</v>
      </c>
      <c r="FA8" s="640"/>
      <c r="FB8" s="28"/>
      <c r="FC8" s="28"/>
      <c r="FD8" s="28"/>
      <c r="FE8" s="28"/>
      <c r="FF8" s="28"/>
      <c r="FG8" s="28"/>
      <c r="FH8" s="28"/>
      <c r="FI8" s="627" t="s">
        <v>124</v>
      </c>
      <c r="FJ8" s="627"/>
      <c r="FK8" s="627"/>
      <c r="FL8" s="627"/>
      <c r="FM8" s="627"/>
      <c r="FN8" s="628" t="s">
        <v>221</v>
      </c>
      <c r="FO8" s="628"/>
      <c r="FP8" s="54">
        <f>IF(Summary!$X$4=0,"",Summary!$X$4)</f>
        <v>26055</v>
      </c>
      <c r="FQ8" s="632" t="s">
        <v>125</v>
      </c>
      <c r="FR8" s="632"/>
      <c r="FS8" s="147">
        <f>IF(Summary!$X$4=0,"",Summary!$X$4)</f>
        <v>26055</v>
      </c>
      <c r="FT8" s="49"/>
      <c r="FU8" s="414" t="s">
        <v>101</v>
      </c>
      <c r="FV8" s="640">
        <f>IF(ProvsCities!$N$2="","",ProvsCities!$N$2)</f>
        <v>2</v>
      </c>
      <c r="FW8" s="640"/>
      <c r="FX8" s="28"/>
      <c r="FY8" s="28"/>
      <c r="FZ8" s="28"/>
      <c r="GA8" s="28"/>
      <c r="GB8" s="28"/>
      <c r="GC8" s="28"/>
      <c r="GD8" s="28"/>
      <c r="GE8" s="627" t="s">
        <v>124</v>
      </c>
      <c r="GF8" s="627"/>
      <c r="GG8" s="627"/>
      <c r="GH8" s="627"/>
      <c r="GI8" s="627"/>
      <c r="GJ8" s="628" t="s">
        <v>221</v>
      </c>
      <c r="GK8" s="628"/>
      <c r="GL8" s="54">
        <f>IF(Summary!$X$4=0,"",Summary!$X$4)</f>
        <v>26055</v>
      </c>
      <c r="GM8" s="632" t="s">
        <v>125</v>
      </c>
      <c r="GN8" s="632"/>
      <c r="GO8" s="147">
        <f>IF(Summary!$X$4=0,"",Summary!$X$4)</f>
        <v>26055</v>
      </c>
      <c r="GP8" s="49"/>
      <c r="GQ8" s="414" t="s">
        <v>101</v>
      </c>
      <c r="GR8" s="640">
        <f>IF(ProvsCities!$N$2="","",ProvsCities!$N$2)</f>
        <v>2</v>
      </c>
      <c r="GS8" s="640"/>
      <c r="GT8" s="28"/>
      <c r="GU8" s="28"/>
      <c r="GV8" s="28"/>
      <c r="GW8" s="28"/>
      <c r="GX8" s="28"/>
      <c r="GY8" s="28"/>
      <c r="GZ8" s="28"/>
      <c r="HA8" s="627" t="s">
        <v>124</v>
      </c>
      <c r="HB8" s="627"/>
      <c r="HC8" s="627"/>
      <c r="HD8" s="627"/>
      <c r="HE8" s="627"/>
      <c r="HF8" s="628" t="s">
        <v>221</v>
      </c>
      <c r="HG8" s="628"/>
      <c r="HH8" s="54">
        <f>IF(Summary!$X$4=0,"",Summary!$X$4)</f>
        <v>26055</v>
      </c>
      <c r="HI8" s="632" t="s">
        <v>125</v>
      </c>
      <c r="HJ8" s="632"/>
      <c r="HK8" s="147">
        <f>IF(Summary!$X$4=0,"",Summary!$X$4)</f>
        <v>26055</v>
      </c>
      <c r="HL8" s="49"/>
      <c r="HM8" s="414" t="s">
        <v>101</v>
      </c>
      <c r="HN8" s="640">
        <f>IF(ProvsCities!$N$2="","",ProvsCities!$N$2)</f>
        <v>2</v>
      </c>
      <c r="HO8" s="640"/>
      <c r="HP8" s="28"/>
      <c r="HQ8" s="28"/>
      <c r="HR8" s="28"/>
      <c r="HS8" s="28"/>
      <c r="HT8" s="28"/>
      <c r="HU8" s="28"/>
      <c r="HV8" s="28"/>
      <c r="HW8" s="627" t="s">
        <v>124</v>
      </c>
      <c r="HX8" s="627"/>
      <c r="HY8" s="627"/>
      <c r="HZ8" s="627"/>
      <c r="IA8" s="627"/>
      <c r="IB8" s="628" t="s">
        <v>221</v>
      </c>
      <c r="IC8" s="628"/>
      <c r="ID8" s="54">
        <f>IF(Summary!$X$4=0,"",Summary!$X$4)</f>
        <v>26055</v>
      </c>
      <c r="IE8" s="632" t="s">
        <v>125</v>
      </c>
      <c r="IF8" s="632"/>
      <c r="IG8" s="147">
        <f>IF(Summary!$X$4=0,"",Summary!$X$4)</f>
        <v>26055</v>
      </c>
      <c r="IH8" s="49"/>
      <c r="II8" s="414" t="s">
        <v>101</v>
      </c>
      <c r="IJ8" s="640">
        <f>IF(ProvsCities!$N$2="","",ProvsCities!$N$2)</f>
        <v>2</v>
      </c>
      <c r="IK8" s="640"/>
      <c r="IL8" s="28"/>
      <c r="IM8" s="28"/>
      <c r="IN8" s="28"/>
      <c r="IO8" s="28"/>
      <c r="IP8" s="28"/>
      <c r="IQ8" s="28"/>
      <c r="IR8" s="28"/>
      <c r="IS8" s="627" t="s">
        <v>124</v>
      </c>
      <c r="IT8" s="627"/>
      <c r="IU8" s="627"/>
      <c r="IV8" s="627"/>
      <c r="IW8" s="627"/>
      <c r="IX8" s="628" t="s">
        <v>221</v>
      </c>
      <c r="IY8" s="628"/>
      <c r="IZ8" s="54">
        <f>IF(Summary!$X$4=0,"",Summary!$X$4)</f>
        <v>26055</v>
      </c>
      <c r="JA8" s="632" t="s">
        <v>125</v>
      </c>
      <c r="JB8" s="632"/>
      <c r="JC8" s="147">
        <f>IF(Summary!$X$4=0,"",Summary!$X$4)</f>
        <v>26055</v>
      </c>
      <c r="JD8" s="49"/>
      <c r="JE8" s="414" t="s">
        <v>101</v>
      </c>
      <c r="JF8" s="640">
        <f>IF(ProvsCities!$N$2="","",ProvsCities!$N$2)</f>
        <v>2</v>
      </c>
      <c r="JG8" s="640"/>
      <c r="JH8" s="28"/>
      <c r="JI8" s="28"/>
      <c r="JJ8" s="28"/>
      <c r="JK8" s="28"/>
      <c r="JL8" s="28"/>
      <c r="JM8" s="28"/>
      <c r="JN8" s="28"/>
      <c r="JO8" s="627" t="s">
        <v>124</v>
      </c>
      <c r="JP8" s="627"/>
      <c r="JQ8" s="627"/>
      <c r="JR8" s="627"/>
      <c r="JS8" s="627"/>
      <c r="JT8" s="628" t="s">
        <v>221</v>
      </c>
      <c r="JU8" s="628"/>
      <c r="JV8" s="54">
        <f>IF(Summary!$X$4=0,"",Summary!$X$4)</f>
        <v>26055</v>
      </c>
      <c r="JW8" s="632" t="s">
        <v>125</v>
      </c>
      <c r="JX8" s="632"/>
      <c r="JY8" s="147">
        <f>IF(Summary!$X$4=0,"",Summary!$X$4)</f>
        <v>26055</v>
      </c>
      <c r="JZ8" s="49"/>
    </row>
    <row r="9" spans="1:286" ht="20.100000000000001" customHeight="1" x14ac:dyDescent="0.3">
      <c r="A9" s="40" t="s">
        <v>152</v>
      </c>
      <c r="B9" s="37"/>
      <c r="C9" s="649" t="s">
        <v>126</v>
      </c>
      <c r="D9" s="649"/>
      <c r="E9" s="649"/>
      <c r="F9" s="649"/>
      <c r="G9" s="649"/>
      <c r="H9" s="649"/>
      <c r="I9" s="649"/>
      <c r="J9" s="37" t="s">
        <v>127</v>
      </c>
      <c r="K9" s="37"/>
      <c r="L9" s="37"/>
      <c r="M9" s="37"/>
      <c r="N9" s="37"/>
      <c r="O9" s="649" t="s">
        <v>128</v>
      </c>
      <c r="P9" s="649"/>
      <c r="Q9" s="649"/>
      <c r="R9" s="649"/>
      <c r="S9" s="649"/>
      <c r="T9" s="649"/>
      <c r="U9" s="649"/>
      <c r="V9" s="37"/>
      <c r="W9" s="40" t="s">
        <v>152</v>
      </c>
      <c r="X9" s="37"/>
      <c r="Y9" s="649" t="s">
        <v>126</v>
      </c>
      <c r="Z9" s="649"/>
      <c r="AA9" s="649"/>
      <c r="AB9" s="649"/>
      <c r="AC9" s="649"/>
      <c r="AD9" s="649"/>
      <c r="AE9" s="649"/>
      <c r="AF9" s="37" t="s">
        <v>127</v>
      </c>
      <c r="AG9" s="37"/>
      <c r="AH9" s="37"/>
      <c r="AI9" s="37"/>
      <c r="AJ9" s="37"/>
      <c r="AK9" s="649" t="s">
        <v>128</v>
      </c>
      <c r="AL9" s="649"/>
      <c r="AM9" s="649"/>
      <c r="AN9" s="649"/>
      <c r="AO9" s="649"/>
      <c r="AP9" s="649"/>
      <c r="AQ9" s="649"/>
      <c r="AR9" s="37"/>
      <c r="AS9" s="40" t="s">
        <v>152</v>
      </c>
      <c r="AT9" s="37"/>
      <c r="AU9" s="649" t="s">
        <v>126</v>
      </c>
      <c r="AV9" s="649"/>
      <c r="AW9" s="649"/>
      <c r="AX9" s="649"/>
      <c r="AY9" s="649"/>
      <c r="AZ9" s="649"/>
      <c r="BA9" s="649"/>
      <c r="BB9" s="37" t="s">
        <v>127</v>
      </c>
      <c r="BC9" s="37"/>
      <c r="BD9" s="37"/>
      <c r="BE9" s="37"/>
      <c r="BF9" s="37"/>
      <c r="BG9" s="649" t="s">
        <v>128</v>
      </c>
      <c r="BH9" s="649"/>
      <c r="BI9" s="649"/>
      <c r="BJ9" s="649"/>
      <c r="BK9" s="649"/>
      <c r="BL9" s="649"/>
      <c r="BM9" s="649"/>
      <c r="BN9" s="37"/>
      <c r="BO9" s="40" t="s">
        <v>152</v>
      </c>
      <c r="BP9" s="37"/>
      <c r="BQ9" s="644" t="s">
        <v>138</v>
      </c>
      <c r="BR9" s="644"/>
      <c r="BS9" s="644"/>
      <c r="BT9" s="644"/>
      <c r="BU9" s="644"/>
      <c r="BV9" s="644"/>
      <c r="BW9" s="644"/>
      <c r="BX9" s="659" t="s">
        <v>139</v>
      </c>
      <c r="BY9" s="659"/>
      <c r="BZ9" s="659"/>
      <c r="CA9" s="659"/>
      <c r="CB9" s="659"/>
      <c r="CC9" s="659"/>
      <c r="CD9" s="659"/>
      <c r="CE9" s="53" t="s">
        <v>140</v>
      </c>
      <c r="CF9" s="53"/>
      <c r="CG9" s="53"/>
      <c r="CH9" s="53"/>
      <c r="CI9" s="53"/>
      <c r="CJ9" s="53"/>
      <c r="CK9" s="40" t="s">
        <v>152</v>
      </c>
      <c r="CL9" s="37"/>
      <c r="CM9" s="644" t="s">
        <v>138</v>
      </c>
      <c r="CN9" s="644"/>
      <c r="CO9" s="644"/>
      <c r="CP9" s="644"/>
      <c r="CQ9" s="644"/>
      <c r="CR9" s="644"/>
      <c r="CS9" s="644"/>
      <c r="CT9" s="659" t="s">
        <v>139</v>
      </c>
      <c r="CU9" s="659"/>
      <c r="CV9" s="659"/>
      <c r="CW9" s="659"/>
      <c r="CX9" s="659"/>
      <c r="CY9" s="659"/>
      <c r="CZ9" s="659"/>
      <c r="DA9" s="53" t="s">
        <v>140</v>
      </c>
      <c r="DB9" s="53"/>
      <c r="DC9" s="53"/>
      <c r="DD9" s="53"/>
      <c r="DE9" s="53"/>
      <c r="DF9" s="53"/>
      <c r="DG9" s="40" t="s">
        <v>152</v>
      </c>
      <c r="DH9" s="37"/>
      <c r="DI9" s="644" t="s">
        <v>138</v>
      </c>
      <c r="DJ9" s="644"/>
      <c r="DK9" s="644"/>
      <c r="DL9" s="644"/>
      <c r="DM9" s="644"/>
      <c r="DN9" s="644"/>
      <c r="DO9" s="644"/>
      <c r="DP9" s="659" t="s">
        <v>139</v>
      </c>
      <c r="DQ9" s="659"/>
      <c r="DR9" s="659"/>
      <c r="DS9" s="659"/>
      <c r="DT9" s="659"/>
      <c r="DU9" s="659"/>
      <c r="DV9" s="659"/>
      <c r="DW9" s="53" t="s">
        <v>140</v>
      </c>
      <c r="DX9" s="53"/>
      <c r="DY9" s="53"/>
      <c r="DZ9" s="53"/>
      <c r="EA9" s="53"/>
      <c r="EB9" s="53"/>
      <c r="EC9" s="40" t="s">
        <v>152</v>
      </c>
      <c r="ED9" s="629" t="s">
        <v>162</v>
      </c>
      <c r="EE9" s="629"/>
      <c r="EF9" s="629"/>
      <c r="EG9" s="629"/>
      <c r="EH9" s="629"/>
      <c r="EI9" s="629"/>
      <c r="EJ9" s="629"/>
      <c r="EK9" s="56" t="s">
        <v>163</v>
      </c>
      <c r="EM9" s="56"/>
      <c r="EN9" s="56"/>
      <c r="EO9" s="56"/>
      <c r="EP9" s="56"/>
      <c r="EQ9" s="622" t="s">
        <v>164</v>
      </c>
      <c r="ER9" s="622"/>
      <c r="ES9" s="622"/>
      <c r="ET9" s="622"/>
      <c r="EU9" s="622"/>
      <c r="EV9" s="622"/>
      <c r="EW9" s="622"/>
      <c r="EX9" s="622"/>
      <c r="EY9" s="40" t="s">
        <v>152</v>
      </c>
      <c r="EZ9" s="56" t="s">
        <v>162</v>
      </c>
      <c r="FA9" s="56"/>
      <c r="FB9" s="56"/>
      <c r="FC9" s="56"/>
      <c r="FD9" s="56"/>
      <c r="FE9" s="56"/>
      <c r="FF9" s="80"/>
      <c r="FG9" s="56" t="s">
        <v>163</v>
      </c>
      <c r="FI9" s="56"/>
      <c r="FJ9" s="56"/>
      <c r="FK9" s="56"/>
      <c r="FL9" s="56"/>
      <c r="FM9" s="622" t="s">
        <v>164</v>
      </c>
      <c r="FN9" s="622"/>
      <c r="FO9" s="622"/>
      <c r="FP9" s="622"/>
      <c r="FQ9" s="622"/>
      <c r="FR9" s="622"/>
      <c r="FS9" s="622"/>
      <c r="FT9" s="622"/>
      <c r="FU9" s="40" t="s">
        <v>152</v>
      </c>
      <c r="FV9" s="37"/>
      <c r="FW9" s="80" t="s">
        <v>162</v>
      </c>
      <c r="FX9" s="80"/>
      <c r="FY9" s="80"/>
      <c r="FZ9" s="80"/>
      <c r="GA9" s="80"/>
      <c r="GB9" s="80"/>
      <c r="GC9" s="56" t="s">
        <v>163</v>
      </c>
      <c r="GE9" s="56"/>
      <c r="GF9" s="56"/>
      <c r="GG9" s="56"/>
      <c r="GH9" s="56"/>
      <c r="GI9" s="622" t="s">
        <v>164</v>
      </c>
      <c r="GJ9" s="622"/>
      <c r="GK9" s="622"/>
      <c r="GL9" s="622"/>
      <c r="GM9" s="622"/>
      <c r="GN9" s="622"/>
      <c r="GO9" s="622"/>
      <c r="GP9" s="622"/>
      <c r="GQ9" s="40" t="s">
        <v>152</v>
      </c>
      <c r="GR9" s="629" t="s">
        <v>141</v>
      </c>
      <c r="GS9" s="629"/>
      <c r="GT9" s="629"/>
      <c r="GU9" s="629"/>
      <c r="GV9" s="629"/>
      <c r="GW9" s="629" t="s">
        <v>142</v>
      </c>
      <c r="GX9" s="629"/>
      <c r="GY9" s="629"/>
      <c r="GZ9" s="629"/>
      <c r="HA9" s="56"/>
      <c r="HB9" s="629" t="s">
        <v>143</v>
      </c>
      <c r="HC9" s="629"/>
      <c r="HD9" s="629"/>
      <c r="HE9" s="629"/>
      <c r="HF9" s="629"/>
      <c r="HG9" s="639" t="s">
        <v>144</v>
      </c>
      <c r="HH9" s="639"/>
      <c r="HI9" s="639"/>
      <c r="HJ9" s="639"/>
      <c r="HK9" s="639"/>
      <c r="HL9" s="639"/>
      <c r="HM9" s="40" t="s">
        <v>152</v>
      </c>
      <c r="HN9" s="629" t="s">
        <v>141</v>
      </c>
      <c r="HO9" s="629"/>
      <c r="HP9" s="629"/>
      <c r="HQ9" s="629"/>
      <c r="HR9" s="629"/>
      <c r="HS9" s="629" t="s">
        <v>142</v>
      </c>
      <c r="HT9" s="629"/>
      <c r="HU9" s="629"/>
      <c r="HV9" s="629"/>
      <c r="HW9" s="56"/>
      <c r="HX9" s="629" t="s">
        <v>143</v>
      </c>
      <c r="HY9" s="629"/>
      <c r="HZ9" s="629"/>
      <c r="IA9" s="629"/>
      <c r="IB9" s="629"/>
      <c r="IC9" s="639" t="s">
        <v>144</v>
      </c>
      <c r="ID9" s="639"/>
      <c r="IE9" s="639"/>
      <c r="IF9" s="639"/>
      <c r="IG9" s="639"/>
      <c r="IH9" s="639"/>
      <c r="II9" s="40" t="s">
        <v>152</v>
      </c>
      <c r="IJ9" s="629" t="s">
        <v>141</v>
      </c>
      <c r="IK9" s="629"/>
      <c r="IL9" s="629"/>
      <c r="IM9" s="629"/>
      <c r="IN9" s="629"/>
      <c r="IO9" s="629" t="s">
        <v>142</v>
      </c>
      <c r="IP9" s="629"/>
      <c r="IQ9" s="629"/>
      <c r="IR9" s="629"/>
      <c r="IS9" s="56"/>
      <c r="IT9" s="629" t="s">
        <v>143</v>
      </c>
      <c r="IU9" s="629"/>
      <c r="IV9" s="629"/>
      <c r="IW9" s="629"/>
      <c r="IX9" s="629"/>
      <c r="IY9" s="639" t="s">
        <v>144</v>
      </c>
      <c r="IZ9" s="639"/>
      <c r="JA9" s="639"/>
      <c r="JB9" s="639"/>
      <c r="JC9" s="639"/>
      <c r="JD9" s="639"/>
      <c r="JE9" s="40" t="s">
        <v>152</v>
      </c>
      <c r="JF9" s="629" t="s">
        <v>141</v>
      </c>
      <c r="JG9" s="629"/>
      <c r="JH9" s="629"/>
      <c r="JI9" s="629"/>
      <c r="JJ9" s="629"/>
      <c r="JK9" s="629" t="s">
        <v>142</v>
      </c>
      <c r="JL9" s="629"/>
      <c r="JM9" s="629"/>
      <c r="JN9" s="629"/>
      <c r="JO9" s="629" t="s">
        <v>143</v>
      </c>
      <c r="JP9" s="629"/>
      <c r="JQ9" s="629"/>
      <c r="JR9" s="629"/>
      <c r="JS9" s="629"/>
      <c r="JT9" s="56"/>
      <c r="JU9" s="629" t="s">
        <v>144</v>
      </c>
      <c r="JV9" s="629"/>
      <c r="JW9" s="629"/>
      <c r="JX9" s="629"/>
      <c r="JY9" s="629"/>
      <c r="JZ9" s="629"/>
    </row>
    <row r="10" spans="1:286" ht="15" customHeight="1" x14ac:dyDescent="0.3">
      <c r="A10" s="633"/>
      <c r="B10" s="633"/>
      <c r="C10" s="625" t="s">
        <v>129</v>
      </c>
      <c r="D10" s="634"/>
      <c r="E10" s="634"/>
      <c r="F10" s="634"/>
      <c r="G10" s="634"/>
      <c r="H10" s="634"/>
      <c r="I10" s="634"/>
      <c r="J10" s="634"/>
      <c r="K10" s="634"/>
      <c r="L10" s="634"/>
      <c r="M10" s="634"/>
      <c r="N10" s="634"/>
      <c r="O10" s="634"/>
      <c r="P10" s="634"/>
      <c r="Q10" s="634"/>
      <c r="R10" s="634"/>
      <c r="S10" s="634"/>
      <c r="T10" s="634"/>
      <c r="U10" s="626"/>
      <c r="V10" s="603" t="s">
        <v>328</v>
      </c>
      <c r="W10" s="633"/>
      <c r="X10" s="633"/>
      <c r="Y10" s="625" t="s">
        <v>129</v>
      </c>
      <c r="Z10" s="634"/>
      <c r="AA10" s="634"/>
      <c r="AB10" s="634"/>
      <c r="AC10" s="634"/>
      <c r="AD10" s="634"/>
      <c r="AE10" s="634"/>
      <c r="AF10" s="634"/>
      <c r="AG10" s="634"/>
      <c r="AH10" s="634"/>
      <c r="AI10" s="634"/>
      <c r="AJ10" s="634"/>
      <c r="AK10" s="634"/>
      <c r="AL10" s="634"/>
      <c r="AM10" s="634"/>
      <c r="AN10" s="634"/>
      <c r="AO10" s="634"/>
      <c r="AP10" s="634"/>
      <c r="AQ10" s="626"/>
      <c r="AR10" s="603" t="s">
        <v>329</v>
      </c>
      <c r="AS10" s="633"/>
      <c r="AT10" s="633"/>
      <c r="AU10" s="625" t="s">
        <v>129</v>
      </c>
      <c r="AV10" s="634"/>
      <c r="AW10" s="634"/>
      <c r="AX10" s="634"/>
      <c r="AY10" s="634"/>
      <c r="AZ10" s="634"/>
      <c r="BA10" s="634"/>
      <c r="BB10" s="634"/>
      <c r="BC10" s="634"/>
      <c r="BD10" s="634"/>
      <c r="BE10" s="634"/>
      <c r="BF10" s="634"/>
      <c r="BG10" s="634"/>
      <c r="BH10" s="634"/>
      <c r="BI10" s="634"/>
      <c r="BJ10" s="634"/>
      <c r="BK10" s="634"/>
      <c r="BL10" s="634"/>
      <c r="BM10" s="626"/>
      <c r="BN10" s="603" t="s">
        <v>330</v>
      </c>
      <c r="BO10" s="633"/>
      <c r="BP10" s="633"/>
      <c r="BQ10" s="625" t="s">
        <v>129</v>
      </c>
      <c r="BR10" s="634"/>
      <c r="BS10" s="634"/>
      <c r="BT10" s="634"/>
      <c r="BU10" s="634"/>
      <c r="BV10" s="634"/>
      <c r="BW10" s="634"/>
      <c r="BX10" s="634"/>
      <c r="BY10" s="634"/>
      <c r="BZ10" s="634"/>
      <c r="CA10" s="634"/>
      <c r="CB10" s="634"/>
      <c r="CC10" s="634"/>
      <c r="CD10" s="634"/>
      <c r="CE10" s="634"/>
      <c r="CF10" s="634"/>
      <c r="CG10" s="634"/>
      <c r="CH10" s="634"/>
      <c r="CI10" s="626"/>
      <c r="CJ10" s="603" t="s">
        <v>331</v>
      </c>
      <c r="CK10" s="633"/>
      <c r="CL10" s="633"/>
      <c r="CM10" s="625" t="s">
        <v>129</v>
      </c>
      <c r="CN10" s="634"/>
      <c r="CO10" s="634"/>
      <c r="CP10" s="634"/>
      <c r="CQ10" s="634"/>
      <c r="CR10" s="634"/>
      <c r="CS10" s="634"/>
      <c r="CT10" s="634"/>
      <c r="CU10" s="634"/>
      <c r="CV10" s="634"/>
      <c r="CW10" s="634"/>
      <c r="CX10" s="634"/>
      <c r="CY10" s="634"/>
      <c r="CZ10" s="634"/>
      <c r="DA10" s="634"/>
      <c r="DB10" s="634"/>
      <c r="DC10" s="634"/>
      <c r="DD10" s="634"/>
      <c r="DE10" s="626"/>
      <c r="DF10" s="603" t="s">
        <v>332</v>
      </c>
      <c r="DG10" s="633"/>
      <c r="DH10" s="633"/>
      <c r="DI10" s="625" t="s">
        <v>129</v>
      </c>
      <c r="DJ10" s="634"/>
      <c r="DK10" s="634"/>
      <c r="DL10" s="634"/>
      <c r="DM10" s="634"/>
      <c r="DN10" s="634"/>
      <c r="DO10" s="634"/>
      <c r="DP10" s="634"/>
      <c r="DQ10" s="634"/>
      <c r="DR10" s="634"/>
      <c r="DS10" s="634"/>
      <c r="DT10" s="634"/>
      <c r="DU10" s="634"/>
      <c r="DV10" s="634"/>
      <c r="DW10" s="634"/>
      <c r="DX10" s="634"/>
      <c r="DY10" s="634"/>
      <c r="DZ10" s="634"/>
      <c r="EA10" s="626"/>
      <c r="EB10" s="603" t="s">
        <v>333</v>
      </c>
      <c r="EC10" s="633"/>
      <c r="ED10" s="633"/>
      <c r="EE10" s="625" t="s">
        <v>129</v>
      </c>
      <c r="EF10" s="634"/>
      <c r="EG10" s="634"/>
      <c r="EH10" s="634"/>
      <c r="EI10" s="634"/>
      <c r="EJ10" s="634"/>
      <c r="EK10" s="634"/>
      <c r="EL10" s="634"/>
      <c r="EM10" s="634"/>
      <c r="EN10" s="634"/>
      <c r="EO10" s="634"/>
      <c r="EP10" s="634"/>
      <c r="EQ10" s="634"/>
      <c r="ER10" s="634"/>
      <c r="ES10" s="634"/>
      <c r="ET10" s="634"/>
      <c r="EU10" s="634"/>
      <c r="EV10" s="634"/>
      <c r="EW10" s="626"/>
      <c r="EX10" s="603" t="s">
        <v>334</v>
      </c>
      <c r="EY10" s="633"/>
      <c r="EZ10" s="633"/>
      <c r="FA10" s="625" t="s">
        <v>129</v>
      </c>
      <c r="FB10" s="634"/>
      <c r="FC10" s="634"/>
      <c r="FD10" s="634"/>
      <c r="FE10" s="634"/>
      <c r="FF10" s="634"/>
      <c r="FG10" s="634"/>
      <c r="FH10" s="634"/>
      <c r="FI10" s="634"/>
      <c r="FJ10" s="634"/>
      <c r="FK10" s="634"/>
      <c r="FL10" s="634"/>
      <c r="FM10" s="634"/>
      <c r="FN10" s="634"/>
      <c r="FO10" s="634"/>
      <c r="FP10" s="634"/>
      <c r="FQ10" s="634"/>
      <c r="FR10" s="634"/>
      <c r="FS10" s="626"/>
      <c r="FT10" s="603" t="s">
        <v>335</v>
      </c>
      <c r="FU10" s="633"/>
      <c r="FV10" s="633"/>
      <c r="FW10" s="625" t="s">
        <v>129</v>
      </c>
      <c r="FX10" s="634"/>
      <c r="FY10" s="634"/>
      <c r="FZ10" s="634"/>
      <c r="GA10" s="634"/>
      <c r="GB10" s="634"/>
      <c r="GC10" s="634"/>
      <c r="GD10" s="634"/>
      <c r="GE10" s="634"/>
      <c r="GF10" s="634"/>
      <c r="GG10" s="634"/>
      <c r="GH10" s="634"/>
      <c r="GI10" s="634"/>
      <c r="GJ10" s="634"/>
      <c r="GK10" s="634"/>
      <c r="GL10" s="634"/>
      <c r="GM10" s="634"/>
      <c r="GN10" s="634"/>
      <c r="GO10" s="626"/>
      <c r="GP10" s="603" t="s">
        <v>336</v>
      </c>
      <c r="GQ10" s="633"/>
      <c r="GR10" s="633"/>
      <c r="GS10" s="625" t="s">
        <v>129</v>
      </c>
      <c r="GT10" s="634"/>
      <c r="GU10" s="634"/>
      <c r="GV10" s="634"/>
      <c r="GW10" s="634"/>
      <c r="GX10" s="634"/>
      <c r="GY10" s="634"/>
      <c r="GZ10" s="634"/>
      <c r="HA10" s="634"/>
      <c r="HB10" s="634"/>
      <c r="HC10" s="634"/>
      <c r="HD10" s="634"/>
      <c r="HE10" s="634"/>
      <c r="HF10" s="634"/>
      <c r="HG10" s="634"/>
      <c r="HH10" s="634"/>
      <c r="HI10" s="634"/>
      <c r="HJ10" s="634"/>
      <c r="HK10" s="626"/>
      <c r="HL10" s="603" t="s">
        <v>337</v>
      </c>
      <c r="HM10" s="633"/>
      <c r="HN10" s="633"/>
      <c r="HO10" s="625" t="s">
        <v>129</v>
      </c>
      <c r="HP10" s="634"/>
      <c r="HQ10" s="634"/>
      <c r="HR10" s="634"/>
      <c r="HS10" s="634"/>
      <c r="HT10" s="634"/>
      <c r="HU10" s="634"/>
      <c r="HV10" s="634"/>
      <c r="HW10" s="634"/>
      <c r="HX10" s="634"/>
      <c r="HY10" s="634"/>
      <c r="HZ10" s="634"/>
      <c r="IA10" s="634"/>
      <c r="IB10" s="634"/>
      <c r="IC10" s="634"/>
      <c r="ID10" s="634"/>
      <c r="IE10" s="634"/>
      <c r="IF10" s="634"/>
      <c r="IG10" s="626"/>
      <c r="IH10" s="603" t="s">
        <v>338</v>
      </c>
      <c r="II10" s="633"/>
      <c r="IJ10" s="633"/>
      <c r="IK10" s="625" t="s">
        <v>129</v>
      </c>
      <c r="IL10" s="634"/>
      <c r="IM10" s="634"/>
      <c r="IN10" s="634"/>
      <c r="IO10" s="634"/>
      <c r="IP10" s="634"/>
      <c r="IQ10" s="634"/>
      <c r="IR10" s="634"/>
      <c r="IS10" s="634"/>
      <c r="IT10" s="634"/>
      <c r="IU10" s="634"/>
      <c r="IV10" s="634"/>
      <c r="IW10" s="634"/>
      <c r="IX10" s="634"/>
      <c r="IY10" s="634"/>
      <c r="IZ10" s="634"/>
      <c r="JA10" s="634"/>
      <c r="JB10" s="634"/>
      <c r="JC10" s="626"/>
      <c r="JD10" s="603" t="s">
        <v>339</v>
      </c>
      <c r="JE10" s="633"/>
      <c r="JF10" s="633"/>
      <c r="JG10" s="625" t="s">
        <v>129</v>
      </c>
      <c r="JH10" s="634"/>
      <c r="JI10" s="634"/>
      <c r="JJ10" s="634"/>
      <c r="JK10" s="634"/>
      <c r="JL10" s="634"/>
      <c r="JM10" s="634"/>
      <c r="JN10" s="634"/>
      <c r="JO10" s="634"/>
      <c r="JP10" s="634"/>
      <c r="JQ10" s="634"/>
      <c r="JR10" s="634"/>
      <c r="JS10" s="634"/>
      <c r="JT10" s="634"/>
      <c r="JU10" s="634"/>
      <c r="JV10" s="634"/>
      <c r="JW10" s="634"/>
      <c r="JX10" s="634"/>
      <c r="JY10" s="626"/>
      <c r="JZ10" s="603" t="s">
        <v>340</v>
      </c>
    </row>
    <row r="11" spans="1:286" ht="24.75" customHeight="1" x14ac:dyDescent="0.3">
      <c r="A11" s="606" t="s">
        <v>425</v>
      </c>
      <c r="B11" s="607"/>
      <c r="C11" s="599" t="s">
        <v>219</v>
      </c>
      <c r="D11" s="600"/>
      <c r="E11" s="599" t="s">
        <v>220</v>
      </c>
      <c r="F11" s="600"/>
      <c r="G11" s="603" t="s">
        <v>130</v>
      </c>
      <c r="H11" s="597" t="s">
        <v>131</v>
      </c>
      <c r="I11" s="598"/>
      <c r="J11" s="597" t="s">
        <v>132</v>
      </c>
      <c r="K11" s="598"/>
      <c r="L11" s="597" t="s">
        <v>133</v>
      </c>
      <c r="M11" s="598"/>
      <c r="N11" s="597" t="s">
        <v>134</v>
      </c>
      <c r="O11" s="598"/>
      <c r="P11" s="597" t="s">
        <v>135</v>
      </c>
      <c r="Q11" s="598"/>
      <c r="R11" s="597" t="s">
        <v>136</v>
      </c>
      <c r="S11" s="598"/>
      <c r="T11" s="608" t="s">
        <v>137</v>
      </c>
      <c r="U11" s="609"/>
      <c r="V11" s="604"/>
      <c r="W11" s="606" t="s">
        <v>425</v>
      </c>
      <c r="X11" s="607"/>
      <c r="Y11" s="599" t="s">
        <v>219</v>
      </c>
      <c r="Z11" s="600"/>
      <c r="AA11" s="599" t="s">
        <v>220</v>
      </c>
      <c r="AB11" s="600"/>
      <c r="AC11" s="603" t="s">
        <v>130</v>
      </c>
      <c r="AD11" s="597" t="s">
        <v>131</v>
      </c>
      <c r="AE11" s="598"/>
      <c r="AF11" s="597" t="s">
        <v>132</v>
      </c>
      <c r="AG11" s="598"/>
      <c r="AH11" s="597" t="s">
        <v>133</v>
      </c>
      <c r="AI11" s="598"/>
      <c r="AJ11" s="597" t="s">
        <v>134</v>
      </c>
      <c r="AK11" s="598"/>
      <c r="AL11" s="597" t="s">
        <v>135</v>
      </c>
      <c r="AM11" s="598"/>
      <c r="AN11" s="597" t="s">
        <v>136</v>
      </c>
      <c r="AO11" s="598"/>
      <c r="AP11" s="608" t="s">
        <v>137</v>
      </c>
      <c r="AQ11" s="609"/>
      <c r="AR11" s="604"/>
      <c r="AS11" s="606" t="s">
        <v>425</v>
      </c>
      <c r="AT11" s="607"/>
      <c r="AU11" s="599" t="s">
        <v>219</v>
      </c>
      <c r="AV11" s="600"/>
      <c r="AW11" s="599" t="s">
        <v>220</v>
      </c>
      <c r="AX11" s="600"/>
      <c r="AY11" s="603" t="s">
        <v>130</v>
      </c>
      <c r="AZ11" s="597" t="s">
        <v>131</v>
      </c>
      <c r="BA11" s="598"/>
      <c r="BB11" s="597" t="s">
        <v>132</v>
      </c>
      <c r="BC11" s="598"/>
      <c r="BD11" s="597" t="s">
        <v>133</v>
      </c>
      <c r="BE11" s="598"/>
      <c r="BF11" s="597" t="s">
        <v>134</v>
      </c>
      <c r="BG11" s="598"/>
      <c r="BH11" s="597" t="s">
        <v>135</v>
      </c>
      <c r="BI11" s="598"/>
      <c r="BJ11" s="597" t="s">
        <v>136</v>
      </c>
      <c r="BK11" s="598"/>
      <c r="BL11" s="608" t="s">
        <v>137</v>
      </c>
      <c r="BM11" s="609"/>
      <c r="BN11" s="604"/>
      <c r="BO11" s="606" t="s">
        <v>425</v>
      </c>
      <c r="BP11" s="607"/>
      <c r="BQ11" s="599" t="s">
        <v>219</v>
      </c>
      <c r="BR11" s="600"/>
      <c r="BS11" s="599" t="s">
        <v>220</v>
      </c>
      <c r="BT11" s="600"/>
      <c r="BU11" s="603" t="s">
        <v>130</v>
      </c>
      <c r="BV11" s="597" t="s">
        <v>131</v>
      </c>
      <c r="BW11" s="598"/>
      <c r="BX11" s="597" t="s">
        <v>132</v>
      </c>
      <c r="BY11" s="598"/>
      <c r="BZ11" s="597" t="s">
        <v>133</v>
      </c>
      <c r="CA11" s="598"/>
      <c r="CB11" s="597" t="s">
        <v>134</v>
      </c>
      <c r="CC11" s="598"/>
      <c r="CD11" s="597" t="s">
        <v>135</v>
      </c>
      <c r="CE11" s="598"/>
      <c r="CF11" s="597" t="s">
        <v>136</v>
      </c>
      <c r="CG11" s="598"/>
      <c r="CH11" s="608" t="s">
        <v>137</v>
      </c>
      <c r="CI11" s="609"/>
      <c r="CJ11" s="604"/>
      <c r="CK11" s="606" t="s">
        <v>425</v>
      </c>
      <c r="CL11" s="607"/>
      <c r="CM11" s="599" t="s">
        <v>219</v>
      </c>
      <c r="CN11" s="600"/>
      <c r="CO11" s="599" t="s">
        <v>220</v>
      </c>
      <c r="CP11" s="600"/>
      <c r="CQ11" s="603" t="s">
        <v>130</v>
      </c>
      <c r="CR11" s="597" t="s">
        <v>131</v>
      </c>
      <c r="CS11" s="598"/>
      <c r="CT11" s="597" t="s">
        <v>132</v>
      </c>
      <c r="CU11" s="598"/>
      <c r="CV11" s="597" t="s">
        <v>133</v>
      </c>
      <c r="CW11" s="598"/>
      <c r="CX11" s="597" t="s">
        <v>134</v>
      </c>
      <c r="CY11" s="598"/>
      <c r="CZ11" s="597" t="s">
        <v>135</v>
      </c>
      <c r="DA11" s="598"/>
      <c r="DB11" s="597" t="s">
        <v>136</v>
      </c>
      <c r="DC11" s="598"/>
      <c r="DD11" s="608" t="s">
        <v>137</v>
      </c>
      <c r="DE11" s="609"/>
      <c r="DF11" s="604"/>
      <c r="DG11" s="606" t="s">
        <v>425</v>
      </c>
      <c r="DH11" s="607"/>
      <c r="DI11" s="599" t="s">
        <v>219</v>
      </c>
      <c r="DJ11" s="600"/>
      <c r="DK11" s="599" t="s">
        <v>220</v>
      </c>
      <c r="DL11" s="600"/>
      <c r="DM11" s="603" t="s">
        <v>130</v>
      </c>
      <c r="DN11" s="597" t="s">
        <v>131</v>
      </c>
      <c r="DO11" s="598"/>
      <c r="DP11" s="597" t="s">
        <v>132</v>
      </c>
      <c r="DQ11" s="598"/>
      <c r="DR11" s="597" t="s">
        <v>133</v>
      </c>
      <c r="DS11" s="598"/>
      <c r="DT11" s="597" t="s">
        <v>134</v>
      </c>
      <c r="DU11" s="598"/>
      <c r="DV11" s="597" t="s">
        <v>135</v>
      </c>
      <c r="DW11" s="598"/>
      <c r="DX11" s="597" t="s">
        <v>136</v>
      </c>
      <c r="DY11" s="598"/>
      <c r="DZ11" s="608" t="s">
        <v>137</v>
      </c>
      <c r="EA11" s="609"/>
      <c r="EB11" s="604"/>
      <c r="EC11" s="606" t="s">
        <v>425</v>
      </c>
      <c r="ED11" s="607"/>
      <c r="EE11" s="599" t="s">
        <v>219</v>
      </c>
      <c r="EF11" s="600"/>
      <c r="EG11" s="599" t="s">
        <v>220</v>
      </c>
      <c r="EH11" s="600"/>
      <c r="EI11" s="603" t="s">
        <v>130</v>
      </c>
      <c r="EJ11" s="597" t="s">
        <v>131</v>
      </c>
      <c r="EK11" s="598"/>
      <c r="EL11" s="597" t="s">
        <v>132</v>
      </c>
      <c r="EM11" s="598"/>
      <c r="EN11" s="597" t="s">
        <v>133</v>
      </c>
      <c r="EO11" s="598"/>
      <c r="EP11" s="597" t="s">
        <v>134</v>
      </c>
      <c r="EQ11" s="598"/>
      <c r="ER11" s="597" t="s">
        <v>135</v>
      </c>
      <c r="ES11" s="598"/>
      <c r="ET11" s="597" t="s">
        <v>136</v>
      </c>
      <c r="EU11" s="598"/>
      <c r="EV11" s="608" t="s">
        <v>137</v>
      </c>
      <c r="EW11" s="609"/>
      <c r="EX11" s="604"/>
      <c r="EY11" s="606" t="s">
        <v>425</v>
      </c>
      <c r="EZ11" s="607"/>
      <c r="FA11" s="599" t="s">
        <v>219</v>
      </c>
      <c r="FB11" s="600"/>
      <c r="FC11" s="599" t="s">
        <v>220</v>
      </c>
      <c r="FD11" s="600"/>
      <c r="FE11" s="603" t="s">
        <v>130</v>
      </c>
      <c r="FF11" s="597" t="s">
        <v>131</v>
      </c>
      <c r="FG11" s="598"/>
      <c r="FH11" s="597" t="s">
        <v>132</v>
      </c>
      <c r="FI11" s="598"/>
      <c r="FJ11" s="597" t="s">
        <v>133</v>
      </c>
      <c r="FK11" s="598"/>
      <c r="FL11" s="597" t="s">
        <v>134</v>
      </c>
      <c r="FM11" s="598"/>
      <c r="FN11" s="597" t="s">
        <v>135</v>
      </c>
      <c r="FO11" s="598"/>
      <c r="FP11" s="597" t="s">
        <v>136</v>
      </c>
      <c r="FQ11" s="598"/>
      <c r="FR11" s="608" t="s">
        <v>137</v>
      </c>
      <c r="FS11" s="609"/>
      <c r="FT11" s="604"/>
      <c r="FU11" s="606" t="s">
        <v>425</v>
      </c>
      <c r="FV11" s="607"/>
      <c r="FW11" s="599" t="s">
        <v>219</v>
      </c>
      <c r="FX11" s="600"/>
      <c r="FY11" s="599" t="s">
        <v>220</v>
      </c>
      <c r="FZ11" s="600"/>
      <c r="GA11" s="603" t="s">
        <v>130</v>
      </c>
      <c r="GB11" s="597" t="s">
        <v>131</v>
      </c>
      <c r="GC11" s="598"/>
      <c r="GD11" s="597" t="s">
        <v>132</v>
      </c>
      <c r="GE11" s="598"/>
      <c r="GF11" s="597" t="s">
        <v>133</v>
      </c>
      <c r="GG11" s="598"/>
      <c r="GH11" s="597" t="s">
        <v>134</v>
      </c>
      <c r="GI11" s="598"/>
      <c r="GJ11" s="597" t="s">
        <v>135</v>
      </c>
      <c r="GK11" s="598"/>
      <c r="GL11" s="597" t="s">
        <v>136</v>
      </c>
      <c r="GM11" s="598"/>
      <c r="GN11" s="608" t="s">
        <v>137</v>
      </c>
      <c r="GO11" s="609"/>
      <c r="GP11" s="604"/>
      <c r="GQ11" s="606" t="s">
        <v>425</v>
      </c>
      <c r="GR11" s="607"/>
      <c r="GS11" s="599" t="s">
        <v>219</v>
      </c>
      <c r="GT11" s="600"/>
      <c r="GU11" s="599" t="s">
        <v>220</v>
      </c>
      <c r="GV11" s="600"/>
      <c r="GW11" s="603" t="s">
        <v>130</v>
      </c>
      <c r="GX11" s="597" t="s">
        <v>131</v>
      </c>
      <c r="GY11" s="598"/>
      <c r="GZ11" s="597" t="s">
        <v>132</v>
      </c>
      <c r="HA11" s="598"/>
      <c r="HB11" s="597" t="s">
        <v>133</v>
      </c>
      <c r="HC11" s="598"/>
      <c r="HD11" s="597" t="s">
        <v>134</v>
      </c>
      <c r="HE11" s="598"/>
      <c r="HF11" s="597" t="s">
        <v>135</v>
      </c>
      <c r="HG11" s="598"/>
      <c r="HH11" s="597" t="s">
        <v>136</v>
      </c>
      <c r="HI11" s="598"/>
      <c r="HJ11" s="608" t="s">
        <v>137</v>
      </c>
      <c r="HK11" s="609"/>
      <c r="HL11" s="604"/>
      <c r="HM11" s="606" t="s">
        <v>425</v>
      </c>
      <c r="HN11" s="607"/>
      <c r="HO11" s="599" t="s">
        <v>219</v>
      </c>
      <c r="HP11" s="600"/>
      <c r="HQ11" s="599" t="s">
        <v>220</v>
      </c>
      <c r="HR11" s="600"/>
      <c r="HS11" s="603" t="s">
        <v>130</v>
      </c>
      <c r="HT11" s="597" t="s">
        <v>131</v>
      </c>
      <c r="HU11" s="598"/>
      <c r="HV11" s="597" t="s">
        <v>132</v>
      </c>
      <c r="HW11" s="598"/>
      <c r="HX11" s="597" t="s">
        <v>133</v>
      </c>
      <c r="HY11" s="598"/>
      <c r="HZ11" s="597" t="s">
        <v>134</v>
      </c>
      <c r="IA11" s="598"/>
      <c r="IB11" s="597" t="s">
        <v>135</v>
      </c>
      <c r="IC11" s="598"/>
      <c r="ID11" s="597" t="s">
        <v>136</v>
      </c>
      <c r="IE11" s="598"/>
      <c r="IF11" s="608" t="s">
        <v>137</v>
      </c>
      <c r="IG11" s="609"/>
      <c r="IH11" s="604"/>
      <c r="II11" s="606" t="s">
        <v>425</v>
      </c>
      <c r="IJ11" s="607"/>
      <c r="IK11" s="599" t="s">
        <v>219</v>
      </c>
      <c r="IL11" s="600"/>
      <c r="IM11" s="599" t="s">
        <v>220</v>
      </c>
      <c r="IN11" s="600"/>
      <c r="IO11" s="603" t="s">
        <v>130</v>
      </c>
      <c r="IP11" s="597" t="s">
        <v>131</v>
      </c>
      <c r="IQ11" s="598"/>
      <c r="IR11" s="597" t="s">
        <v>132</v>
      </c>
      <c r="IS11" s="598"/>
      <c r="IT11" s="597" t="s">
        <v>133</v>
      </c>
      <c r="IU11" s="598"/>
      <c r="IV11" s="597" t="s">
        <v>134</v>
      </c>
      <c r="IW11" s="598"/>
      <c r="IX11" s="597" t="s">
        <v>135</v>
      </c>
      <c r="IY11" s="598"/>
      <c r="IZ11" s="597" t="s">
        <v>136</v>
      </c>
      <c r="JA11" s="598"/>
      <c r="JB11" s="608" t="s">
        <v>137</v>
      </c>
      <c r="JC11" s="609"/>
      <c r="JD11" s="604"/>
      <c r="JE11" s="606" t="s">
        <v>425</v>
      </c>
      <c r="JF11" s="607"/>
      <c r="JG11" s="599" t="s">
        <v>219</v>
      </c>
      <c r="JH11" s="600"/>
      <c r="JI11" s="599" t="s">
        <v>220</v>
      </c>
      <c r="JJ11" s="600"/>
      <c r="JK11" s="603" t="s">
        <v>130</v>
      </c>
      <c r="JL11" s="597" t="s">
        <v>131</v>
      </c>
      <c r="JM11" s="598"/>
      <c r="JN11" s="597" t="s">
        <v>132</v>
      </c>
      <c r="JO11" s="598"/>
      <c r="JP11" s="597" t="s">
        <v>133</v>
      </c>
      <c r="JQ11" s="598"/>
      <c r="JR11" s="597" t="s">
        <v>134</v>
      </c>
      <c r="JS11" s="598"/>
      <c r="JT11" s="597" t="s">
        <v>135</v>
      </c>
      <c r="JU11" s="598"/>
      <c r="JV11" s="597" t="s">
        <v>136</v>
      </c>
      <c r="JW11" s="598"/>
      <c r="JX11" s="608" t="s">
        <v>137</v>
      </c>
      <c r="JY11" s="609"/>
      <c r="JZ11" s="604"/>
    </row>
    <row r="12" spans="1:286" ht="14.25" customHeight="1" x14ac:dyDescent="0.3">
      <c r="A12" s="610" t="s">
        <v>426</v>
      </c>
      <c r="B12" s="611"/>
      <c r="C12" s="601"/>
      <c r="D12" s="602"/>
      <c r="E12" s="601"/>
      <c r="F12" s="602"/>
      <c r="G12" s="605"/>
      <c r="H12" s="38" t="s">
        <v>8</v>
      </c>
      <c r="I12" s="38" t="s">
        <v>9</v>
      </c>
      <c r="J12" s="38" t="s">
        <v>8</v>
      </c>
      <c r="K12" s="38" t="s">
        <v>9</v>
      </c>
      <c r="L12" s="38" t="s">
        <v>8</v>
      </c>
      <c r="M12" s="38" t="s">
        <v>9</v>
      </c>
      <c r="N12" s="38" t="s">
        <v>8</v>
      </c>
      <c r="O12" s="38" t="s">
        <v>9</v>
      </c>
      <c r="P12" s="38" t="s">
        <v>8</v>
      </c>
      <c r="Q12" s="38" t="s">
        <v>9</v>
      </c>
      <c r="R12" s="38" t="s">
        <v>8</v>
      </c>
      <c r="S12" s="38" t="s">
        <v>9</v>
      </c>
      <c r="T12" s="143" t="s">
        <v>8</v>
      </c>
      <c r="U12" s="143" t="s">
        <v>9</v>
      </c>
      <c r="V12" s="605"/>
      <c r="W12" s="610" t="s">
        <v>426</v>
      </c>
      <c r="X12" s="611"/>
      <c r="Y12" s="601"/>
      <c r="Z12" s="602"/>
      <c r="AA12" s="601"/>
      <c r="AB12" s="602"/>
      <c r="AC12" s="605"/>
      <c r="AD12" s="38" t="s">
        <v>8</v>
      </c>
      <c r="AE12" s="38" t="s">
        <v>9</v>
      </c>
      <c r="AF12" s="38" t="s">
        <v>8</v>
      </c>
      <c r="AG12" s="38" t="s">
        <v>9</v>
      </c>
      <c r="AH12" s="38" t="s">
        <v>8</v>
      </c>
      <c r="AI12" s="38" t="s">
        <v>9</v>
      </c>
      <c r="AJ12" s="38" t="s">
        <v>8</v>
      </c>
      <c r="AK12" s="38" t="s">
        <v>9</v>
      </c>
      <c r="AL12" s="38" t="s">
        <v>8</v>
      </c>
      <c r="AM12" s="38" t="s">
        <v>9</v>
      </c>
      <c r="AN12" s="38" t="s">
        <v>8</v>
      </c>
      <c r="AO12" s="38" t="s">
        <v>9</v>
      </c>
      <c r="AP12" s="143" t="s">
        <v>8</v>
      </c>
      <c r="AQ12" s="143" t="s">
        <v>9</v>
      </c>
      <c r="AR12" s="605"/>
      <c r="AS12" s="610" t="s">
        <v>426</v>
      </c>
      <c r="AT12" s="611"/>
      <c r="AU12" s="601"/>
      <c r="AV12" s="602"/>
      <c r="AW12" s="601"/>
      <c r="AX12" s="602"/>
      <c r="AY12" s="605"/>
      <c r="AZ12" s="38" t="s">
        <v>8</v>
      </c>
      <c r="BA12" s="38" t="s">
        <v>9</v>
      </c>
      <c r="BB12" s="38" t="s">
        <v>8</v>
      </c>
      <c r="BC12" s="38" t="s">
        <v>9</v>
      </c>
      <c r="BD12" s="38" t="s">
        <v>8</v>
      </c>
      <c r="BE12" s="38" t="s">
        <v>9</v>
      </c>
      <c r="BF12" s="38" t="s">
        <v>8</v>
      </c>
      <c r="BG12" s="38" t="s">
        <v>9</v>
      </c>
      <c r="BH12" s="38" t="s">
        <v>8</v>
      </c>
      <c r="BI12" s="38" t="s">
        <v>9</v>
      </c>
      <c r="BJ12" s="38" t="s">
        <v>8</v>
      </c>
      <c r="BK12" s="38" t="s">
        <v>9</v>
      </c>
      <c r="BL12" s="143" t="s">
        <v>8</v>
      </c>
      <c r="BM12" s="143" t="s">
        <v>9</v>
      </c>
      <c r="BN12" s="605"/>
      <c r="BO12" s="610" t="s">
        <v>426</v>
      </c>
      <c r="BP12" s="611"/>
      <c r="BQ12" s="601"/>
      <c r="BR12" s="602"/>
      <c r="BS12" s="601"/>
      <c r="BT12" s="602"/>
      <c r="BU12" s="605"/>
      <c r="BV12" s="38" t="s">
        <v>8</v>
      </c>
      <c r="BW12" s="38" t="s">
        <v>9</v>
      </c>
      <c r="BX12" s="38" t="s">
        <v>8</v>
      </c>
      <c r="BY12" s="38" t="s">
        <v>9</v>
      </c>
      <c r="BZ12" s="38" t="s">
        <v>8</v>
      </c>
      <c r="CA12" s="38" t="s">
        <v>9</v>
      </c>
      <c r="CB12" s="38" t="s">
        <v>8</v>
      </c>
      <c r="CC12" s="38" t="s">
        <v>9</v>
      </c>
      <c r="CD12" s="38" t="s">
        <v>8</v>
      </c>
      <c r="CE12" s="38" t="s">
        <v>9</v>
      </c>
      <c r="CF12" s="38" t="s">
        <v>8</v>
      </c>
      <c r="CG12" s="38" t="s">
        <v>9</v>
      </c>
      <c r="CH12" s="143" t="s">
        <v>8</v>
      </c>
      <c r="CI12" s="143" t="s">
        <v>9</v>
      </c>
      <c r="CJ12" s="605"/>
      <c r="CK12" s="610" t="s">
        <v>426</v>
      </c>
      <c r="CL12" s="611"/>
      <c r="CM12" s="601"/>
      <c r="CN12" s="602"/>
      <c r="CO12" s="601"/>
      <c r="CP12" s="602"/>
      <c r="CQ12" s="605"/>
      <c r="CR12" s="38" t="s">
        <v>8</v>
      </c>
      <c r="CS12" s="38" t="s">
        <v>9</v>
      </c>
      <c r="CT12" s="38" t="s">
        <v>8</v>
      </c>
      <c r="CU12" s="38" t="s">
        <v>9</v>
      </c>
      <c r="CV12" s="38" t="s">
        <v>8</v>
      </c>
      <c r="CW12" s="38" t="s">
        <v>9</v>
      </c>
      <c r="CX12" s="38" t="s">
        <v>8</v>
      </c>
      <c r="CY12" s="38" t="s">
        <v>9</v>
      </c>
      <c r="CZ12" s="38" t="s">
        <v>8</v>
      </c>
      <c r="DA12" s="38" t="s">
        <v>9</v>
      </c>
      <c r="DB12" s="38" t="s">
        <v>8</v>
      </c>
      <c r="DC12" s="38" t="s">
        <v>9</v>
      </c>
      <c r="DD12" s="143" t="s">
        <v>8</v>
      </c>
      <c r="DE12" s="143" t="s">
        <v>9</v>
      </c>
      <c r="DF12" s="605"/>
      <c r="DG12" s="610" t="s">
        <v>426</v>
      </c>
      <c r="DH12" s="611"/>
      <c r="DI12" s="601"/>
      <c r="DJ12" s="602"/>
      <c r="DK12" s="601"/>
      <c r="DL12" s="602"/>
      <c r="DM12" s="605"/>
      <c r="DN12" s="38" t="s">
        <v>8</v>
      </c>
      <c r="DO12" s="38" t="s">
        <v>9</v>
      </c>
      <c r="DP12" s="38" t="s">
        <v>8</v>
      </c>
      <c r="DQ12" s="38" t="s">
        <v>9</v>
      </c>
      <c r="DR12" s="38" t="s">
        <v>8</v>
      </c>
      <c r="DS12" s="38" t="s">
        <v>9</v>
      </c>
      <c r="DT12" s="38" t="s">
        <v>8</v>
      </c>
      <c r="DU12" s="38" t="s">
        <v>9</v>
      </c>
      <c r="DV12" s="38" t="s">
        <v>8</v>
      </c>
      <c r="DW12" s="38" t="s">
        <v>9</v>
      </c>
      <c r="DX12" s="38" t="s">
        <v>8</v>
      </c>
      <c r="DY12" s="38" t="s">
        <v>9</v>
      </c>
      <c r="DZ12" s="143" t="s">
        <v>8</v>
      </c>
      <c r="EA12" s="143" t="s">
        <v>9</v>
      </c>
      <c r="EB12" s="605"/>
      <c r="EC12" s="610" t="s">
        <v>426</v>
      </c>
      <c r="ED12" s="611"/>
      <c r="EE12" s="601"/>
      <c r="EF12" s="602"/>
      <c r="EG12" s="601"/>
      <c r="EH12" s="602"/>
      <c r="EI12" s="605"/>
      <c r="EJ12" s="38" t="s">
        <v>8</v>
      </c>
      <c r="EK12" s="38" t="s">
        <v>9</v>
      </c>
      <c r="EL12" s="38" t="s">
        <v>8</v>
      </c>
      <c r="EM12" s="38" t="s">
        <v>9</v>
      </c>
      <c r="EN12" s="38" t="s">
        <v>8</v>
      </c>
      <c r="EO12" s="38" t="s">
        <v>9</v>
      </c>
      <c r="EP12" s="38" t="s">
        <v>8</v>
      </c>
      <c r="EQ12" s="38" t="s">
        <v>9</v>
      </c>
      <c r="ER12" s="38" t="s">
        <v>8</v>
      </c>
      <c r="ES12" s="38" t="s">
        <v>9</v>
      </c>
      <c r="ET12" s="38" t="s">
        <v>8</v>
      </c>
      <c r="EU12" s="38" t="s">
        <v>9</v>
      </c>
      <c r="EV12" s="143" t="s">
        <v>8</v>
      </c>
      <c r="EW12" s="143" t="s">
        <v>9</v>
      </c>
      <c r="EX12" s="605"/>
      <c r="EY12" s="610" t="s">
        <v>426</v>
      </c>
      <c r="EZ12" s="611"/>
      <c r="FA12" s="601"/>
      <c r="FB12" s="602"/>
      <c r="FC12" s="601"/>
      <c r="FD12" s="602"/>
      <c r="FE12" s="605"/>
      <c r="FF12" s="38" t="s">
        <v>8</v>
      </c>
      <c r="FG12" s="38" t="s">
        <v>9</v>
      </c>
      <c r="FH12" s="38" t="s">
        <v>8</v>
      </c>
      <c r="FI12" s="38" t="s">
        <v>9</v>
      </c>
      <c r="FJ12" s="38" t="s">
        <v>8</v>
      </c>
      <c r="FK12" s="38" t="s">
        <v>9</v>
      </c>
      <c r="FL12" s="38" t="s">
        <v>8</v>
      </c>
      <c r="FM12" s="38" t="s">
        <v>9</v>
      </c>
      <c r="FN12" s="38" t="s">
        <v>8</v>
      </c>
      <c r="FO12" s="38" t="s">
        <v>9</v>
      </c>
      <c r="FP12" s="38" t="s">
        <v>8</v>
      </c>
      <c r="FQ12" s="38" t="s">
        <v>9</v>
      </c>
      <c r="FR12" s="143" t="s">
        <v>8</v>
      </c>
      <c r="FS12" s="143" t="s">
        <v>9</v>
      </c>
      <c r="FT12" s="605"/>
      <c r="FU12" s="610" t="s">
        <v>426</v>
      </c>
      <c r="FV12" s="611"/>
      <c r="FW12" s="601"/>
      <c r="FX12" s="602"/>
      <c r="FY12" s="601"/>
      <c r="FZ12" s="602"/>
      <c r="GA12" s="605"/>
      <c r="GB12" s="38" t="s">
        <v>8</v>
      </c>
      <c r="GC12" s="38" t="s">
        <v>9</v>
      </c>
      <c r="GD12" s="38" t="s">
        <v>8</v>
      </c>
      <c r="GE12" s="38" t="s">
        <v>9</v>
      </c>
      <c r="GF12" s="38" t="s">
        <v>8</v>
      </c>
      <c r="GG12" s="38" t="s">
        <v>9</v>
      </c>
      <c r="GH12" s="38" t="s">
        <v>8</v>
      </c>
      <c r="GI12" s="38" t="s">
        <v>9</v>
      </c>
      <c r="GJ12" s="38" t="s">
        <v>8</v>
      </c>
      <c r="GK12" s="38" t="s">
        <v>9</v>
      </c>
      <c r="GL12" s="38" t="s">
        <v>8</v>
      </c>
      <c r="GM12" s="38" t="s">
        <v>9</v>
      </c>
      <c r="GN12" s="143" t="s">
        <v>8</v>
      </c>
      <c r="GO12" s="143" t="s">
        <v>9</v>
      </c>
      <c r="GP12" s="605"/>
      <c r="GQ12" s="610" t="s">
        <v>426</v>
      </c>
      <c r="GR12" s="611"/>
      <c r="GS12" s="601"/>
      <c r="GT12" s="602"/>
      <c r="GU12" s="601"/>
      <c r="GV12" s="602"/>
      <c r="GW12" s="605"/>
      <c r="GX12" s="38" t="s">
        <v>8</v>
      </c>
      <c r="GY12" s="38" t="s">
        <v>9</v>
      </c>
      <c r="GZ12" s="38" t="s">
        <v>8</v>
      </c>
      <c r="HA12" s="38" t="s">
        <v>9</v>
      </c>
      <c r="HB12" s="38" t="s">
        <v>8</v>
      </c>
      <c r="HC12" s="38" t="s">
        <v>9</v>
      </c>
      <c r="HD12" s="38" t="s">
        <v>8</v>
      </c>
      <c r="HE12" s="38" t="s">
        <v>9</v>
      </c>
      <c r="HF12" s="38" t="s">
        <v>8</v>
      </c>
      <c r="HG12" s="38" t="s">
        <v>9</v>
      </c>
      <c r="HH12" s="38" t="s">
        <v>8</v>
      </c>
      <c r="HI12" s="38" t="s">
        <v>9</v>
      </c>
      <c r="HJ12" s="143" t="s">
        <v>8</v>
      </c>
      <c r="HK12" s="143" t="s">
        <v>9</v>
      </c>
      <c r="HL12" s="605"/>
      <c r="HM12" s="610" t="s">
        <v>426</v>
      </c>
      <c r="HN12" s="611"/>
      <c r="HO12" s="601"/>
      <c r="HP12" s="602"/>
      <c r="HQ12" s="601"/>
      <c r="HR12" s="602"/>
      <c r="HS12" s="605"/>
      <c r="HT12" s="38" t="s">
        <v>8</v>
      </c>
      <c r="HU12" s="38" t="s">
        <v>9</v>
      </c>
      <c r="HV12" s="38" t="s">
        <v>8</v>
      </c>
      <c r="HW12" s="38" t="s">
        <v>9</v>
      </c>
      <c r="HX12" s="38" t="s">
        <v>8</v>
      </c>
      <c r="HY12" s="38" t="s">
        <v>9</v>
      </c>
      <c r="HZ12" s="38" t="s">
        <v>8</v>
      </c>
      <c r="IA12" s="38" t="s">
        <v>9</v>
      </c>
      <c r="IB12" s="38" t="s">
        <v>8</v>
      </c>
      <c r="IC12" s="38" t="s">
        <v>9</v>
      </c>
      <c r="ID12" s="38" t="s">
        <v>8</v>
      </c>
      <c r="IE12" s="38" t="s">
        <v>9</v>
      </c>
      <c r="IF12" s="143" t="s">
        <v>8</v>
      </c>
      <c r="IG12" s="143" t="s">
        <v>9</v>
      </c>
      <c r="IH12" s="605"/>
      <c r="II12" s="610" t="s">
        <v>426</v>
      </c>
      <c r="IJ12" s="611"/>
      <c r="IK12" s="601"/>
      <c r="IL12" s="602"/>
      <c r="IM12" s="601"/>
      <c r="IN12" s="602"/>
      <c r="IO12" s="605"/>
      <c r="IP12" s="38" t="s">
        <v>8</v>
      </c>
      <c r="IQ12" s="38" t="s">
        <v>9</v>
      </c>
      <c r="IR12" s="38" t="s">
        <v>8</v>
      </c>
      <c r="IS12" s="38" t="s">
        <v>9</v>
      </c>
      <c r="IT12" s="38" t="s">
        <v>8</v>
      </c>
      <c r="IU12" s="38" t="s">
        <v>9</v>
      </c>
      <c r="IV12" s="38" t="s">
        <v>8</v>
      </c>
      <c r="IW12" s="38" t="s">
        <v>9</v>
      </c>
      <c r="IX12" s="38" t="s">
        <v>8</v>
      </c>
      <c r="IY12" s="38" t="s">
        <v>9</v>
      </c>
      <c r="IZ12" s="38" t="s">
        <v>8</v>
      </c>
      <c r="JA12" s="38" t="s">
        <v>9</v>
      </c>
      <c r="JB12" s="143" t="s">
        <v>8</v>
      </c>
      <c r="JC12" s="143" t="s">
        <v>9</v>
      </c>
      <c r="JD12" s="605"/>
      <c r="JE12" s="610" t="s">
        <v>426</v>
      </c>
      <c r="JF12" s="611"/>
      <c r="JG12" s="601"/>
      <c r="JH12" s="602"/>
      <c r="JI12" s="601"/>
      <c r="JJ12" s="602"/>
      <c r="JK12" s="605"/>
      <c r="JL12" s="38" t="s">
        <v>8</v>
      </c>
      <c r="JM12" s="38" t="s">
        <v>9</v>
      </c>
      <c r="JN12" s="38" t="s">
        <v>8</v>
      </c>
      <c r="JO12" s="38" t="s">
        <v>9</v>
      </c>
      <c r="JP12" s="38" t="s">
        <v>8</v>
      </c>
      <c r="JQ12" s="38" t="s">
        <v>9</v>
      </c>
      <c r="JR12" s="38" t="s">
        <v>8</v>
      </c>
      <c r="JS12" s="38" t="s">
        <v>9</v>
      </c>
      <c r="JT12" s="38" t="s">
        <v>8</v>
      </c>
      <c r="JU12" s="38" t="s">
        <v>9</v>
      </c>
      <c r="JV12" s="38" t="s">
        <v>8</v>
      </c>
      <c r="JW12" s="38" t="s">
        <v>9</v>
      </c>
      <c r="JX12" s="143" t="s">
        <v>8</v>
      </c>
      <c r="JY12" s="143" t="s">
        <v>9</v>
      </c>
      <c r="JZ12" s="605"/>
    </row>
    <row r="13" spans="1:286" s="35" customFormat="1" ht="12" customHeight="1" x14ac:dyDescent="0.3">
      <c r="A13" s="623" t="s">
        <v>59</v>
      </c>
      <c r="B13" s="624"/>
      <c r="C13" s="612" t="s">
        <v>60</v>
      </c>
      <c r="D13" s="613"/>
      <c r="E13" s="612" t="s">
        <v>61</v>
      </c>
      <c r="F13" s="613"/>
      <c r="G13" s="39" t="s">
        <v>62</v>
      </c>
      <c r="H13" s="39" t="s">
        <v>63</v>
      </c>
      <c r="I13" s="39" t="s">
        <v>64</v>
      </c>
      <c r="J13" s="39" t="s">
        <v>65</v>
      </c>
      <c r="K13" s="39" t="s">
        <v>66</v>
      </c>
      <c r="L13" s="39" t="s">
        <v>67</v>
      </c>
      <c r="M13" s="39" t="s">
        <v>68</v>
      </c>
      <c r="N13" s="39" t="s">
        <v>69</v>
      </c>
      <c r="O13" s="39" t="s">
        <v>70</v>
      </c>
      <c r="P13" s="39" t="s">
        <v>71</v>
      </c>
      <c r="Q13" s="39" t="s">
        <v>72</v>
      </c>
      <c r="R13" s="39" t="s">
        <v>73</v>
      </c>
      <c r="S13" s="39" t="s">
        <v>74</v>
      </c>
      <c r="T13" s="144" t="s">
        <v>75</v>
      </c>
      <c r="U13" s="144" t="s">
        <v>76</v>
      </c>
      <c r="V13" s="39"/>
      <c r="W13" s="623" t="s">
        <v>59</v>
      </c>
      <c r="X13" s="624"/>
      <c r="Y13" s="612" t="s">
        <v>60</v>
      </c>
      <c r="Z13" s="613"/>
      <c r="AA13" s="612" t="s">
        <v>61</v>
      </c>
      <c r="AB13" s="613"/>
      <c r="AC13" s="39" t="s">
        <v>62</v>
      </c>
      <c r="AD13" s="39" t="s">
        <v>63</v>
      </c>
      <c r="AE13" s="39" t="s">
        <v>64</v>
      </c>
      <c r="AF13" s="39" t="s">
        <v>65</v>
      </c>
      <c r="AG13" s="39" t="s">
        <v>66</v>
      </c>
      <c r="AH13" s="39" t="s">
        <v>67</v>
      </c>
      <c r="AI13" s="39" t="s">
        <v>68</v>
      </c>
      <c r="AJ13" s="39" t="s">
        <v>69</v>
      </c>
      <c r="AK13" s="39" t="s">
        <v>70</v>
      </c>
      <c r="AL13" s="39" t="s">
        <v>71</v>
      </c>
      <c r="AM13" s="39" t="s">
        <v>72</v>
      </c>
      <c r="AN13" s="39" t="s">
        <v>73</v>
      </c>
      <c r="AO13" s="39" t="s">
        <v>74</v>
      </c>
      <c r="AP13" s="144" t="s">
        <v>75</v>
      </c>
      <c r="AQ13" s="144" t="s">
        <v>76</v>
      </c>
      <c r="AR13" s="57"/>
      <c r="AS13" s="623" t="s">
        <v>59</v>
      </c>
      <c r="AT13" s="624"/>
      <c r="AU13" s="612" t="s">
        <v>60</v>
      </c>
      <c r="AV13" s="613"/>
      <c r="AW13" s="612" t="s">
        <v>61</v>
      </c>
      <c r="AX13" s="613"/>
      <c r="AY13" s="39" t="s">
        <v>62</v>
      </c>
      <c r="AZ13" s="39" t="s">
        <v>63</v>
      </c>
      <c r="BA13" s="39" t="s">
        <v>64</v>
      </c>
      <c r="BB13" s="39" t="s">
        <v>65</v>
      </c>
      <c r="BC13" s="39" t="s">
        <v>66</v>
      </c>
      <c r="BD13" s="39" t="s">
        <v>67</v>
      </c>
      <c r="BE13" s="39" t="s">
        <v>68</v>
      </c>
      <c r="BF13" s="39" t="s">
        <v>69</v>
      </c>
      <c r="BG13" s="39" t="s">
        <v>70</v>
      </c>
      <c r="BH13" s="39" t="s">
        <v>71</v>
      </c>
      <c r="BI13" s="39" t="s">
        <v>72</v>
      </c>
      <c r="BJ13" s="39" t="s">
        <v>73</v>
      </c>
      <c r="BK13" s="39" t="s">
        <v>74</v>
      </c>
      <c r="BL13" s="144" t="s">
        <v>75</v>
      </c>
      <c r="BM13" s="144" t="s">
        <v>76</v>
      </c>
      <c r="BN13" s="39"/>
      <c r="BO13" s="623" t="s">
        <v>59</v>
      </c>
      <c r="BP13" s="624"/>
      <c r="BQ13" s="612" t="s">
        <v>60</v>
      </c>
      <c r="BR13" s="613"/>
      <c r="BS13" s="612" t="s">
        <v>61</v>
      </c>
      <c r="BT13" s="613"/>
      <c r="BU13" s="39" t="s">
        <v>62</v>
      </c>
      <c r="BV13" s="39" t="s">
        <v>63</v>
      </c>
      <c r="BW13" s="39" t="s">
        <v>64</v>
      </c>
      <c r="BX13" s="39" t="s">
        <v>65</v>
      </c>
      <c r="BY13" s="39" t="s">
        <v>66</v>
      </c>
      <c r="BZ13" s="39" t="s">
        <v>67</v>
      </c>
      <c r="CA13" s="39" t="s">
        <v>68</v>
      </c>
      <c r="CB13" s="39" t="s">
        <v>69</v>
      </c>
      <c r="CC13" s="39" t="s">
        <v>70</v>
      </c>
      <c r="CD13" s="39" t="s">
        <v>71</v>
      </c>
      <c r="CE13" s="39" t="s">
        <v>72</v>
      </c>
      <c r="CF13" s="39" t="s">
        <v>73</v>
      </c>
      <c r="CG13" s="39" t="s">
        <v>74</v>
      </c>
      <c r="CH13" s="144" t="s">
        <v>75</v>
      </c>
      <c r="CI13" s="144" t="s">
        <v>76</v>
      </c>
      <c r="CJ13" s="39"/>
      <c r="CK13" s="645" t="s">
        <v>59</v>
      </c>
      <c r="CL13" s="646"/>
      <c r="CM13" s="647" t="s">
        <v>60</v>
      </c>
      <c r="CN13" s="648"/>
      <c r="CO13" s="647" t="s">
        <v>61</v>
      </c>
      <c r="CP13" s="648"/>
      <c r="CQ13" s="33" t="s">
        <v>62</v>
      </c>
      <c r="CR13" s="33" t="s">
        <v>63</v>
      </c>
      <c r="CS13" s="33" t="s">
        <v>64</v>
      </c>
      <c r="CT13" s="33" t="s">
        <v>65</v>
      </c>
      <c r="CU13" s="33" t="s">
        <v>66</v>
      </c>
      <c r="CV13" s="33" t="s">
        <v>67</v>
      </c>
      <c r="CW13" s="33" t="s">
        <v>68</v>
      </c>
      <c r="CX13" s="33" t="s">
        <v>69</v>
      </c>
      <c r="CY13" s="33" t="s">
        <v>70</v>
      </c>
      <c r="CZ13" s="33" t="s">
        <v>71</v>
      </c>
      <c r="DA13" s="33" t="s">
        <v>72</v>
      </c>
      <c r="DB13" s="33" t="s">
        <v>73</v>
      </c>
      <c r="DC13" s="33" t="s">
        <v>74</v>
      </c>
      <c r="DD13" s="144" t="s">
        <v>75</v>
      </c>
      <c r="DE13" s="144" t="s">
        <v>76</v>
      </c>
      <c r="DF13" s="39"/>
      <c r="DG13" s="623" t="s">
        <v>59</v>
      </c>
      <c r="DH13" s="624"/>
      <c r="DI13" s="612" t="s">
        <v>60</v>
      </c>
      <c r="DJ13" s="613"/>
      <c r="DK13" s="612" t="s">
        <v>61</v>
      </c>
      <c r="DL13" s="613"/>
      <c r="DM13" s="39" t="s">
        <v>62</v>
      </c>
      <c r="DN13" s="39" t="s">
        <v>63</v>
      </c>
      <c r="DO13" s="39" t="s">
        <v>64</v>
      </c>
      <c r="DP13" s="39" t="s">
        <v>65</v>
      </c>
      <c r="DQ13" s="39" t="s">
        <v>66</v>
      </c>
      <c r="DR13" s="39" t="s">
        <v>67</v>
      </c>
      <c r="DS13" s="39" t="s">
        <v>68</v>
      </c>
      <c r="DT13" s="39" t="s">
        <v>69</v>
      </c>
      <c r="DU13" s="39" t="s">
        <v>70</v>
      </c>
      <c r="DV13" s="39" t="s">
        <v>71</v>
      </c>
      <c r="DW13" s="39" t="s">
        <v>72</v>
      </c>
      <c r="DX13" s="39" t="s">
        <v>73</v>
      </c>
      <c r="DY13" s="39" t="s">
        <v>74</v>
      </c>
      <c r="DZ13" s="144" t="s">
        <v>75</v>
      </c>
      <c r="EA13" s="144" t="s">
        <v>76</v>
      </c>
      <c r="EB13" s="39"/>
      <c r="EC13" s="623" t="s">
        <v>59</v>
      </c>
      <c r="ED13" s="624"/>
      <c r="EE13" s="612" t="s">
        <v>60</v>
      </c>
      <c r="EF13" s="613"/>
      <c r="EG13" s="612" t="s">
        <v>61</v>
      </c>
      <c r="EH13" s="613"/>
      <c r="EI13" s="39" t="s">
        <v>62</v>
      </c>
      <c r="EJ13" s="39" t="s">
        <v>63</v>
      </c>
      <c r="EK13" s="39" t="s">
        <v>64</v>
      </c>
      <c r="EL13" s="39" t="s">
        <v>65</v>
      </c>
      <c r="EM13" s="39" t="s">
        <v>66</v>
      </c>
      <c r="EN13" s="39" t="s">
        <v>67</v>
      </c>
      <c r="EO13" s="39" t="s">
        <v>68</v>
      </c>
      <c r="EP13" s="39" t="s">
        <v>69</v>
      </c>
      <c r="EQ13" s="39" t="s">
        <v>70</v>
      </c>
      <c r="ER13" s="39" t="s">
        <v>71</v>
      </c>
      <c r="ES13" s="39" t="s">
        <v>72</v>
      </c>
      <c r="ET13" s="39" t="s">
        <v>73</v>
      </c>
      <c r="EU13" s="39" t="s">
        <v>74</v>
      </c>
      <c r="EV13" s="144" t="s">
        <v>75</v>
      </c>
      <c r="EW13" s="144" t="s">
        <v>76</v>
      </c>
      <c r="EX13" s="39"/>
      <c r="EY13" s="623" t="s">
        <v>59</v>
      </c>
      <c r="EZ13" s="624"/>
      <c r="FA13" s="612" t="s">
        <v>60</v>
      </c>
      <c r="FB13" s="613"/>
      <c r="FC13" s="612" t="s">
        <v>61</v>
      </c>
      <c r="FD13" s="613"/>
      <c r="FE13" s="39" t="s">
        <v>62</v>
      </c>
      <c r="FF13" s="39" t="s">
        <v>63</v>
      </c>
      <c r="FG13" s="39" t="s">
        <v>64</v>
      </c>
      <c r="FH13" s="39" t="s">
        <v>65</v>
      </c>
      <c r="FI13" s="39" t="s">
        <v>66</v>
      </c>
      <c r="FJ13" s="39" t="s">
        <v>67</v>
      </c>
      <c r="FK13" s="39" t="s">
        <v>68</v>
      </c>
      <c r="FL13" s="39" t="s">
        <v>69</v>
      </c>
      <c r="FM13" s="39" t="s">
        <v>70</v>
      </c>
      <c r="FN13" s="39" t="s">
        <v>71</v>
      </c>
      <c r="FO13" s="39" t="s">
        <v>72</v>
      </c>
      <c r="FP13" s="39" t="s">
        <v>73</v>
      </c>
      <c r="FQ13" s="39" t="s">
        <v>74</v>
      </c>
      <c r="FR13" s="144" t="s">
        <v>75</v>
      </c>
      <c r="FS13" s="144" t="s">
        <v>76</v>
      </c>
      <c r="FT13" s="39"/>
      <c r="FU13" s="623" t="s">
        <v>59</v>
      </c>
      <c r="FV13" s="624"/>
      <c r="FW13" s="612" t="s">
        <v>60</v>
      </c>
      <c r="FX13" s="613"/>
      <c r="FY13" s="612" t="s">
        <v>61</v>
      </c>
      <c r="FZ13" s="613"/>
      <c r="GA13" s="39" t="s">
        <v>62</v>
      </c>
      <c r="GB13" s="39" t="s">
        <v>63</v>
      </c>
      <c r="GC13" s="39" t="s">
        <v>64</v>
      </c>
      <c r="GD13" s="39" t="s">
        <v>65</v>
      </c>
      <c r="GE13" s="39" t="s">
        <v>66</v>
      </c>
      <c r="GF13" s="39" t="s">
        <v>67</v>
      </c>
      <c r="GG13" s="39" t="s">
        <v>68</v>
      </c>
      <c r="GH13" s="39" t="s">
        <v>69</v>
      </c>
      <c r="GI13" s="39" t="s">
        <v>70</v>
      </c>
      <c r="GJ13" s="39" t="s">
        <v>71</v>
      </c>
      <c r="GK13" s="39" t="s">
        <v>72</v>
      </c>
      <c r="GL13" s="39" t="s">
        <v>73</v>
      </c>
      <c r="GM13" s="39" t="s">
        <v>74</v>
      </c>
      <c r="GN13" s="144" t="s">
        <v>75</v>
      </c>
      <c r="GO13" s="144" t="s">
        <v>76</v>
      </c>
      <c r="GP13" s="39"/>
      <c r="GQ13" s="623" t="s">
        <v>59</v>
      </c>
      <c r="GR13" s="624"/>
      <c r="GS13" s="612" t="s">
        <v>60</v>
      </c>
      <c r="GT13" s="613"/>
      <c r="GU13" s="612" t="s">
        <v>61</v>
      </c>
      <c r="GV13" s="613"/>
      <c r="GW13" s="39" t="s">
        <v>62</v>
      </c>
      <c r="GX13" s="39" t="s">
        <v>63</v>
      </c>
      <c r="GY13" s="39" t="s">
        <v>64</v>
      </c>
      <c r="GZ13" s="39" t="s">
        <v>65</v>
      </c>
      <c r="HA13" s="39" t="s">
        <v>66</v>
      </c>
      <c r="HB13" s="39" t="s">
        <v>67</v>
      </c>
      <c r="HC13" s="39" t="s">
        <v>68</v>
      </c>
      <c r="HD13" s="39" t="s">
        <v>69</v>
      </c>
      <c r="HE13" s="39" t="s">
        <v>70</v>
      </c>
      <c r="HF13" s="39" t="s">
        <v>71</v>
      </c>
      <c r="HG13" s="39" t="s">
        <v>72</v>
      </c>
      <c r="HH13" s="39" t="s">
        <v>73</v>
      </c>
      <c r="HI13" s="39" t="s">
        <v>74</v>
      </c>
      <c r="HJ13" s="144" t="s">
        <v>75</v>
      </c>
      <c r="HK13" s="144" t="s">
        <v>76</v>
      </c>
      <c r="HL13" s="39"/>
      <c r="HM13" s="623" t="s">
        <v>59</v>
      </c>
      <c r="HN13" s="624"/>
      <c r="HO13" s="612" t="s">
        <v>60</v>
      </c>
      <c r="HP13" s="613"/>
      <c r="HQ13" s="612" t="s">
        <v>61</v>
      </c>
      <c r="HR13" s="613"/>
      <c r="HS13" s="39" t="s">
        <v>62</v>
      </c>
      <c r="HT13" s="39" t="s">
        <v>63</v>
      </c>
      <c r="HU13" s="39" t="s">
        <v>64</v>
      </c>
      <c r="HV13" s="39" t="s">
        <v>65</v>
      </c>
      <c r="HW13" s="39" t="s">
        <v>66</v>
      </c>
      <c r="HX13" s="39" t="s">
        <v>67</v>
      </c>
      <c r="HY13" s="39" t="s">
        <v>68</v>
      </c>
      <c r="HZ13" s="39" t="s">
        <v>69</v>
      </c>
      <c r="IA13" s="39" t="s">
        <v>70</v>
      </c>
      <c r="IB13" s="39" t="s">
        <v>71</v>
      </c>
      <c r="IC13" s="39" t="s">
        <v>72</v>
      </c>
      <c r="ID13" s="39" t="s">
        <v>73</v>
      </c>
      <c r="IE13" s="39" t="s">
        <v>74</v>
      </c>
      <c r="IF13" s="144" t="s">
        <v>75</v>
      </c>
      <c r="IG13" s="144" t="s">
        <v>76</v>
      </c>
      <c r="IH13" s="39"/>
      <c r="II13" s="623" t="s">
        <v>59</v>
      </c>
      <c r="IJ13" s="624"/>
      <c r="IK13" s="612" t="s">
        <v>60</v>
      </c>
      <c r="IL13" s="613"/>
      <c r="IM13" s="612" t="s">
        <v>61</v>
      </c>
      <c r="IN13" s="613"/>
      <c r="IO13" s="39" t="s">
        <v>62</v>
      </c>
      <c r="IP13" s="39" t="s">
        <v>63</v>
      </c>
      <c r="IQ13" s="39" t="s">
        <v>64</v>
      </c>
      <c r="IR13" s="39" t="s">
        <v>65</v>
      </c>
      <c r="IS13" s="39" t="s">
        <v>66</v>
      </c>
      <c r="IT13" s="39" t="s">
        <v>67</v>
      </c>
      <c r="IU13" s="39" t="s">
        <v>68</v>
      </c>
      <c r="IV13" s="39" t="s">
        <v>69</v>
      </c>
      <c r="IW13" s="39" t="s">
        <v>70</v>
      </c>
      <c r="IX13" s="39" t="s">
        <v>71</v>
      </c>
      <c r="IY13" s="39" t="s">
        <v>72</v>
      </c>
      <c r="IZ13" s="39" t="s">
        <v>73</v>
      </c>
      <c r="JA13" s="39" t="s">
        <v>74</v>
      </c>
      <c r="JB13" s="144" t="s">
        <v>75</v>
      </c>
      <c r="JC13" s="144" t="s">
        <v>76</v>
      </c>
      <c r="JD13" s="39"/>
      <c r="JE13" s="623" t="s">
        <v>59</v>
      </c>
      <c r="JF13" s="624"/>
      <c r="JG13" s="612" t="s">
        <v>60</v>
      </c>
      <c r="JH13" s="613"/>
      <c r="JI13" s="612" t="s">
        <v>61</v>
      </c>
      <c r="JJ13" s="613"/>
      <c r="JK13" s="39" t="s">
        <v>62</v>
      </c>
      <c r="JL13" s="39" t="s">
        <v>63</v>
      </c>
      <c r="JM13" s="39" t="s">
        <v>64</v>
      </c>
      <c r="JN13" s="39" t="s">
        <v>65</v>
      </c>
      <c r="JO13" s="39" t="s">
        <v>66</v>
      </c>
      <c r="JP13" s="39" t="s">
        <v>67</v>
      </c>
      <c r="JQ13" s="39" t="s">
        <v>68</v>
      </c>
      <c r="JR13" s="39" t="s">
        <v>69</v>
      </c>
      <c r="JS13" s="39" t="s">
        <v>70</v>
      </c>
      <c r="JT13" s="39" t="s">
        <v>71</v>
      </c>
      <c r="JU13" s="39" t="s">
        <v>72</v>
      </c>
      <c r="JV13" s="39" t="s">
        <v>73</v>
      </c>
      <c r="JW13" s="39" t="s">
        <v>74</v>
      </c>
      <c r="JX13" s="144" t="s">
        <v>75</v>
      </c>
      <c r="JY13" s="144" t="s">
        <v>76</v>
      </c>
      <c r="JZ13" s="39"/>
    </row>
    <row r="14" spans="1:286" ht="15.9" customHeight="1" x14ac:dyDescent="0.3">
      <c r="A14" s="620" t="str">
        <f>IF(ProvsCities!$HJ10="","",ProvsCities!$HJ10)</f>
        <v>Batanes Province</v>
      </c>
      <c r="B14" s="621"/>
      <c r="C14" s="614">
        <f>IFERROR(IF(ProvsCities!$HM10="","",MROUND(ProvsCities!$HM10*Summary!$I$22,1)),"")</f>
        <v>1944</v>
      </c>
      <c r="D14" s="615"/>
      <c r="E14" s="614">
        <f>IF(ProvsCities!$HK10="","",ProvsCities!$HK10)</f>
        <v>1202</v>
      </c>
      <c r="F14" s="615"/>
      <c r="G14" s="71">
        <f>IFERROR(E14/C14,"")</f>
        <v>0.61831275720164613</v>
      </c>
      <c r="H14" s="413">
        <f>IF(ProvsCities!LA10="","",ProvsCities!LA10)</f>
        <v>58</v>
      </c>
      <c r="I14" s="413">
        <f>IF(ProvsCities!HN10="","",ProvsCities!HN10)</f>
        <v>59</v>
      </c>
      <c r="J14" s="413">
        <f>IF(ProvsCities!LN10="","",ProvsCities!LN10)</f>
        <v>50</v>
      </c>
      <c r="K14" s="413">
        <f>IF(ProvsCities!IA10="","",ProvsCities!IA10)</f>
        <v>52</v>
      </c>
      <c r="L14" s="413">
        <f>IF(ProvsCities!MA10="","",ProvsCities!MA10)</f>
        <v>113</v>
      </c>
      <c r="M14" s="413">
        <f>IF(ProvsCities!IN10="","",ProvsCities!IN10)</f>
        <v>131</v>
      </c>
      <c r="N14" s="413">
        <f>IF(ProvsCities!MN10="","",ProvsCities!MN10)</f>
        <v>116</v>
      </c>
      <c r="O14" s="413">
        <f>IF(ProvsCities!JA10="","",ProvsCities!JA10)</f>
        <v>99</v>
      </c>
      <c r="P14" s="413">
        <f>IF(ProvsCities!NA10="","",ProvsCities!NA10)</f>
        <v>111</v>
      </c>
      <c r="Q14" s="413">
        <f>IF(ProvsCities!JN10="","",ProvsCities!JN10)</f>
        <v>95</v>
      </c>
      <c r="R14" s="413">
        <f>IF(ProvsCities!NN10="","",ProvsCities!NN10)</f>
        <v>140</v>
      </c>
      <c r="S14" s="413">
        <f>IF(ProvsCities!KA10="","",ProvsCities!KA10)</f>
        <v>124</v>
      </c>
      <c r="T14" s="145">
        <f>IF(ProvsCities!OA10="","",ProvsCities!OA10)</f>
        <v>0</v>
      </c>
      <c r="U14" s="145">
        <f>IF(ProvsCities!KN10="","",ProvsCities!KN10)</f>
        <v>0</v>
      </c>
      <c r="V14" s="146">
        <f>SUM(H14:S14)</f>
        <v>1148</v>
      </c>
      <c r="W14" s="620" t="str">
        <f>IF(ProvsCities!$HJ10="","",ProvsCities!$HJ10)</f>
        <v>Batanes Province</v>
      </c>
      <c r="X14" s="621"/>
      <c r="Y14" s="614">
        <f>IFERROR(IF(ProvsCities!$HM10="","",MROUND(ProvsCities!$HM10*Summary!$I$22,1)),"")</f>
        <v>1944</v>
      </c>
      <c r="Z14" s="615"/>
      <c r="AA14" s="614">
        <f>IF(ProvsCities!$HK10="","",ProvsCities!$HK10)</f>
        <v>1202</v>
      </c>
      <c r="AB14" s="615"/>
      <c r="AC14" s="71">
        <f>IFERROR(AA14/Y14,"")</f>
        <v>0.61831275720164613</v>
      </c>
      <c r="AD14" s="413">
        <f>IF(ProvsCities!LE10="","",ProvsCities!LE10)</f>
        <v>51</v>
      </c>
      <c r="AE14" s="413">
        <f>IF(ProvsCities!HR10="","",ProvsCities!HR10)</f>
        <v>51</v>
      </c>
      <c r="AF14" s="413">
        <f>IF(ProvsCities!LR10="","",ProvsCities!LR10)</f>
        <v>47</v>
      </c>
      <c r="AG14" s="413">
        <f>IF(ProvsCities!IE10="","",ProvsCities!IE10)</f>
        <v>56</v>
      </c>
      <c r="AH14" s="413">
        <f>IF(ProvsCities!ME10="","",ProvsCities!ME10)</f>
        <v>104</v>
      </c>
      <c r="AI14" s="413">
        <f>IF(ProvsCities!IR10="","",ProvsCities!IR10)</f>
        <v>129</v>
      </c>
      <c r="AJ14" s="413">
        <f>IF(ProvsCities!MR10="","",ProvsCities!MR10)</f>
        <v>111</v>
      </c>
      <c r="AK14" s="413">
        <f>IF(ProvsCities!JE10="","",ProvsCities!JE10)</f>
        <v>98</v>
      </c>
      <c r="AL14" s="413">
        <f>IF(ProvsCities!NE10="","",ProvsCities!NE10)</f>
        <v>110</v>
      </c>
      <c r="AM14" s="413">
        <f>IF(ProvsCities!JR10="","",ProvsCities!JR10)</f>
        <v>99</v>
      </c>
      <c r="AN14" s="413">
        <f>IF(ProvsCities!NR10="","",ProvsCities!NR10)</f>
        <v>141</v>
      </c>
      <c r="AO14" s="413">
        <f>IF(ProvsCities!KE10="","",ProvsCities!KE10)</f>
        <v>124</v>
      </c>
      <c r="AP14" s="145">
        <f>IF(ProvsCities!OE10="","",ProvsCities!OE10)</f>
        <v>0</v>
      </c>
      <c r="AQ14" s="145">
        <f>IF(ProvsCities!KR10="","",ProvsCities!KR10)</f>
        <v>0</v>
      </c>
      <c r="AR14" s="146">
        <f>SUM(AD14:AO14)</f>
        <v>1121</v>
      </c>
      <c r="AS14" s="620" t="str">
        <f>IF(ProvsCities!$HJ10="","",ProvsCities!$HJ10)</f>
        <v>Batanes Province</v>
      </c>
      <c r="AT14" s="621"/>
      <c r="AU14" s="614">
        <f>IFERROR(IF(ProvsCities!$HM10="","",MROUND(ProvsCities!$HM10*Summary!$I$22,1)),"")</f>
        <v>1944</v>
      </c>
      <c r="AV14" s="615"/>
      <c r="AW14" s="614">
        <f>IF(ProvsCities!$HK10="","",ProvsCities!$HK10)</f>
        <v>1202</v>
      </c>
      <c r="AX14" s="615"/>
      <c r="AY14" s="71">
        <f>IFERROR(AW14/AU14,"")</f>
        <v>0.61831275720164613</v>
      </c>
      <c r="AZ14" s="413">
        <f>IF(ProvsCities!LI10="","",ProvsCities!LI10)</f>
        <v>51</v>
      </c>
      <c r="BA14" s="413">
        <f>IF(ProvsCities!HV10="","",ProvsCities!HV10)</f>
        <v>70</v>
      </c>
      <c r="BB14" s="413">
        <f>IF(ProvsCities!LV10="","",ProvsCities!LV10)</f>
        <v>50</v>
      </c>
      <c r="BC14" s="413">
        <f>IF(ProvsCities!II10="","",ProvsCities!II10)</f>
        <v>61</v>
      </c>
      <c r="BD14" s="413">
        <f>IF(ProvsCities!MI10="","",ProvsCities!MI10)</f>
        <v>111</v>
      </c>
      <c r="BE14" s="413">
        <f>IF(ProvsCities!IV10="","",ProvsCities!IV10)</f>
        <v>111</v>
      </c>
      <c r="BF14" s="413">
        <f>IF(ProvsCities!MV10="","",ProvsCities!MV10)</f>
        <v>114</v>
      </c>
      <c r="BG14" s="413">
        <f>IF(ProvsCities!JI10="","",ProvsCities!JI10)</f>
        <v>98</v>
      </c>
      <c r="BH14" s="413">
        <f>IF(ProvsCities!NI10="","",ProvsCities!NI10)</f>
        <v>94</v>
      </c>
      <c r="BI14" s="413">
        <f>IF(ProvsCities!JV10="","",ProvsCities!JV10)</f>
        <v>99</v>
      </c>
      <c r="BJ14" s="413">
        <f>IF(ProvsCities!NV10="","",ProvsCities!NV10)</f>
        <v>135</v>
      </c>
      <c r="BK14" s="413">
        <f>IF(ProvsCities!KI10="","",ProvsCities!KI10)</f>
        <v>123</v>
      </c>
      <c r="BL14" s="145">
        <f>IF(ProvsCities!OI10="","",ProvsCities!OI10)</f>
        <v>0</v>
      </c>
      <c r="BM14" s="145">
        <f>IF(ProvsCities!KV10="","",ProvsCities!KV10)</f>
        <v>0</v>
      </c>
      <c r="BN14" s="146">
        <f>SUM(AZ14:BK14)</f>
        <v>1117</v>
      </c>
      <c r="BO14" s="620" t="str">
        <f>IF(ProvsCities!$HJ10="","",ProvsCities!$HJ10)</f>
        <v>Batanes Province</v>
      </c>
      <c r="BP14" s="621"/>
      <c r="BQ14" s="614">
        <f>IFERROR(IF(ProvsCities!$HM10="","",MROUND(ProvsCities!$HM10*Summary!$I$22,1)),"")</f>
        <v>1944</v>
      </c>
      <c r="BR14" s="615"/>
      <c r="BS14" s="614">
        <f>IF(ProvsCities!$HK10="","",ProvsCities!$HK10)</f>
        <v>1202</v>
      </c>
      <c r="BT14" s="615"/>
      <c r="BU14" s="71">
        <f>IFERROR(BS14/BQ14,"")</f>
        <v>0.61831275720164613</v>
      </c>
      <c r="BV14" s="413">
        <f>IF(ProvsCities!LD10="","",ProvsCities!LD10)</f>
        <v>0</v>
      </c>
      <c r="BW14" s="413">
        <f>IF(ProvsCities!HQ10="","",ProvsCities!HQ10)</f>
        <v>0</v>
      </c>
      <c r="BX14" s="413">
        <f>IF(ProvsCities!LQ10="","",ProvsCities!LQ10)</f>
        <v>1</v>
      </c>
      <c r="BY14" s="413">
        <f>IF(ProvsCities!ID10="","",ProvsCities!ID10)</f>
        <v>0</v>
      </c>
      <c r="BZ14" s="413">
        <f>IF(ProvsCities!MD10="","",ProvsCities!MD10)</f>
        <v>0</v>
      </c>
      <c r="CA14" s="413">
        <f>IF(ProvsCities!IQ10="","",ProvsCities!IQ10)</f>
        <v>0</v>
      </c>
      <c r="CB14" s="413">
        <f>IF(ProvsCities!MQ10="","",ProvsCities!MQ10)</f>
        <v>3</v>
      </c>
      <c r="CC14" s="413">
        <f>IF(ProvsCities!JD10="","",ProvsCities!JD10)</f>
        <v>1</v>
      </c>
      <c r="CD14" s="413">
        <f>IF(ProvsCities!ND10="","",ProvsCities!ND10)</f>
        <v>0</v>
      </c>
      <c r="CE14" s="413">
        <f>IF(ProvsCities!JQ10="","",ProvsCities!JQ10)</f>
        <v>3</v>
      </c>
      <c r="CF14" s="413">
        <f>IF(ProvsCities!NQ10="","",ProvsCities!NQ10)</f>
        <v>0</v>
      </c>
      <c r="CG14" s="413">
        <f>IF(ProvsCities!KD10="","",ProvsCities!KD10)</f>
        <v>3</v>
      </c>
      <c r="CH14" s="145">
        <f>IF(ProvsCities!OD10="","",ProvsCities!OD10)</f>
        <v>0</v>
      </c>
      <c r="CI14" s="145">
        <f>IF(ProvsCities!KQ10="","",ProvsCities!KQ10)</f>
        <v>0</v>
      </c>
      <c r="CJ14" s="72">
        <f>SUM(BV14:CG14)</f>
        <v>11</v>
      </c>
      <c r="CK14" s="620" t="str">
        <f>IF(ProvsCities!$HJ10="","",ProvsCities!$HJ10)</f>
        <v>Batanes Province</v>
      </c>
      <c r="CL14" s="621"/>
      <c r="CM14" s="614">
        <f>IFERROR(IF(ProvsCities!$HM10="","",MROUND(ProvsCities!$HM10*Summary!$I$22,1)),"")</f>
        <v>1944</v>
      </c>
      <c r="CN14" s="615"/>
      <c r="CO14" s="614">
        <f>IF(ProvsCities!$HK10="","",ProvsCities!$HK10)</f>
        <v>1202</v>
      </c>
      <c r="CP14" s="615"/>
      <c r="CQ14" s="71">
        <f>IFERROR(CO14/CM14,"")</f>
        <v>0.61831275720164613</v>
      </c>
      <c r="CR14" s="413">
        <f>IF(ProvsCities!LG10="","",ProvsCities!LG10)</f>
        <v>0</v>
      </c>
      <c r="CS14" s="413">
        <f>IF(ProvsCities!HT10="","",ProvsCities!HT10)</f>
        <v>1</v>
      </c>
      <c r="CT14" s="413">
        <f>IF(ProvsCities!LT10="","",ProvsCities!LT10)</f>
        <v>2</v>
      </c>
      <c r="CU14" s="413">
        <f>IF(ProvsCities!IG10="","",ProvsCities!IG10)</f>
        <v>0</v>
      </c>
      <c r="CV14" s="413">
        <f>IF(ProvsCities!MG10="","",ProvsCities!MG10)</f>
        <v>7</v>
      </c>
      <c r="CW14" s="413">
        <f>IF(ProvsCities!IT10="","",ProvsCities!IT10)</f>
        <v>1</v>
      </c>
      <c r="CX14" s="413">
        <f>IF(ProvsCities!MT10="","",ProvsCities!MT10)</f>
        <v>5</v>
      </c>
      <c r="CY14" s="413">
        <f>IF(ProvsCities!JG10="","",ProvsCities!JG10)</f>
        <v>2</v>
      </c>
      <c r="CZ14" s="413">
        <f>IF(ProvsCities!NG10="","",ProvsCities!NG10)</f>
        <v>1</v>
      </c>
      <c r="DA14" s="413">
        <f>IF(ProvsCities!JT10="","",ProvsCities!JT10)</f>
        <v>2</v>
      </c>
      <c r="DB14" s="413">
        <f>IF(ProvsCities!NT10="","",ProvsCities!NT10)</f>
        <v>3</v>
      </c>
      <c r="DC14" s="413">
        <f>IF(ProvsCities!KG10="","",ProvsCities!KG10)</f>
        <v>5</v>
      </c>
      <c r="DD14" s="145">
        <f>IF(ProvsCities!OG10="","",ProvsCities!OG10)</f>
        <v>0</v>
      </c>
      <c r="DE14" s="145">
        <f>IF(ProvsCities!KT10="","",ProvsCities!KT10)</f>
        <v>0</v>
      </c>
      <c r="DF14" s="146">
        <f>SUM(CR14:DC14)</f>
        <v>29</v>
      </c>
      <c r="DG14" s="620" t="str">
        <f>IF(ProvsCities!$HJ10="","",ProvsCities!$HJ10)</f>
        <v>Batanes Province</v>
      </c>
      <c r="DH14" s="621"/>
      <c r="DI14" s="614">
        <f>IFERROR(IF(ProvsCities!$HM10="","",MROUND(ProvsCities!$HM10*Summary!$I$22,1)),"")</f>
        <v>1944</v>
      </c>
      <c r="DJ14" s="615"/>
      <c r="DK14" s="614">
        <f>IF(ProvsCities!$HK10="","",ProvsCities!$HK10)</f>
        <v>1202</v>
      </c>
      <c r="DL14" s="615"/>
      <c r="DM14" s="71">
        <f>IFERROR(DK14/DI14,"")</f>
        <v>0.61831275720164613</v>
      </c>
      <c r="DN14" s="413">
        <f>IF(ProvsCities!LM10="","",ProvsCities!LM10)</f>
        <v>3</v>
      </c>
      <c r="DO14" s="413">
        <f>IF(ProvsCities!HZ10="","",ProvsCities!HZ10)</f>
        <v>2</v>
      </c>
      <c r="DP14" s="413">
        <f>IF(ProvsCities!LZ10="","",ProvsCities!LZ10)</f>
        <v>0</v>
      </c>
      <c r="DQ14" s="413">
        <f>IF(ProvsCities!IM10="","",ProvsCities!IM10)</f>
        <v>2</v>
      </c>
      <c r="DR14" s="413">
        <f>IF(ProvsCities!MM10="","",ProvsCities!MM10)</f>
        <v>0</v>
      </c>
      <c r="DS14" s="413">
        <f>IF(ProvsCities!IZ10="","",ProvsCities!IZ10)</f>
        <v>1</v>
      </c>
      <c r="DT14" s="413">
        <f>IF(ProvsCities!MZ10="","",ProvsCities!MZ10)</f>
        <v>2</v>
      </c>
      <c r="DU14" s="413">
        <f>IF(ProvsCities!JM10="","",ProvsCities!JM10)</f>
        <v>0</v>
      </c>
      <c r="DV14" s="413">
        <f>IF(ProvsCities!NM10="","",ProvsCities!NM10)</f>
        <v>0</v>
      </c>
      <c r="DW14" s="413">
        <f>IF(ProvsCities!JZ10="","",ProvsCities!JZ10)</f>
        <v>0</v>
      </c>
      <c r="DX14" s="413">
        <f>IF(ProvsCities!NZ10="","",ProvsCities!NZ10)</f>
        <v>4</v>
      </c>
      <c r="DY14" s="413">
        <f>IF(ProvsCities!KM10="","",ProvsCities!KM10)</f>
        <v>1</v>
      </c>
      <c r="DZ14" s="145">
        <f>IF(ProvsCities!OM10="","",ProvsCities!OM10)</f>
        <v>0</v>
      </c>
      <c r="EA14" s="145">
        <f>IF(ProvsCities!KZ10="","",ProvsCities!KZ10)</f>
        <v>0</v>
      </c>
      <c r="EB14" s="146">
        <f>SUM(DN14:DY14)</f>
        <v>15</v>
      </c>
      <c r="EC14" s="620" t="str">
        <f>IF(ProvsCities!$HJ10="","",ProvsCities!$HJ10)</f>
        <v>Batanes Province</v>
      </c>
      <c r="ED14" s="621"/>
      <c r="EE14" s="614">
        <f>IFERROR(IF(ProvsCities!$HM10="","",MROUND(ProvsCities!$HM10*Summary!$I$22,1)),"")</f>
        <v>1944</v>
      </c>
      <c r="EF14" s="615"/>
      <c r="EG14" s="614">
        <f>IF(ProvsCities!$HK10="","",ProvsCities!$HK10)</f>
        <v>1202</v>
      </c>
      <c r="EH14" s="615"/>
      <c r="EI14" s="71">
        <f>IFERROR(EG14/EE14,"")</f>
        <v>0.61831275720164613</v>
      </c>
      <c r="EJ14" s="413">
        <f>IF(ProvsCities!LC10="","",ProvsCities!LC10)</f>
        <v>0</v>
      </c>
      <c r="EK14" s="413">
        <f>IF(ProvsCities!HP10="","",ProvsCities!HP10)</f>
        <v>0</v>
      </c>
      <c r="EL14" s="413">
        <f>IF(ProvsCities!LP10="","",ProvsCities!LP10)</f>
        <v>0</v>
      </c>
      <c r="EM14" s="413">
        <f>IF(ProvsCities!IC10="","",ProvsCities!IC10)</f>
        <v>0</v>
      </c>
      <c r="EN14" s="413">
        <f>IF(ProvsCities!MC10="","",ProvsCities!MC10)</f>
        <v>0</v>
      </c>
      <c r="EO14" s="413">
        <f>IF(ProvsCities!IP10="","",ProvsCities!IP10)</f>
        <v>0</v>
      </c>
      <c r="EP14" s="413">
        <f>IF(ProvsCities!MP10="","",ProvsCities!MP10)</f>
        <v>0</v>
      </c>
      <c r="EQ14" s="413">
        <f>IF(ProvsCities!JC10="","",ProvsCities!JC10)</f>
        <v>0</v>
      </c>
      <c r="ER14" s="413">
        <f>IF(ProvsCities!NC10="","",ProvsCities!NC10)</f>
        <v>0</v>
      </c>
      <c r="ES14" s="413">
        <f>IF(ProvsCities!JP10="","",ProvsCities!JP10)</f>
        <v>0</v>
      </c>
      <c r="ET14" s="413">
        <f>IF(ProvsCities!NP10="","",ProvsCities!NP10)</f>
        <v>0</v>
      </c>
      <c r="EU14" s="413">
        <f>IF(ProvsCities!KC10="","",ProvsCities!KC10)</f>
        <v>0</v>
      </c>
      <c r="EV14" s="145">
        <f>IF(ProvsCities!OC10="","",ProvsCities!OC10)</f>
        <v>0</v>
      </c>
      <c r="EW14" s="145">
        <f>IF(ProvsCities!KP10="","",ProvsCities!KP10)</f>
        <v>0</v>
      </c>
      <c r="EX14" s="146">
        <f>SUM(EJ14:EU14)</f>
        <v>0</v>
      </c>
      <c r="EY14" s="620" t="str">
        <f>IF(ProvsCities!$HJ10="","",ProvsCities!$HJ10)</f>
        <v>Batanes Province</v>
      </c>
      <c r="EZ14" s="621"/>
      <c r="FA14" s="614">
        <f>IFERROR(IF(ProvsCities!$HM10="","",MROUND(ProvsCities!$HM10*Summary!$I$22,1)),"")</f>
        <v>1944</v>
      </c>
      <c r="FB14" s="615"/>
      <c r="FC14" s="614">
        <f>IF(ProvsCities!$HK10="","",ProvsCities!$HK10)</f>
        <v>1202</v>
      </c>
      <c r="FD14" s="615"/>
      <c r="FE14" s="71">
        <f>IFERROR(FC14/FA14,"")</f>
        <v>0.61831275720164613</v>
      </c>
      <c r="FF14" s="413">
        <f>IF(ProvsCities!LF10="","",ProvsCities!LF10)</f>
        <v>0</v>
      </c>
      <c r="FG14" s="413">
        <f>IF(ProvsCities!HS10="","",ProvsCities!HS10)</f>
        <v>0</v>
      </c>
      <c r="FH14" s="413">
        <f>IF(ProvsCities!LS10="","",ProvsCities!LS10)</f>
        <v>0</v>
      </c>
      <c r="FI14" s="413">
        <f>IF(ProvsCities!IF10="","",ProvsCities!IF10)</f>
        <v>0</v>
      </c>
      <c r="FJ14" s="413">
        <f>IF(ProvsCities!MF10="","",ProvsCities!MF10)</f>
        <v>0</v>
      </c>
      <c r="FK14" s="413">
        <f>IF(ProvsCities!IS10="","",ProvsCities!IS10)</f>
        <v>0</v>
      </c>
      <c r="FL14" s="413">
        <f>IF(ProvsCities!MS10="","",ProvsCities!MS10)</f>
        <v>1</v>
      </c>
      <c r="FM14" s="413">
        <f>IF(ProvsCities!JF10="","",ProvsCities!JF10)</f>
        <v>0</v>
      </c>
      <c r="FN14" s="413">
        <f>IF(ProvsCities!NF10="","",ProvsCities!NF10)</f>
        <v>1</v>
      </c>
      <c r="FO14" s="413">
        <f>IF(ProvsCities!JS10="","",ProvsCities!JS10)</f>
        <v>0</v>
      </c>
      <c r="FP14" s="413">
        <f>IF(ProvsCities!NS10="","",ProvsCities!NS10)</f>
        <v>1</v>
      </c>
      <c r="FQ14" s="413">
        <f>IF(ProvsCities!KF10="","",ProvsCities!KF10)</f>
        <v>0</v>
      </c>
      <c r="FR14" s="145">
        <f>IF(ProvsCities!OF10="","",ProvsCities!OF10)</f>
        <v>0</v>
      </c>
      <c r="FS14" s="145">
        <f>IF(ProvsCities!KS10="","",ProvsCities!KS10)</f>
        <v>0</v>
      </c>
      <c r="FT14" s="146">
        <f>SUM(FF14:FQ14)</f>
        <v>3</v>
      </c>
      <c r="FU14" s="620" t="str">
        <f>IF(ProvsCities!$HJ10="","",ProvsCities!$HJ10)</f>
        <v>Batanes Province</v>
      </c>
      <c r="FV14" s="621"/>
      <c r="FW14" s="614">
        <f>IFERROR(IF(ProvsCities!$HM10="","",MROUND(ProvsCities!$HM10*Summary!$I$22,1)),"")</f>
        <v>1944</v>
      </c>
      <c r="FX14" s="615"/>
      <c r="FY14" s="614">
        <f>IF(ProvsCities!$HK10="","",ProvsCities!$HK10)</f>
        <v>1202</v>
      </c>
      <c r="FZ14" s="615"/>
      <c r="GA14" s="71">
        <f>IFERROR(FY14/FW14,"")</f>
        <v>0.61831275720164613</v>
      </c>
      <c r="GB14" s="413">
        <f>IF(ProvsCities!LL10="","",ProvsCities!LL10)</f>
        <v>4</v>
      </c>
      <c r="GC14" s="413">
        <f>IF(ProvsCities!HY10="","",ProvsCities!HY10)</f>
        <v>2</v>
      </c>
      <c r="GD14" s="413">
        <f>IF(ProvsCities!LY10="","",ProvsCities!LY10)</f>
        <v>0</v>
      </c>
      <c r="GE14" s="413">
        <f>IF(ProvsCities!IL10="","",ProvsCities!IL10)</f>
        <v>0</v>
      </c>
      <c r="GF14" s="413">
        <f>IF(ProvsCities!ML10="","",ProvsCities!ML10)</f>
        <v>0</v>
      </c>
      <c r="GG14" s="413">
        <f>IF(ProvsCities!IY10="","",ProvsCities!IY10)</f>
        <v>0</v>
      </c>
      <c r="GH14" s="413">
        <f>IF(ProvsCities!MY10="","",ProvsCities!MY10)</f>
        <v>1</v>
      </c>
      <c r="GI14" s="413">
        <f>IF(ProvsCities!JL10="","",ProvsCities!JL10)</f>
        <v>0</v>
      </c>
      <c r="GJ14" s="413">
        <f>IF(ProvsCities!NL10="","",ProvsCities!NL10)</f>
        <v>0</v>
      </c>
      <c r="GK14" s="413">
        <f>IF(ProvsCities!JY10="","",ProvsCities!JY10)</f>
        <v>0</v>
      </c>
      <c r="GL14" s="413">
        <f>IF(ProvsCities!NY10="","",ProvsCities!NY10)</f>
        <v>0</v>
      </c>
      <c r="GM14" s="413">
        <f>IF(ProvsCities!KL10="","",ProvsCities!KL10)</f>
        <v>0</v>
      </c>
      <c r="GN14" s="145">
        <f>IF(ProvsCities!OL10="","",ProvsCities!OL10)</f>
        <v>0</v>
      </c>
      <c r="GO14" s="145">
        <f>IF(ProvsCities!KY10="","",ProvsCities!KY10)</f>
        <v>0</v>
      </c>
      <c r="GP14" s="146">
        <f>SUM(GB14:GM14)</f>
        <v>7</v>
      </c>
      <c r="GQ14" s="620" t="str">
        <f>IF(ProvsCities!$HJ10="","",ProvsCities!$HJ10)</f>
        <v>Batanes Province</v>
      </c>
      <c r="GR14" s="621"/>
      <c r="GS14" s="614">
        <f>IFERROR(IF(ProvsCities!$HM10="","",MROUND(ProvsCities!$HM10*Summary!$I$22,1)),"")</f>
        <v>1944</v>
      </c>
      <c r="GT14" s="615"/>
      <c r="GU14" s="614">
        <f>IF(ProvsCities!$HK10="","",ProvsCities!$HK10)</f>
        <v>1202</v>
      </c>
      <c r="GV14" s="615"/>
      <c r="GW14" s="71">
        <f>IFERROR(GU14/GS14,"")</f>
        <v>0.61831275720164613</v>
      </c>
      <c r="GX14" s="413">
        <f>IF(ProvsCities!LB10="","",ProvsCities!LB10)</f>
        <v>2</v>
      </c>
      <c r="GY14" s="413">
        <f>IF(ProvsCities!HO10="","",ProvsCities!HO10)</f>
        <v>2</v>
      </c>
      <c r="GZ14" s="413">
        <f>IF(ProvsCities!LO10="","",ProvsCities!LO10)</f>
        <v>2</v>
      </c>
      <c r="HA14" s="413">
        <f>IF(ProvsCities!IB10="","",ProvsCities!IB10)</f>
        <v>2</v>
      </c>
      <c r="HB14" s="413">
        <f>IF(ProvsCities!MB10="","",ProvsCities!MB10)</f>
        <v>3</v>
      </c>
      <c r="HC14" s="413">
        <f>IF(ProvsCities!IO10="","",ProvsCities!IO10)</f>
        <v>5</v>
      </c>
      <c r="HD14" s="413">
        <f>IF(ProvsCities!MO10="","",ProvsCities!MO10)</f>
        <v>3</v>
      </c>
      <c r="HE14" s="413">
        <f>IF(ProvsCities!JB10="","",ProvsCities!JB10)</f>
        <v>4</v>
      </c>
      <c r="HF14" s="413">
        <f>IF(ProvsCities!NB10="","",ProvsCities!NB10)</f>
        <v>2</v>
      </c>
      <c r="HG14" s="413">
        <f>IF(ProvsCities!JO10="","",ProvsCities!JO10)</f>
        <v>7</v>
      </c>
      <c r="HH14" s="413">
        <f>IF(ProvsCities!NO10="","",ProvsCities!NO10)</f>
        <v>7</v>
      </c>
      <c r="HI14" s="413">
        <f>IF(ProvsCities!KB10="","",ProvsCities!KB10)</f>
        <v>4</v>
      </c>
      <c r="HJ14" s="145">
        <f>IF(ProvsCities!OB10="","",ProvsCities!OB10)</f>
        <v>0</v>
      </c>
      <c r="HK14" s="145">
        <f>IF(ProvsCities!KO10="","",ProvsCities!KO10)</f>
        <v>0</v>
      </c>
      <c r="HL14" s="146">
        <f>SUM(GX14:HI14)</f>
        <v>43</v>
      </c>
      <c r="HM14" s="620" t="str">
        <f>IF(ProvsCities!$HJ10="","",ProvsCities!$HJ10)</f>
        <v>Batanes Province</v>
      </c>
      <c r="HN14" s="621"/>
      <c r="HO14" s="614">
        <f>IFERROR(IF(ProvsCities!$HM10="","",MROUND(ProvsCities!$HM10*Summary!$I$22,1)),"")</f>
        <v>1944</v>
      </c>
      <c r="HP14" s="615"/>
      <c r="HQ14" s="614">
        <f>IF(ProvsCities!$HK10="","",ProvsCities!$HK10)</f>
        <v>1202</v>
      </c>
      <c r="HR14" s="615"/>
      <c r="HS14" s="71">
        <f>IFERROR(HQ14/HO14,"")</f>
        <v>0.61831275720164613</v>
      </c>
      <c r="HT14" s="413">
        <f>IF(ProvsCities!LH10="","",ProvsCities!LH10)</f>
        <v>4</v>
      </c>
      <c r="HU14" s="413">
        <f>IF(ProvsCities!HU10="","",ProvsCities!HU10)</f>
        <v>9</v>
      </c>
      <c r="HV14" s="413">
        <f>IF(ProvsCities!LU10="","",ProvsCities!LU10)</f>
        <v>4</v>
      </c>
      <c r="HW14" s="413">
        <f>IF(ProvsCities!IH10="","",ProvsCities!IH10)</f>
        <v>7</v>
      </c>
      <c r="HX14" s="413">
        <f>IF(ProvsCities!MH10="","",ProvsCities!MH10)</f>
        <v>3</v>
      </c>
      <c r="HY14" s="413">
        <f>IF(ProvsCities!IU10="","",ProvsCities!IU10)</f>
        <v>23</v>
      </c>
      <c r="HZ14" s="413">
        <f>IF(ProvsCities!MU10="","",ProvsCities!MU10)</f>
        <v>5</v>
      </c>
      <c r="IA14" s="413">
        <f>IF(ProvsCities!JH10="","",ProvsCities!JH10)</f>
        <v>4</v>
      </c>
      <c r="IB14" s="413">
        <f>IF(ProvsCities!NH10="","",ProvsCities!NH10)</f>
        <v>16</v>
      </c>
      <c r="IC14" s="413">
        <f>IF(ProvsCities!JU10="","",ProvsCities!JU10)</f>
        <v>4</v>
      </c>
      <c r="ID14" s="413">
        <f>IF(ProvsCities!NU10="","",ProvsCities!NU10)</f>
        <v>2</v>
      </c>
      <c r="IE14" s="413">
        <f>IF(ProvsCities!KH10="","",ProvsCities!KH10)</f>
        <v>1</v>
      </c>
      <c r="IF14" s="145">
        <f>IF(ProvsCities!OH10="","",ProvsCities!OH10)</f>
        <v>0</v>
      </c>
      <c r="IG14" s="145">
        <f>IF(ProvsCities!KU10="","",ProvsCities!KU10)</f>
        <v>0</v>
      </c>
      <c r="IH14" s="146">
        <f>SUM(HT14:IE14)</f>
        <v>82</v>
      </c>
      <c r="II14" s="620" t="str">
        <f>IF(ProvsCities!$HJ10="","",ProvsCities!$HJ10)</f>
        <v>Batanes Province</v>
      </c>
      <c r="IJ14" s="621"/>
      <c r="IK14" s="614">
        <f>IFERROR(IF(ProvsCities!$HM10="","",MROUND(ProvsCities!$HM10*Summary!$I$22,1)),"")</f>
        <v>1944</v>
      </c>
      <c r="IL14" s="615"/>
      <c r="IM14" s="614">
        <f>IF(ProvsCities!$HK10="","",ProvsCities!$HK10)</f>
        <v>1202</v>
      </c>
      <c r="IN14" s="615"/>
      <c r="IO14" s="71">
        <f>IFERROR(IM14/IK14,"")</f>
        <v>0.61831275720164613</v>
      </c>
      <c r="IP14" s="413">
        <f>IF(ProvsCities!LJ10="","",ProvsCities!LJ10)</f>
        <v>2</v>
      </c>
      <c r="IQ14" s="413">
        <f>IF(ProvsCities!HW10="","",ProvsCities!HW10)</f>
        <v>2</v>
      </c>
      <c r="IR14" s="413">
        <f>IF(ProvsCities!LW10="","",ProvsCities!LW10)</f>
        <v>3</v>
      </c>
      <c r="IS14" s="413">
        <f>IF(ProvsCities!IJ10="","",ProvsCities!IJ10)</f>
        <v>0</v>
      </c>
      <c r="IT14" s="413">
        <f>IF(ProvsCities!MJ10="","",ProvsCities!MJ10)</f>
        <v>3</v>
      </c>
      <c r="IU14" s="413">
        <f>IF(ProvsCities!IW10="","",ProvsCities!IW10)</f>
        <v>5</v>
      </c>
      <c r="IV14" s="413">
        <f>IF(ProvsCities!MW10="","",ProvsCities!MW10)</f>
        <v>3</v>
      </c>
      <c r="IW14" s="413">
        <f>IF(ProvsCities!JJ10="","",ProvsCities!JJ10)</f>
        <v>3</v>
      </c>
      <c r="IX14" s="413">
        <f>IF(ProvsCities!NJ10="","",ProvsCities!NJ10)</f>
        <v>3</v>
      </c>
      <c r="IY14" s="413">
        <f>IF(ProvsCities!JW10="","",ProvsCities!JW10)</f>
        <v>2</v>
      </c>
      <c r="IZ14" s="413">
        <f>IF(ProvsCities!NW10="","",ProvsCities!NW10)</f>
        <v>4</v>
      </c>
      <c r="JA14" s="413">
        <f>IF(ProvsCities!KJ10="","",ProvsCities!KJ10)</f>
        <v>5</v>
      </c>
      <c r="JB14" s="145">
        <f>IF(ProvsCities!OJ10="","",ProvsCities!OJ10)</f>
        <v>0</v>
      </c>
      <c r="JC14" s="145">
        <f>IF(ProvsCities!KW10="","",ProvsCities!KW10)</f>
        <v>0</v>
      </c>
      <c r="JD14" s="146">
        <f>SUM(IP14:JA14)</f>
        <v>35</v>
      </c>
      <c r="JE14" s="620" t="str">
        <f>IF(ProvsCities!$HJ10="","",ProvsCities!$HJ10)</f>
        <v>Batanes Province</v>
      </c>
      <c r="JF14" s="621"/>
      <c r="JG14" s="614">
        <f>IFERROR(IF(ProvsCities!$HM10="","",MROUND(ProvsCities!$HM10*Summary!$I$22,1)),"")</f>
        <v>1944</v>
      </c>
      <c r="JH14" s="615"/>
      <c r="JI14" s="614">
        <f>IF(ProvsCities!$HK10="","",ProvsCities!$HK10)</f>
        <v>1202</v>
      </c>
      <c r="JJ14" s="615"/>
      <c r="JK14" s="71">
        <f>IFERROR(JI14/JG14,"")</f>
        <v>0.61831275720164613</v>
      </c>
      <c r="JL14" s="413">
        <f>IF(ProvsCities!LK10="","",ProvsCities!LK10)</f>
        <v>0</v>
      </c>
      <c r="JM14" s="413">
        <f>IF(ProvsCities!HX10="","",ProvsCities!HX10)</f>
        <v>2</v>
      </c>
      <c r="JN14" s="413">
        <f>IF(ProvsCities!LX10="","",ProvsCities!LX10)</f>
        <v>0</v>
      </c>
      <c r="JO14" s="413">
        <f>IF(ProvsCities!IK10="","",ProvsCities!IK10)</f>
        <v>1</v>
      </c>
      <c r="JP14" s="413">
        <f>IF(ProvsCities!MK10="","",ProvsCities!MK10)</f>
        <v>2</v>
      </c>
      <c r="JQ14" s="413">
        <f>IF(ProvsCities!IX10="","",ProvsCities!IX10)</f>
        <v>2</v>
      </c>
      <c r="JR14" s="413">
        <f>IF(ProvsCities!MX10="","",ProvsCities!MX10)</f>
        <v>2</v>
      </c>
      <c r="JS14" s="413">
        <f>IF(ProvsCities!JK10="","",ProvsCities!JK10)</f>
        <v>3</v>
      </c>
      <c r="JT14" s="413">
        <f>IF(ProvsCities!NK10="","",ProvsCities!NK10)</f>
        <v>1</v>
      </c>
      <c r="JU14" s="413">
        <f>IF(ProvsCities!JX10="","",ProvsCities!JX10)</f>
        <v>4</v>
      </c>
      <c r="JV14" s="413">
        <f>IF(ProvsCities!NX10="","",ProvsCities!NX10)</f>
        <v>4</v>
      </c>
      <c r="JW14" s="413">
        <f>IF(ProvsCities!KK10="","",ProvsCities!KK10)</f>
        <v>2</v>
      </c>
      <c r="JX14" s="145">
        <f>IF(ProvsCities!OK10="","",ProvsCities!OK10)</f>
        <v>0</v>
      </c>
      <c r="JY14" s="145">
        <f>IF(ProvsCities!KX10="","",ProvsCities!KX10)</f>
        <v>0</v>
      </c>
      <c r="JZ14" s="146">
        <f>SUM(JL14:JW14)</f>
        <v>23</v>
      </c>
    </row>
    <row r="15" spans="1:286" ht="15.9" customHeight="1" x14ac:dyDescent="0.3">
      <c r="A15" s="620" t="str">
        <f>IF(ProvsCities!$HJ11="","",ProvsCities!$HJ11)</f>
        <v>Cagayan Province</v>
      </c>
      <c r="B15" s="621"/>
      <c r="C15" s="614">
        <f>IFERROR(IF(ProvsCities!$HM11="","",MROUND(ProvsCities!$HM11*Summary!$I$22,1)),"")</f>
        <v>128495</v>
      </c>
      <c r="D15" s="615"/>
      <c r="E15" s="614">
        <f>IF(ProvsCities!$HK11="","",ProvsCities!$HK11)</f>
        <v>86320</v>
      </c>
      <c r="F15" s="615"/>
      <c r="G15" s="71">
        <f t="shared" ref="G15:G30" si="0">IFERROR(E15/C15,"")</f>
        <v>0.67177711194988132</v>
      </c>
      <c r="H15" s="413">
        <f>IF(ProvsCities!LA11="","",ProvsCities!LA11)</f>
        <v>3845</v>
      </c>
      <c r="I15" s="413">
        <f>IF(ProvsCities!HN11="","",ProvsCities!HN11)</f>
        <v>3743</v>
      </c>
      <c r="J15" s="413">
        <f>IF(ProvsCities!LN11="","",ProvsCities!LN11)</f>
        <v>3779</v>
      </c>
      <c r="K15" s="413">
        <f>IF(ProvsCities!IA11="","",ProvsCities!IA11)</f>
        <v>3536</v>
      </c>
      <c r="L15" s="413">
        <f>IF(ProvsCities!MA11="","",ProvsCities!MA11)</f>
        <v>8421</v>
      </c>
      <c r="M15" s="413">
        <f>IF(ProvsCities!IN11="","",ProvsCities!IN11)</f>
        <v>8040</v>
      </c>
      <c r="N15" s="413">
        <f>IF(ProvsCities!MN11="","",ProvsCities!MN11)</f>
        <v>8689</v>
      </c>
      <c r="O15" s="413">
        <f>IF(ProvsCities!JA11="","",ProvsCities!JA11)</f>
        <v>7996</v>
      </c>
      <c r="P15" s="413">
        <f>IF(ProvsCities!NA11="","",ProvsCities!NA11)</f>
        <v>8847</v>
      </c>
      <c r="Q15" s="413">
        <f>IF(ProvsCities!JN11="","",ProvsCities!JN11)</f>
        <v>8333</v>
      </c>
      <c r="R15" s="413">
        <f>IF(ProvsCities!NN11="","",ProvsCities!NN11)</f>
        <v>8960</v>
      </c>
      <c r="S15" s="413">
        <f>IF(ProvsCities!KA11="","",ProvsCities!KA11)</f>
        <v>8275</v>
      </c>
      <c r="T15" s="145">
        <f>IF(ProvsCities!OA11="","",ProvsCities!OA11)</f>
        <v>0</v>
      </c>
      <c r="U15" s="145">
        <f>IF(ProvsCities!KN11="","",ProvsCities!KN11)</f>
        <v>0</v>
      </c>
      <c r="V15" s="146">
        <f t="shared" ref="V15:V30" si="1">SUM(H15:S15)</f>
        <v>82464</v>
      </c>
      <c r="W15" s="620" t="str">
        <f>IF(ProvsCities!$HJ11="","",ProvsCities!$HJ11)</f>
        <v>Cagayan Province</v>
      </c>
      <c r="X15" s="621"/>
      <c r="Y15" s="614">
        <f>IFERROR(IF(ProvsCities!$HM11="","",MROUND(ProvsCities!$HM11*Summary!$I$22,1)),"")</f>
        <v>128495</v>
      </c>
      <c r="Z15" s="615"/>
      <c r="AA15" s="614">
        <f>IF(ProvsCities!$HK11="","",ProvsCities!$HK11)</f>
        <v>86320</v>
      </c>
      <c r="AB15" s="615"/>
      <c r="AC15" s="71">
        <f t="shared" ref="AC15:AC30" si="2">IFERROR(AA15/Y15,"")</f>
        <v>0.67177711194988132</v>
      </c>
      <c r="AD15" s="413">
        <f>IF(ProvsCities!LE11="","",ProvsCities!LE11)</f>
        <v>3548</v>
      </c>
      <c r="AE15" s="413">
        <f>IF(ProvsCities!HR11="","",ProvsCities!HR11)</f>
        <v>3459</v>
      </c>
      <c r="AF15" s="413">
        <f>IF(ProvsCities!LR11="","",ProvsCities!LR11)</f>
        <v>3526</v>
      </c>
      <c r="AG15" s="413">
        <f>IF(ProvsCities!IE11="","",ProvsCities!IE11)</f>
        <v>3315</v>
      </c>
      <c r="AH15" s="413">
        <f>IF(ProvsCities!ME11="","",ProvsCities!ME11)</f>
        <v>7813</v>
      </c>
      <c r="AI15" s="413">
        <f>IF(ProvsCities!IR11="","",ProvsCities!IR11)</f>
        <v>7575</v>
      </c>
      <c r="AJ15" s="413">
        <f>IF(ProvsCities!MR11="","",ProvsCities!MR11)</f>
        <v>8166</v>
      </c>
      <c r="AK15" s="413">
        <f>IF(ProvsCities!JE11="","",ProvsCities!JE11)</f>
        <v>7595</v>
      </c>
      <c r="AL15" s="413">
        <f>IF(ProvsCities!NE11="","",ProvsCities!NE11)</f>
        <v>8497</v>
      </c>
      <c r="AM15" s="413">
        <f>IF(ProvsCities!JR11="","",ProvsCities!JR11)</f>
        <v>7978</v>
      </c>
      <c r="AN15" s="413">
        <f>IF(ProvsCities!NR11="","",ProvsCities!NR11)</f>
        <v>8627</v>
      </c>
      <c r="AO15" s="413">
        <f>IF(ProvsCities!KE11="","",ProvsCities!KE11)</f>
        <v>7866</v>
      </c>
      <c r="AP15" s="145">
        <f>IF(ProvsCities!OE11="","",ProvsCities!OE11)</f>
        <v>0</v>
      </c>
      <c r="AQ15" s="145">
        <f>IF(ProvsCities!KR11="","",ProvsCities!KR11)</f>
        <v>0</v>
      </c>
      <c r="AR15" s="146">
        <f t="shared" ref="AR15:AR30" si="3">SUM(AD15:AO15)</f>
        <v>77965</v>
      </c>
      <c r="AS15" s="620" t="str">
        <f>IF(ProvsCities!$HJ11="","",ProvsCities!$HJ11)</f>
        <v>Cagayan Province</v>
      </c>
      <c r="AT15" s="621"/>
      <c r="AU15" s="614">
        <f>IFERROR(IF(ProvsCities!$HM11="","",MROUND(ProvsCities!$HM11*Summary!$I$22,1)),"")</f>
        <v>128495</v>
      </c>
      <c r="AV15" s="615"/>
      <c r="AW15" s="614">
        <f>IF(ProvsCities!$HK11="","",ProvsCities!$HK11)</f>
        <v>86320</v>
      </c>
      <c r="AX15" s="615"/>
      <c r="AY15" s="71">
        <f t="shared" ref="AY15:AY30" si="4">IFERROR(AW15/AU15,"")</f>
        <v>0.67177711194988132</v>
      </c>
      <c r="AZ15" s="413">
        <f>IF(ProvsCities!LI11="","",ProvsCities!LI11)</f>
        <v>3694</v>
      </c>
      <c r="BA15" s="413">
        <f>IF(ProvsCities!HV11="","",ProvsCities!HV11)</f>
        <v>3595</v>
      </c>
      <c r="BB15" s="413">
        <f>IF(ProvsCities!LV11="","",ProvsCities!LV11)</f>
        <v>3717</v>
      </c>
      <c r="BC15" s="413">
        <f>IF(ProvsCities!II11="","",ProvsCities!II11)</f>
        <v>3440</v>
      </c>
      <c r="BD15" s="413">
        <f>IF(ProvsCities!MI11="","",ProvsCities!MI11)</f>
        <v>8346</v>
      </c>
      <c r="BE15" s="413">
        <f>IF(ProvsCities!IV11="","",ProvsCities!IV11)</f>
        <v>7965</v>
      </c>
      <c r="BF15" s="413">
        <f>IF(ProvsCities!MV11="","",ProvsCities!MV11)</f>
        <v>8692</v>
      </c>
      <c r="BG15" s="413">
        <f>IF(ProvsCities!JI11="","",ProvsCities!JI11)</f>
        <v>7982</v>
      </c>
      <c r="BH15" s="413">
        <f>IF(ProvsCities!NI11="","",ProvsCities!NI11)</f>
        <v>8844</v>
      </c>
      <c r="BI15" s="413">
        <f>IF(ProvsCities!JV11="","",ProvsCities!JV11)</f>
        <v>8337</v>
      </c>
      <c r="BJ15" s="413">
        <f>IF(ProvsCities!NV11="","",ProvsCities!NV11)</f>
        <v>8958</v>
      </c>
      <c r="BK15" s="413">
        <f>IF(ProvsCities!KI11="","",ProvsCities!KI11)</f>
        <v>8273</v>
      </c>
      <c r="BL15" s="145">
        <f>IF(ProvsCities!OI11="","",ProvsCities!OI11)</f>
        <v>0</v>
      </c>
      <c r="BM15" s="145">
        <f>IF(ProvsCities!KV11="","",ProvsCities!KV11)</f>
        <v>0</v>
      </c>
      <c r="BN15" s="146">
        <f t="shared" ref="BN15:BN30" si="5">SUM(AZ15:BK15)</f>
        <v>81843</v>
      </c>
      <c r="BO15" s="620" t="str">
        <f>IF(ProvsCities!$HJ11="","",ProvsCities!$HJ11)</f>
        <v>Cagayan Province</v>
      </c>
      <c r="BP15" s="621"/>
      <c r="BQ15" s="614">
        <f>IFERROR(IF(ProvsCities!$HM11="","",MROUND(ProvsCities!$HM11*Summary!$I$22,1)),"")</f>
        <v>128495</v>
      </c>
      <c r="BR15" s="615"/>
      <c r="BS15" s="614">
        <f>IF(ProvsCities!$HK11="","",ProvsCities!$HK11)</f>
        <v>86320</v>
      </c>
      <c r="BT15" s="615"/>
      <c r="BU15" s="71">
        <f t="shared" ref="BU15:BU30" si="6">IFERROR(BS15/BQ15,"")</f>
        <v>0.67177711194988132</v>
      </c>
      <c r="BV15" s="413">
        <f>IF(ProvsCities!LD11="","",ProvsCities!LD11)</f>
        <v>58</v>
      </c>
      <c r="BW15" s="413">
        <f>IF(ProvsCities!HQ11="","",ProvsCities!HQ11)</f>
        <v>34</v>
      </c>
      <c r="BX15" s="413">
        <f>IF(ProvsCities!LQ11="","",ProvsCities!LQ11)</f>
        <v>71</v>
      </c>
      <c r="BY15" s="413">
        <f>IF(ProvsCities!ID11="","",ProvsCities!ID11)</f>
        <v>44</v>
      </c>
      <c r="BZ15" s="413">
        <f>IF(ProvsCities!MD11="","",ProvsCities!MD11)</f>
        <v>243</v>
      </c>
      <c r="CA15" s="413">
        <f>IF(ProvsCities!IQ11="","",ProvsCities!IQ11)</f>
        <v>194</v>
      </c>
      <c r="CB15" s="413">
        <f>IF(ProvsCities!MQ11="","",ProvsCities!MQ11)</f>
        <v>315</v>
      </c>
      <c r="CC15" s="413">
        <f>IF(ProvsCities!JD11="","",ProvsCities!JD11)</f>
        <v>269</v>
      </c>
      <c r="CD15" s="413">
        <f>IF(ProvsCities!ND11="","",ProvsCities!ND11)</f>
        <v>309</v>
      </c>
      <c r="CE15" s="413">
        <f>IF(ProvsCities!JQ11="","",ProvsCities!JQ11)</f>
        <v>282</v>
      </c>
      <c r="CF15" s="413">
        <f>IF(ProvsCities!NQ11="","",ProvsCities!NQ11)</f>
        <v>292</v>
      </c>
      <c r="CG15" s="413">
        <f>IF(ProvsCities!KD11="","",ProvsCities!KD11)</f>
        <v>278</v>
      </c>
      <c r="CH15" s="145">
        <f>IF(ProvsCities!OD11="","",ProvsCities!OD11)</f>
        <v>0</v>
      </c>
      <c r="CI15" s="145">
        <f>IF(ProvsCities!KQ11="","",ProvsCities!KQ11)</f>
        <v>0</v>
      </c>
      <c r="CJ15" s="72">
        <f t="shared" ref="CJ15:CJ30" si="7">SUM(BV15:CG15)</f>
        <v>2389</v>
      </c>
      <c r="CK15" s="620" t="str">
        <f>IF(ProvsCities!$HJ11="","",ProvsCities!$HJ11)</f>
        <v>Cagayan Province</v>
      </c>
      <c r="CL15" s="621"/>
      <c r="CM15" s="614">
        <f>IFERROR(IF(ProvsCities!$HM11="","",MROUND(ProvsCities!$HM11*Summary!$I$22,1)),"")</f>
        <v>128495</v>
      </c>
      <c r="CN15" s="615"/>
      <c r="CO15" s="614">
        <f>IF(ProvsCities!$HK11="","",ProvsCities!$HK11)</f>
        <v>86320</v>
      </c>
      <c r="CP15" s="615"/>
      <c r="CQ15" s="71">
        <f t="shared" ref="CQ15:CQ30" si="8">IFERROR(CO15/CM15,"")</f>
        <v>0.67177711194988132</v>
      </c>
      <c r="CR15" s="413">
        <f>IF(ProvsCities!LG11="","",ProvsCities!LG11)</f>
        <v>109</v>
      </c>
      <c r="CS15" s="413">
        <f>IF(ProvsCities!HT11="","",ProvsCities!HT11)</f>
        <v>73</v>
      </c>
      <c r="CT15" s="413">
        <f>IF(ProvsCities!LT11="","",ProvsCities!LT11)</f>
        <v>168</v>
      </c>
      <c r="CU15" s="413">
        <f>IF(ProvsCities!IG11="","",ProvsCities!IG11)</f>
        <v>110</v>
      </c>
      <c r="CV15" s="413">
        <f>IF(ProvsCities!MG11="","",ProvsCities!MG11)</f>
        <v>581</v>
      </c>
      <c r="CW15" s="413">
        <f>IF(ProvsCities!IT11="","",ProvsCities!IT11)</f>
        <v>438</v>
      </c>
      <c r="CX15" s="413">
        <f>IF(ProvsCities!MT11="","",ProvsCities!MT11)</f>
        <v>658</v>
      </c>
      <c r="CY15" s="413">
        <f>IF(ProvsCities!JG11="","",ProvsCities!JG11)</f>
        <v>491</v>
      </c>
      <c r="CZ15" s="413">
        <f>IF(ProvsCities!NG11="","",ProvsCities!NG11)</f>
        <v>610</v>
      </c>
      <c r="DA15" s="413">
        <f>IF(ProvsCities!JT11="","",ProvsCities!JT11)</f>
        <v>591</v>
      </c>
      <c r="DB15" s="413">
        <f>IF(ProvsCities!NT11="","",ProvsCities!NT11)</f>
        <v>566</v>
      </c>
      <c r="DC15" s="413">
        <f>IF(ProvsCities!KG11="","",ProvsCities!KG11)</f>
        <v>591</v>
      </c>
      <c r="DD15" s="145">
        <f>IF(ProvsCities!OG11="","",ProvsCities!OG11)</f>
        <v>0</v>
      </c>
      <c r="DE15" s="145">
        <f>IF(ProvsCities!KT11="","",ProvsCities!KT11)</f>
        <v>0</v>
      </c>
      <c r="DF15" s="146">
        <f t="shared" ref="DF15:DF30" si="9">SUM(CR15:DC15)</f>
        <v>4986</v>
      </c>
      <c r="DG15" s="620" t="str">
        <f>IF(ProvsCities!$HJ11="","",ProvsCities!$HJ11)</f>
        <v>Cagayan Province</v>
      </c>
      <c r="DH15" s="621"/>
      <c r="DI15" s="614">
        <f>IFERROR(IF(ProvsCities!$HM11="","",MROUND(ProvsCities!$HM11*Summary!$I$22,1)),"")</f>
        <v>128495</v>
      </c>
      <c r="DJ15" s="615"/>
      <c r="DK15" s="614">
        <f>IF(ProvsCities!$HK11="","",ProvsCities!$HK11)</f>
        <v>86320</v>
      </c>
      <c r="DL15" s="615"/>
      <c r="DM15" s="71">
        <f t="shared" ref="DM15:DM30" si="10">IFERROR(DK15/DI15,"")</f>
        <v>0.67177711194988132</v>
      </c>
      <c r="DN15" s="413">
        <f>IF(ProvsCities!LM11="","",ProvsCities!LM11)</f>
        <v>87</v>
      </c>
      <c r="DO15" s="413">
        <f>IF(ProvsCities!HZ11="","",ProvsCities!HZ11)</f>
        <v>61</v>
      </c>
      <c r="DP15" s="413">
        <f>IF(ProvsCities!LZ11="","",ProvsCities!LZ11)</f>
        <v>52</v>
      </c>
      <c r="DQ15" s="413">
        <f>IF(ProvsCities!IM11="","",ProvsCities!IM11)</f>
        <v>50</v>
      </c>
      <c r="DR15" s="413">
        <f>IF(ProvsCities!MM11="","",ProvsCities!MM11)</f>
        <v>181</v>
      </c>
      <c r="DS15" s="413">
        <f>IF(ProvsCities!IZ11="","",ProvsCities!IZ11)</f>
        <v>156</v>
      </c>
      <c r="DT15" s="413">
        <f>IF(ProvsCities!MZ11="","",ProvsCities!MZ11)</f>
        <v>178</v>
      </c>
      <c r="DU15" s="413">
        <f>IF(ProvsCities!JM11="","",ProvsCities!JM11)</f>
        <v>137</v>
      </c>
      <c r="DV15" s="413">
        <f>IF(ProvsCities!NM11="","",ProvsCities!NM11)</f>
        <v>156</v>
      </c>
      <c r="DW15" s="413">
        <f>IF(ProvsCities!JZ11="","",ProvsCities!JZ11)</f>
        <v>156</v>
      </c>
      <c r="DX15" s="413">
        <f>IF(ProvsCities!NZ11="","",ProvsCities!NZ11)</f>
        <v>137</v>
      </c>
      <c r="DY15" s="413">
        <f>IF(ProvsCities!KM11="","",ProvsCities!KM11)</f>
        <v>136</v>
      </c>
      <c r="DZ15" s="145">
        <f>IF(ProvsCities!OM11="","",ProvsCities!OM11)</f>
        <v>0</v>
      </c>
      <c r="EA15" s="145">
        <f>IF(ProvsCities!KZ11="","",ProvsCities!KZ11)</f>
        <v>0</v>
      </c>
      <c r="EB15" s="146">
        <f t="shared" ref="EB15:EB30" si="11">SUM(DN15:DY15)</f>
        <v>1487</v>
      </c>
      <c r="EC15" s="620" t="str">
        <f>IF(ProvsCities!$HJ11="","",ProvsCities!$HJ11)</f>
        <v>Cagayan Province</v>
      </c>
      <c r="ED15" s="621"/>
      <c r="EE15" s="614">
        <f>IFERROR(IF(ProvsCities!$HM11="","",MROUND(ProvsCities!$HM11*Summary!$I$22,1)),"")</f>
        <v>128495</v>
      </c>
      <c r="EF15" s="615"/>
      <c r="EG15" s="614">
        <f>IF(ProvsCities!$HK11="","",ProvsCities!$HK11)</f>
        <v>86320</v>
      </c>
      <c r="EH15" s="615"/>
      <c r="EI15" s="71">
        <f t="shared" ref="EI15:EI30" si="12">IFERROR(EG15/EE15,"")</f>
        <v>0.67177711194988132</v>
      </c>
      <c r="EJ15" s="413">
        <f>IF(ProvsCities!LC11="","",ProvsCities!LC11)</f>
        <v>18</v>
      </c>
      <c r="EK15" s="413">
        <f>IF(ProvsCities!HP11="","",ProvsCities!HP11)</f>
        <v>7</v>
      </c>
      <c r="EL15" s="413">
        <f>IF(ProvsCities!LP11="","",ProvsCities!LP11)</f>
        <v>13</v>
      </c>
      <c r="EM15" s="413">
        <f>IF(ProvsCities!IC11="","",ProvsCities!IC11)</f>
        <v>10</v>
      </c>
      <c r="EN15" s="413">
        <f>IF(ProvsCities!MC11="","",ProvsCities!MC11)</f>
        <v>60</v>
      </c>
      <c r="EO15" s="413">
        <f>IF(ProvsCities!IP11="","",ProvsCities!IP11)</f>
        <v>44</v>
      </c>
      <c r="EP15" s="413">
        <f>IF(ProvsCities!MP11="","",ProvsCities!MP11)</f>
        <v>43</v>
      </c>
      <c r="EQ15" s="413">
        <f>IF(ProvsCities!JC11="","",ProvsCities!JC11)</f>
        <v>42</v>
      </c>
      <c r="ER15" s="413">
        <f>IF(ProvsCities!NC11="","",ProvsCities!NC11)</f>
        <v>42</v>
      </c>
      <c r="ES15" s="413">
        <f>IF(ProvsCities!JP11="","",ProvsCities!JP11)</f>
        <v>42</v>
      </c>
      <c r="ET15" s="413">
        <f>IF(ProvsCities!NP11="","",ProvsCities!NP11)</f>
        <v>39</v>
      </c>
      <c r="EU15" s="413">
        <f>IF(ProvsCities!KC11="","",ProvsCities!KC11)</f>
        <v>36</v>
      </c>
      <c r="EV15" s="145">
        <f>IF(ProvsCities!OC11="","",ProvsCities!OC11)</f>
        <v>0</v>
      </c>
      <c r="EW15" s="145">
        <f>IF(ProvsCities!KP11="","",ProvsCities!KP11)</f>
        <v>0</v>
      </c>
      <c r="EX15" s="146">
        <f t="shared" ref="EX15:EX30" si="13">SUM(EJ15:EU15)</f>
        <v>396</v>
      </c>
      <c r="EY15" s="620" t="str">
        <f>IF(ProvsCities!$HJ11="","",ProvsCities!$HJ11)</f>
        <v>Cagayan Province</v>
      </c>
      <c r="EZ15" s="621"/>
      <c r="FA15" s="614">
        <f>IFERROR(IF(ProvsCities!$HM11="","",MROUND(ProvsCities!$HM11*Summary!$I$22,1)),"")</f>
        <v>128495</v>
      </c>
      <c r="FB15" s="615"/>
      <c r="FC15" s="614">
        <f>IF(ProvsCities!$HK11="","",ProvsCities!$HK11)</f>
        <v>86320</v>
      </c>
      <c r="FD15" s="615"/>
      <c r="FE15" s="71">
        <f t="shared" ref="FE15:FE30" si="14">IFERROR(FC15/FA15,"")</f>
        <v>0.67177711194988132</v>
      </c>
      <c r="FF15" s="413">
        <f>IF(ProvsCities!LF11="","",ProvsCities!LF11)</f>
        <v>56</v>
      </c>
      <c r="FG15" s="413">
        <f>IF(ProvsCities!HS11="","",ProvsCities!HS11)</f>
        <v>39</v>
      </c>
      <c r="FH15" s="413">
        <f>IF(ProvsCities!LS11="","",ProvsCities!LS11)</f>
        <v>70</v>
      </c>
      <c r="FI15" s="413">
        <f>IF(ProvsCities!IF11="","",ProvsCities!IF11)</f>
        <v>38</v>
      </c>
      <c r="FJ15" s="413">
        <f>IF(ProvsCities!MF11="","",ProvsCities!MF11)</f>
        <v>230</v>
      </c>
      <c r="FK15" s="413">
        <f>IF(ProvsCities!IS11="","",ProvsCities!IS11)</f>
        <v>164</v>
      </c>
      <c r="FL15" s="413">
        <f>IF(ProvsCities!MS11="","",ProvsCities!MS11)</f>
        <v>196</v>
      </c>
      <c r="FM15" s="413">
        <f>IF(ProvsCities!JF11="","",ProvsCities!JF11)</f>
        <v>151</v>
      </c>
      <c r="FN15" s="413">
        <f>IF(ProvsCities!NF11="","",ProvsCities!NF11)</f>
        <v>155</v>
      </c>
      <c r="FO15" s="413">
        <f>IF(ProvsCities!JS11="","",ProvsCities!JS11)</f>
        <v>147</v>
      </c>
      <c r="FP15" s="413">
        <f>IF(ProvsCities!NS11="","",ProvsCities!NS11)</f>
        <v>157</v>
      </c>
      <c r="FQ15" s="413">
        <f>IF(ProvsCities!KF11="","",ProvsCities!KF11)</f>
        <v>108</v>
      </c>
      <c r="FR15" s="145">
        <f>IF(ProvsCities!OF11="","",ProvsCities!OF11)</f>
        <v>0</v>
      </c>
      <c r="FS15" s="145">
        <f>IF(ProvsCities!KS11="","",ProvsCities!KS11)</f>
        <v>0</v>
      </c>
      <c r="FT15" s="146">
        <f t="shared" ref="FT15:FT30" si="15">SUM(FF15:FQ15)</f>
        <v>1511</v>
      </c>
      <c r="FU15" s="620" t="str">
        <f>IF(ProvsCities!$HJ11="","",ProvsCities!$HJ11)</f>
        <v>Cagayan Province</v>
      </c>
      <c r="FV15" s="621"/>
      <c r="FW15" s="614">
        <f>IFERROR(IF(ProvsCities!$HM11="","",MROUND(ProvsCities!$HM11*Summary!$I$22,1)),"")</f>
        <v>128495</v>
      </c>
      <c r="FX15" s="615"/>
      <c r="FY15" s="614">
        <f>IF(ProvsCities!$HK11="","",ProvsCities!$HK11)</f>
        <v>86320</v>
      </c>
      <c r="FZ15" s="615"/>
      <c r="GA15" s="71">
        <f t="shared" ref="GA15:GA30" si="16">IFERROR(FY15/FW15,"")</f>
        <v>0.67177711194988132</v>
      </c>
      <c r="GB15" s="413">
        <f>IF(ProvsCities!LL11="","",ProvsCities!LL11)</f>
        <v>55</v>
      </c>
      <c r="GC15" s="413">
        <f>IF(ProvsCities!HY11="","",ProvsCities!HY11)</f>
        <v>55</v>
      </c>
      <c r="GD15" s="413">
        <f>IF(ProvsCities!LY11="","",ProvsCities!LY11)</f>
        <v>29</v>
      </c>
      <c r="GE15" s="413">
        <f>IF(ProvsCities!IL11="","",ProvsCities!IL11)</f>
        <v>27</v>
      </c>
      <c r="GF15" s="413">
        <f>IF(ProvsCities!ML11="","",ProvsCities!ML11)</f>
        <v>53</v>
      </c>
      <c r="GG15" s="413">
        <f>IF(ProvsCities!IY11="","",ProvsCities!IY11)</f>
        <v>30</v>
      </c>
      <c r="GH15" s="413">
        <f>IF(ProvsCities!MY11="","",ProvsCities!MY11)</f>
        <v>49</v>
      </c>
      <c r="GI15" s="413">
        <f>IF(ProvsCities!JL11="","",ProvsCities!JL11)</f>
        <v>47</v>
      </c>
      <c r="GJ15" s="413">
        <f>IF(ProvsCities!NL11="","",ProvsCities!NL11)</f>
        <v>31</v>
      </c>
      <c r="GK15" s="413">
        <f>IF(ProvsCities!JY11="","",ProvsCities!JY11)</f>
        <v>29</v>
      </c>
      <c r="GL15" s="413">
        <f>IF(ProvsCities!NY11="","",ProvsCities!NY11)</f>
        <v>48</v>
      </c>
      <c r="GM15" s="413">
        <f>IF(ProvsCities!KL11="","",ProvsCities!KL11)</f>
        <v>37</v>
      </c>
      <c r="GN15" s="145">
        <f>IF(ProvsCities!OL11="","",ProvsCities!OL11)</f>
        <v>0</v>
      </c>
      <c r="GO15" s="145">
        <f>IF(ProvsCities!KY11="","",ProvsCities!KY11)</f>
        <v>0</v>
      </c>
      <c r="GP15" s="146">
        <f t="shared" ref="GP15:GP30" si="17">SUM(GB15:GM15)</f>
        <v>490</v>
      </c>
      <c r="GQ15" s="620" t="str">
        <f>IF(ProvsCities!$HJ11="","",ProvsCities!$HJ11)</f>
        <v>Cagayan Province</v>
      </c>
      <c r="GR15" s="621"/>
      <c r="GS15" s="614">
        <f>IFERROR(IF(ProvsCities!$HM11="","",MROUND(ProvsCities!$HM11*Summary!$I$22,1)),"")</f>
        <v>128495</v>
      </c>
      <c r="GT15" s="615"/>
      <c r="GU15" s="614">
        <f>IF(ProvsCities!$HK11="","",ProvsCities!$HK11)</f>
        <v>86320</v>
      </c>
      <c r="GV15" s="615"/>
      <c r="GW15" s="71">
        <f t="shared" ref="GW15:GW30" si="18">IFERROR(GU15/GS15,"")</f>
        <v>0.67177711194988132</v>
      </c>
      <c r="GX15" s="413">
        <f>IF(ProvsCities!LB11="","",ProvsCities!LB11)</f>
        <v>112</v>
      </c>
      <c r="GY15" s="413">
        <f>IF(ProvsCities!HO11="","",ProvsCities!HO11)</f>
        <v>98</v>
      </c>
      <c r="GZ15" s="413">
        <f>IF(ProvsCities!LO11="","",ProvsCities!LO11)</f>
        <v>52</v>
      </c>
      <c r="HA15" s="413">
        <f>IF(ProvsCities!IB11="","",ProvsCities!IB11)</f>
        <v>24</v>
      </c>
      <c r="HB15" s="413">
        <f>IF(ProvsCities!MB11="","",ProvsCities!MB11)</f>
        <v>106</v>
      </c>
      <c r="HC15" s="413">
        <f>IF(ProvsCities!IO11="","",ProvsCities!IO11)</f>
        <v>87</v>
      </c>
      <c r="HD15" s="413">
        <f>IF(ProvsCities!MO11="","",ProvsCities!MO11)</f>
        <v>94</v>
      </c>
      <c r="HE15" s="413">
        <f>IF(ProvsCities!JB11="","",ProvsCities!JB11)</f>
        <v>86</v>
      </c>
      <c r="HF15" s="413">
        <f>IF(ProvsCities!NB11="","",ProvsCities!NB11)</f>
        <v>113</v>
      </c>
      <c r="HG15" s="413">
        <f>IF(ProvsCities!JO11="","",ProvsCities!JO11)</f>
        <v>90</v>
      </c>
      <c r="HH15" s="413">
        <f>IF(ProvsCities!NO11="","",ProvsCities!NO11)</f>
        <v>126</v>
      </c>
      <c r="HI15" s="413">
        <f>IF(ProvsCities!KB11="","",ProvsCities!KB11)</f>
        <v>83</v>
      </c>
      <c r="HJ15" s="145">
        <f>IF(ProvsCities!OB11="","",ProvsCities!OB11)</f>
        <v>0</v>
      </c>
      <c r="HK15" s="145">
        <f>IF(ProvsCities!KO11="","",ProvsCities!KO11)</f>
        <v>0</v>
      </c>
      <c r="HL15" s="146">
        <f t="shared" ref="HL15:HL30" si="19">SUM(GX15:HI15)</f>
        <v>1071</v>
      </c>
      <c r="HM15" s="620" t="str">
        <f>IF(ProvsCities!$HJ11="","",ProvsCities!$HJ11)</f>
        <v>Cagayan Province</v>
      </c>
      <c r="HN15" s="621"/>
      <c r="HO15" s="614">
        <f>IFERROR(IF(ProvsCities!$HM11="","",MROUND(ProvsCities!$HM11*Summary!$I$22,1)),"")</f>
        <v>128495</v>
      </c>
      <c r="HP15" s="615"/>
      <c r="HQ15" s="614">
        <f>IF(ProvsCities!$HK11="","",ProvsCities!$HK11)</f>
        <v>86320</v>
      </c>
      <c r="HR15" s="615"/>
      <c r="HS15" s="71">
        <f t="shared" ref="HS15:HS30" si="20">IFERROR(HQ15/HO15,"")</f>
        <v>0.67177711194988132</v>
      </c>
      <c r="HT15" s="413">
        <f>IF(ProvsCities!LH11="","",ProvsCities!LH11)</f>
        <v>251</v>
      </c>
      <c r="HU15" s="413">
        <f>IF(ProvsCities!HU11="","",ProvsCities!HU11)</f>
        <v>247</v>
      </c>
      <c r="HV15" s="413">
        <f>IF(ProvsCities!LU11="","",ProvsCities!LU11)</f>
        <v>150</v>
      </c>
      <c r="HW15" s="413">
        <f>IF(ProvsCities!IH11="","",ProvsCities!IH11)</f>
        <v>144</v>
      </c>
      <c r="HX15" s="413">
        <f>IF(ProvsCities!MH11="","",ProvsCities!MH11)</f>
        <v>195</v>
      </c>
      <c r="HY15" s="413">
        <f>IF(ProvsCities!IU11="","",ProvsCities!IU11)</f>
        <v>175</v>
      </c>
      <c r="HZ15" s="413">
        <f>IF(ProvsCities!MU11="","",ProvsCities!MU11)</f>
        <v>122</v>
      </c>
      <c r="IA15" s="413">
        <f>IF(ProvsCities!JH11="","",ProvsCities!JH11)</f>
        <v>131</v>
      </c>
      <c r="IB15" s="413">
        <f>IF(ProvsCities!NH11="","",ProvsCities!NH11)</f>
        <v>57</v>
      </c>
      <c r="IC15" s="413">
        <f>IF(ProvsCities!JU11="","",ProvsCities!JU11)</f>
        <v>41</v>
      </c>
      <c r="ID15" s="413">
        <f>IF(ProvsCities!NU11="","",ProvsCities!NU11)</f>
        <v>53</v>
      </c>
      <c r="IE15" s="413">
        <f>IF(ProvsCities!KH11="","",ProvsCities!KH11)</f>
        <v>45</v>
      </c>
      <c r="IF15" s="145">
        <f>IF(ProvsCities!OH11="","",ProvsCities!OH11)</f>
        <v>0</v>
      </c>
      <c r="IG15" s="145">
        <f>IF(ProvsCities!KU11="","",ProvsCities!KU11)</f>
        <v>0</v>
      </c>
      <c r="IH15" s="146">
        <f t="shared" ref="IH15:IH30" si="21">SUM(HT15:IE15)</f>
        <v>1611</v>
      </c>
      <c r="II15" s="620" t="str">
        <f>IF(ProvsCities!$HJ11="","",ProvsCities!$HJ11)</f>
        <v>Cagayan Province</v>
      </c>
      <c r="IJ15" s="621"/>
      <c r="IK15" s="614">
        <f>IFERROR(IF(ProvsCities!$HM11="","",MROUND(ProvsCities!$HM11*Summary!$I$22,1)),"")</f>
        <v>128495</v>
      </c>
      <c r="IL15" s="615"/>
      <c r="IM15" s="614">
        <f>IF(ProvsCities!$HK11="","",ProvsCities!$HK11)</f>
        <v>86320</v>
      </c>
      <c r="IN15" s="615"/>
      <c r="IO15" s="71">
        <f t="shared" ref="IO15:IO30" si="22">IFERROR(IM15/IK15,"")</f>
        <v>0.67177711194988132</v>
      </c>
      <c r="IP15" s="413">
        <f>IF(ProvsCities!LJ11="","",ProvsCities!LJ11)</f>
        <v>112</v>
      </c>
      <c r="IQ15" s="413">
        <f>IF(ProvsCities!HW11="","",ProvsCities!HW11)</f>
        <v>91</v>
      </c>
      <c r="IR15" s="413">
        <f>IF(ProvsCities!LW11="","",ProvsCities!LW11)</f>
        <v>86</v>
      </c>
      <c r="IS15" s="413">
        <f>IF(ProvsCities!IJ11="","",ProvsCities!IJ11)</f>
        <v>77</v>
      </c>
      <c r="IT15" s="413">
        <f>IF(ProvsCities!MJ11="","",ProvsCities!MJ11)</f>
        <v>173</v>
      </c>
      <c r="IU15" s="413">
        <f>IF(ProvsCities!IW11="","",ProvsCities!IW11)</f>
        <v>139</v>
      </c>
      <c r="IV15" s="413">
        <f>IF(ProvsCities!MW11="","",ProvsCities!MW11)</f>
        <v>124</v>
      </c>
      <c r="IW15" s="413">
        <f>IF(ProvsCities!JJ11="","",ProvsCities!JJ11)</f>
        <v>123</v>
      </c>
      <c r="IX15" s="413">
        <f>IF(ProvsCities!NJ11="","",ProvsCities!NJ11)</f>
        <v>148</v>
      </c>
      <c r="IY15" s="413">
        <f>IF(ProvsCities!JW11="","",ProvsCities!JW11)</f>
        <v>128</v>
      </c>
      <c r="IZ15" s="413">
        <f>IF(ProvsCities!NW11="","",ProvsCities!NW11)</f>
        <v>141</v>
      </c>
      <c r="JA15" s="413">
        <f>IF(ProvsCities!KJ11="","",ProvsCities!KJ11)</f>
        <v>142</v>
      </c>
      <c r="JB15" s="145">
        <f>IF(ProvsCities!OJ11="","",ProvsCities!OJ11)</f>
        <v>0</v>
      </c>
      <c r="JC15" s="145">
        <f>IF(ProvsCities!KW11="","",ProvsCities!KW11)</f>
        <v>0</v>
      </c>
      <c r="JD15" s="146">
        <f t="shared" ref="JD15:JD30" si="23">SUM(IP15:JA15)</f>
        <v>1484</v>
      </c>
      <c r="JE15" s="620" t="str">
        <f>IF(ProvsCities!$HJ11="","",ProvsCities!$HJ11)</f>
        <v>Cagayan Province</v>
      </c>
      <c r="JF15" s="621"/>
      <c r="JG15" s="614">
        <f>IFERROR(IF(ProvsCities!$HM11="","",MROUND(ProvsCities!$HM11*Summary!$I$22,1)),"")</f>
        <v>128495</v>
      </c>
      <c r="JH15" s="615"/>
      <c r="JI15" s="614">
        <f>IF(ProvsCities!$HK11="","",ProvsCities!$HK11)</f>
        <v>86320</v>
      </c>
      <c r="JJ15" s="615"/>
      <c r="JK15" s="71">
        <f t="shared" ref="JK15:JK30" si="24">IFERROR(JI15/JG15,"")</f>
        <v>0.67177711194988132</v>
      </c>
      <c r="JL15" s="413">
        <f>IF(ProvsCities!LK11="","",ProvsCities!LK11)</f>
        <v>83</v>
      </c>
      <c r="JM15" s="413">
        <f>IF(ProvsCities!HX11="","",ProvsCities!HX11)</f>
        <v>77</v>
      </c>
      <c r="JN15" s="413">
        <f>IF(ProvsCities!LX11="","",ProvsCities!LX11)</f>
        <v>38</v>
      </c>
      <c r="JO15" s="413">
        <f>IF(ProvsCities!IK11="","",ProvsCities!IK11)</f>
        <v>23</v>
      </c>
      <c r="JP15" s="413">
        <f>IF(ProvsCities!MK11="","",ProvsCities!MK11)</f>
        <v>70</v>
      </c>
      <c r="JQ15" s="413">
        <f>IF(ProvsCities!IX11="","",ProvsCities!IX11)</f>
        <v>74</v>
      </c>
      <c r="JR15" s="413">
        <f>IF(ProvsCities!MX11="","",ProvsCities!MX11)</f>
        <v>99</v>
      </c>
      <c r="JS15" s="413">
        <f>IF(ProvsCities!JK11="","",ProvsCities!JK11)</f>
        <v>76</v>
      </c>
      <c r="JT15" s="413">
        <f>IF(ProvsCities!NK11="","",ProvsCities!NK11)</f>
        <v>136</v>
      </c>
      <c r="JU15" s="413">
        <f>IF(ProvsCities!JX11="","",ProvsCities!JX11)</f>
        <v>95</v>
      </c>
      <c r="JV15" s="413">
        <f>IF(ProvsCities!NX11="","",ProvsCities!NX11)</f>
        <v>124</v>
      </c>
      <c r="JW15" s="413">
        <f>IF(ProvsCities!KK11="","",ProvsCities!KK11)</f>
        <v>79</v>
      </c>
      <c r="JX15" s="145">
        <f>IF(ProvsCities!OK11="","",ProvsCities!OK11)</f>
        <v>0</v>
      </c>
      <c r="JY15" s="145">
        <f>IF(ProvsCities!KX11="","",ProvsCities!KX11)</f>
        <v>0</v>
      </c>
      <c r="JZ15" s="146">
        <f t="shared" ref="JZ15:JZ30" si="25">SUM(JL15:JW15)</f>
        <v>974</v>
      </c>
    </row>
    <row r="16" spans="1:286" ht="15.9" customHeight="1" x14ac:dyDescent="0.3">
      <c r="A16" s="620" t="str">
        <f>IF(ProvsCities!$HJ12="","",ProvsCities!$HJ12)</f>
        <v>Cauayan City</v>
      </c>
      <c r="B16" s="621"/>
      <c r="C16" s="614">
        <f>IFERROR(IF(ProvsCities!$HM12="","",MROUND(ProvsCities!$HM12*Summary!$I$22,1)),"")</f>
        <v>13107</v>
      </c>
      <c r="D16" s="615"/>
      <c r="E16" s="614">
        <f>IF(ProvsCities!$HK12="","",ProvsCities!$HK12)</f>
        <v>10914</v>
      </c>
      <c r="F16" s="615"/>
      <c r="G16" s="71">
        <f t="shared" si="0"/>
        <v>0.83268482490272377</v>
      </c>
      <c r="H16" s="413">
        <f>IF(ProvsCities!LA12="","",ProvsCities!LA12)</f>
        <v>453</v>
      </c>
      <c r="I16" s="413">
        <f>IF(ProvsCities!HN12="","",ProvsCities!HN12)</f>
        <v>450</v>
      </c>
      <c r="J16" s="413">
        <f>IF(ProvsCities!LN12="","",ProvsCities!LN12)</f>
        <v>510</v>
      </c>
      <c r="K16" s="413">
        <f>IF(ProvsCities!IA12="","",ProvsCities!IA12)</f>
        <v>451</v>
      </c>
      <c r="L16" s="413">
        <f>IF(ProvsCities!MA12="","",ProvsCities!MA12)</f>
        <v>1055</v>
      </c>
      <c r="M16" s="413">
        <f>IF(ProvsCities!IN12="","",ProvsCities!IN12)</f>
        <v>993</v>
      </c>
      <c r="N16" s="413">
        <f>IF(ProvsCities!MN12="","",ProvsCities!MN12)</f>
        <v>1203</v>
      </c>
      <c r="O16" s="413">
        <f>IF(ProvsCities!JA12="","",ProvsCities!JA12)</f>
        <v>1076</v>
      </c>
      <c r="P16" s="413">
        <f>IF(ProvsCities!NA12="","",ProvsCities!NA12)</f>
        <v>1225</v>
      </c>
      <c r="Q16" s="413">
        <f>IF(ProvsCities!JN12="","",ProvsCities!JN12)</f>
        <v>1016</v>
      </c>
      <c r="R16" s="413">
        <f>IF(ProvsCities!NN12="","",ProvsCities!NN12)</f>
        <v>1217</v>
      </c>
      <c r="S16" s="413">
        <f>IF(ProvsCities!KA12="","",ProvsCities!KA12)</f>
        <v>1056</v>
      </c>
      <c r="T16" s="145">
        <f>IF(ProvsCities!OA12="","",ProvsCities!OA12)</f>
        <v>0</v>
      </c>
      <c r="U16" s="145">
        <f>IF(ProvsCities!KN12="","",ProvsCities!KN12)</f>
        <v>0</v>
      </c>
      <c r="V16" s="146">
        <f t="shared" si="1"/>
        <v>10705</v>
      </c>
      <c r="W16" s="620" t="str">
        <f>IF(ProvsCities!$HJ12="","",ProvsCities!$HJ12)</f>
        <v>Cauayan City</v>
      </c>
      <c r="X16" s="621"/>
      <c r="Y16" s="614">
        <f>IFERROR(IF(ProvsCities!$HM12="","",MROUND(ProvsCities!$HM12*Summary!$I$22,1)),"")</f>
        <v>13107</v>
      </c>
      <c r="Z16" s="615"/>
      <c r="AA16" s="614">
        <f>IF(ProvsCities!$HK12="","",ProvsCities!$HK12)</f>
        <v>10914</v>
      </c>
      <c r="AB16" s="615"/>
      <c r="AC16" s="71">
        <f t="shared" si="2"/>
        <v>0.83268482490272377</v>
      </c>
      <c r="AD16" s="413">
        <f>IF(ProvsCities!LE12="","",ProvsCities!LE12)</f>
        <v>491</v>
      </c>
      <c r="AE16" s="413">
        <f>IF(ProvsCities!HR12="","",ProvsCities!HR12)</f>
        <v>499</v>
      </c>
      <c r="AF16" s="413">
        <f>IF(ProvsCities!LR12="","",ProvsCities!LR12)</f>
        <v>584</v>
      </c>
      <c r="AG16" s="413">
        <f>IF(ProvsCities!IE12="","",ProvsCities!IE12)</f>
        <v>552</v>
      </c>
      <c r="AH16" s="413">
        <f>IF(ProvsCities!ME12="","",ProvsCities!ME12)</f>
        <v>990</v>
      </c>
      <c r="AI16" s="413">
        <f>IF(ProvsCities!IR12="","",ProvsCities!IR12)</f>
        <v>965</v>
      </c>
      <c r="AJ16" s="413">
        <f>IF(ProvsCities!MR12="","",ProvsCities!MR12)</f>
        <v>1136</v>
      </c>
      <c r="AK16" s="413">
        <f>IF(ProvsCities!JE12="","",ProvsCities!JE12)</f>
        <v>982</v>
      </c>
      <c r="AL16" s="413">
        <f>IF(ProvsCities!NE12="","",ProvsCities!NE12)</f>
        <v>1161</v>
      </c>
      <c r="AM16" s="413">
        <f>IF(ProvsCities!JR12="","",ProvsCities!JR12)</f>
        <v>925</v>
      </c>
      <c r="AN16" s="413">
        <f>IF(ProvsCities!NR12="","",ProvsCities!NR12)</f>
        <v>1129</v>
      </c>
      <c r="AO16" s="413">
        <f>IF(ProvsCities!KE12="","",ProvsCities!KE12)</f>
        <v>996</v>
      </c>
      <c r="AP16" s="145">
        <f>IF(ProvsCities!OE12="","",ProvsCities!OE12)</f>
        <v>0</v>
      </c>
      <c r="AQ16" s="145">
        <f>IF(ProvsCities!KR12="","",ProvsCities!KR12)</f>
        <v>0</v>
      </c>
      <c r="AR16" s="146">
        <f t="shared" si="3"/>
        <v>10410</v>
      </c>
      <c r="AS16" s="620" t="str">
        <f>IF(ProvsCities!$HJ12="","",ProvsCities!$HJ12)</f>
        <v>Cauayan City</v>
      </c>
      <c r="AT16" s="621"/>
      <c r="AU16" s="614">
        <f>IFERROR(IF(ProvsCities!$HM12="","",MROUND(ProvsCities!$HM12*Summary!$I$22,1)),"")</f>
        <v>13107</v>
      </c>
      <c r="AV16" s="615"/>
      <c r="AW16" s="614">
        <f>IF(ProvsCities!$HK12="","",ProvsCities!$HK12)</f>
        <v>10914</v>
      </c>
      <c r="AX16" s="615"/>
      <c r="AY16" s="71">
        <f t="shared" si="4"/>
        <v>0.83268482490272377</v>
      </c>
      <c r="AZ16" s="413">
        <f>IF(ProvsCities!LI12="","",ProvsCities!LI12)</f>
        <v>467</v>
      </c>
      <c r="BA16" s="413">
        <f>IF(ProvsCities!HV12="","",ProvsCities!HV12)</f>
        <v>479</v>
      </c>
      <c r="BB16" s="413">
        <f>IF(ProvsCities!LV12="","",ProvsCities!LV12)</f>
        <v>558</v>
      </c>
      <c r="BC16" s="413">
        <f>IF(ProvsCities!II12="","",ProvsCities!II12)</f>
        <v>550</v>
      </c>
      <c r="BD16" s="413">
        <f>IF(ProvsCities!MI12="","",ProvsCities!MI12)</f>
        <v>975</v>
      </c>
      <c r="BE16" s="413">
        <f>IF(ProvsCities!IV12="","",ProvsCities!IV12)</f>
        <v>948</v>
      </c>
      <c r="BF16" s="413">
        <f>IF(ProvsCities!MV12="","",ProvsCities!MV12)</f>
        <v>1071</v>
      </c>
      <c r="BG16" s="413">
        <f>IF(ProvsCities!JI12="","",ProvsCities!JI12)</f>
        <v>1039</v>
      </c>
      <c r="BH16" s="413">
        <f>IF(ProvsCities!NI12="","",ProvsCities!NI12)</f>
        <v>1111</v>
      </c>
      <c r="BI16" s="413">
        <f>IF(ProvsCities!JV12="","",ProvsCities!JV12)</f>
        <v>1066</v>
      </c>
      <c r="BJ16" s="413">
        <f>IF(ProvsCities!NV12="","",ProvsCities!NV12)</f>
        <v>1088</v>
      </c>
      <c r="BK16" s="413">
        <f>IF(ProvsCities!KI12="","",ProvsCities!KI12)</f>
        <v>1069</v>
      </c>
      <c r="BL16" s="145">
        <f>IF(ProvsCities!OI12="","",ProvsCities!OI12)</f>
        <v>0</v>
      </c>
      <c r="BM16" s="145">
        <f>IF(ProvsCities!KV12="","",ProvsCities!KV12)</f>
        <v>0</v>
      </c>
      <c r="BN16" s="146">
        <f t="shared" si="5"/>
        <v>10421</v>
      </c>
      <c r="BO16" s="620" t="str">
        <f>IF(ProvsCities!$HJ12="","",ProvsCities!$HJ12)</f>
        <v>Cauayan City</v>
      </c>
      <c r="BP16" s="621"/>
      <c r="BQ16" s="614">
        <f>IFERROR(IF(ProvsCities!$HM12="","",MROUND(ProvsCities!$HM12*Summary!$I$22,1)),"")</f>
        <v>13107</v>
      </c>
      <c r="BR16" s="615"/>
      <c r="BS16" s="614">
        <f>IF(ProvsCities!$HK12="","",ProvsCities!$HK12)</f>
        <v>10914</v>
      </c>
      <c r="BT16" s="615"/>
      <c r="BU16" s="71">
        <f t="shared" si="6"/>
        <v>0.83268482490272377</v>
      </c>
      <c r="BV16" s="413">
        <f>IF(ProvsCities!LD12="","",ProvsCities!LD12)</f>
        <v>2</v>
      </c>
      <c r="BW16" s="413">
        <f>IF(ProvsCities!HQ12="","",ProvsCities!HQ12)</f>
        <v>0</v>
      </c>
      <c r="BX16" s="413">
        <f>IF(ProvsCities!LQ12="","",ProvsCities!LQ12)</f>
        <v>1</v>
      </c>
      <c r="BY16" s="413">
        <f>IF(ProvsCities!ID12="","",ProvsCities!ID12)</f>
        <v>4</v>
      </c>
      <c r="BZ16" s="413">
        <f>IF(ProvsCities!MD12="","",ProvsCities!MD12)</f>
        <v>20</v>
      </c>
      <c r="CA16" s="413">
        <f>IF(ProvsCities!IQ12="","",ProvsCities!IQ12)</f>
        <v>14</v>
      </c>
      <c r="CB16" s="413">
        <f>IF(ProvsCities!MQ12="","",ProvsCities!MQ12)</f>
        <v>18</v>
      </c>
      <c r="CC16" s="413">
        <f>IF(ProvsCities!JD12="","",ProvsCities!JD12)</f>
        <v>9</v>
      </c>
      <c r="CD16" s="413">
        <f>IF(ProvsCities!ND12="","",ProvsCities!ND12)</f>
        <v>20</v>
      </c>
      <c r="CE16" s="413">
        <f>IF(ProvsCities!JQ12="","",ProvsCities!JQ12)</f>
        <v>17</v>
      </c>
      <c r="CF16" s="413">
        <f>IF(ProvsCities!NQ12="","",ProvsCities!NQ12)</f>
        <v>11</v>
      </c>
      <c r="CG16" s="413">
        <f>IF(ProvsCities!KD12="","",ProvsCities!KD12)</f>
        <v>9</v>
      </c>
      <c r="CH16" s="145">
        <f>IF(ProvsCities!OD12="","",ProvsCities!OD12)</f>
        <v>0</v>
      </c>
      <c r="CI16" s="145">
        <f>IF(ProvsCities!KQ12="","",ProvsCities!KQ12)</f>
        <v>0</v>
      </c>
      <c r="CJ16" s="72">
        <f t="shared" si="7"/>
        <v>125</v>
      </c>
      <c r="CK16" s="620" t="str">
        <f>IF(ProvsCities!$HJ12="","",ProvsCities!$HJ12)</f>
        <v>Cauayan City</v>
      </c>
      <c r="CL16" s="621"/>
      <c r="CM16" s="614">
        <f>IFERROR(IF(ProvsCities!$HM12="","",MROUND(ProvsCities!$HM12*Summary!$I$22,1)),"")</f>
        <v>13107</v>
      </c>
      <c r="CN16" s="615"/>
      <c r="CO16" s="614">
        <f>IF(ProvsCities!$HK12="","",ProvsCities!$HK12)</f>
        <v>10914</v>
      </c>
      <c r="CP16" s="615"/>
      <c r="CQ16" s="71">
        <f t="shared" si="8"/>
        <v>0.83268482490272377</v>
      </c>
      <c r="CR16" s="413">
        <f>IF(ProvsCities!LG12="","",ProvsCities!LG12)</f>
        <v>1</v>
      </c>
      <c r="CS16" s="413">
        <f>IF(ProvsCities!HT12="","",ProvsCities!HT12)</f>
        <v>2</v>
      </c>
      <c r="CT16" s="413">
        <f>IF(ProvsCities!LT12="","",ProvsCities!LT12)</f>
        <v>2</v>
      </c>
      <c r="CU16" s="413">
        <f>IF(ProvsCities!IG12="","",ProvsCities!IG12)</f>
        <v>2</v>
      </c>
      <c r="CV16" s="413">
        <f>IF(ProvsCities!MG12="","",ProvsCities!MG12)</f>
        <v>31</v>
      </c>
      <c r="CW16" s="413">
        <f>IF(ProvsCities!IT12="","",ProvsCities!IT12)</f>
        <v>22</v>
      </c>
      <c r="CX16" s="413">
        <f>IF(ProvsCities!MT12="","",ProvsCities!MT12)</f>
        <v>25</v>
      </c>
      <c r="CY16" s="413">
        <f>IF(ProvsCities!JG12="","",ProvsCities!JG12)</f>
        <v>26</v>
      </c>
      <c r="CZ16" s="413">
        <f>IF(ProvsCities!NG12="","",ProvsCities!NG12)</f>
        <v>27</v>
      </c>
      <c r="DA16" s="413">
        <f>IF(ProvsCities!JT12="","",ProvsCities!JT12)</f>
        <v>30</v>
      </c>
      <c r="DB16" s="413">
        <f>IF(ProvsCities!NT12="","",ProvsCities!NT12)</f>
        <v>25</v>
      </c>
      <c r="DC16" s="413">
        <f>IF(ProvsCities!KG12="","",ProvsCities!KG12)</f>
        <v>27</v>
      </c>
      <c r="DD16" s="145">
        <f>IF(ProvsCities!OG12="","",ProvsCities!OG12)</f>
        <v>0</v>
      </c>
      <c r="DE16" s="145">
        <f>IF(ProvsCities!KT12="","",ProvsCities!KT12)</f>
        <v>0</v>
      </c>
      <c r="DF16" s="146">
        <f t="shared" si="9"/>
        <v>220</v>
      </c>
      <c r="DG16" s="620" t="str">
        <f>IF(ProvsCities!$HJ12="","",ProvsCities!$HJ12)</f>
        <v>Cauayan City</v>
      </c>
      <c r="DH16" s="621"/>
      <c r="DI16" s="614">
        <f>IFERROR(IF(ProvsCities!$HM12="","",MROUND(ProvsCities!$HM12*Summary!$I$22,1)),"")</f>
        <v>13107</v>
      </c>
      <c r="DJ16" s="615"/>
      <c r="DK16" s="614">
        <f>IF(ProvsCities!$HK12="","",ProvsCities!$HK12)</f>
        <v>10914</v>
      </c>
      <c r="DL16" s="615"/>
      <c r="DM16" s="71">
        <f t="shared" si="10"/>
        <v>0.83268482490272377</v>
      </c>
      <c r="DN16" s="413">
        <f>IF(ProvsCities!LM12="","",ProvsCities!LM12)</f>
        <v>1</v>
      </c>
      <c r="DO16" s="413">
        <f>IF(ProvsCities!HZ12="","",ProvsCities!HZ12)</f>
        <v>0</v>
      </c>
      <c r="DP16" s="413">
        <f>IF(ProvsCities!LZ12="","",ProvsCities!LZ12)</f>
        <v>0</v>
      </c>
      <c r="DQ16" s="413">
        <f>IF(ProvsCities!IM12="","",ProvsCities!IM12)</f>
        <v>2</v>
      </c>
      <c r="DR16" s="413">
        <f>IF(ProvsCities!MM12="","",ProvsCities!MM12)</f>
        <v>13</v>
      </c>
      <c r="DS16" s="413">
        <f>IF(ProvsCities!IZ12="","",ProvsCities!IZ12)</f>
        <v>16</v>
      </c>
      <c r="DT16" s="413">
        <f>IF(ProvsCities!MZ12="","",ProvsCities!MZ12)</f>
        <v>19</v>
      </c>
      <c r="DU16" s="413">
        <f>IF(ProvsCities!JM12="","",ProvsCities!JM12)</f>
        <v>16</v>
      </c>
      <c r="DV16" s="413">
        <f>IF(ProvsCities!NM12="","",ProvsCities!NM12)</f>
        <v>14</v>
      </c>
      <c r="DW16" s="413">
        <f>IF(ProvsCities!JZ12="","",ProvsCities!JZ12)</f>
        <v>15</v>
      </c>
      <c r="DX16" s="413">
        <f>IF(ProvsCities!NZ12="","",ProvsCities!NZ12)</f>
        <v>12</v>
      </c>
      <c r="DY16" s="413">
        <f>IF(ProvsCities!KM12="","",ProvsCities!KM12)</f>
        <v>13</v>
      </c>
      <c r="DZ16" s="145">
        <f>IF(ProvsCities!OM12="","",ProvsCities!OM12)</f>
        <v>0</v>
      </c>
      <c r="EA16" s="145">
        <f>IF(ProvsCities!KZ12="","",ProvsCities!KZ12)</f>
        <v>0</v>
      </c>
      <c r="EB16" s="146">
        <f t="shared" si="11"/>
        <v>121</v>
      </c>
      <c r="EC16" s="620" t="str">
        <f>IF(ProvsCities!$HJ12="","",ProvsCities!$HJ12)</f>
        <v>Cauayan City</v>
      </c>
      <c r="ED16" s="621"/>
      <c r="EE16" s="614">
        <f>IFERROR(IF(ProvsCities!$HM12="","",MROUND(ProvsCities!$HM12*Summary!$I$22,1)),"")</f>
        <v>13107</v>
      </c>
      <c r="EF16" s="615"/>
      <c r="EG16" s="614">
        <f>IF(ProvsCities!$HK12="","",ProvsCities!$HK12)</f>
        <v>10914</v>
      </c>
      <c r="EH16" s="615"/>
      <c r="EI16" s="71">
        <f t="shared" si="12"/>
        <v>0.83268482490272377</v>
      </c>
      <c r="EJ16" s="413">
        <f>IF(ProvsCities!LC12="","",ProvsCities!LC12)</f>
        <v>0</v>
      </c>
      <c r="EK16" s="413">
        <f>IF(ProvsCities!HP12="","",ProvsCities!HP12)</f>
        <v>0</v>
      </c>
      <c r="EL16" s="413">
        <f>IF(ProvsCities!LP12="","",ProvsCities!LP12)</f>
        <v>1</v>
      </c>
      <c r="EM16" s="413">
        <f>IF(ProvsCities!IC12="","",ProvsCities!IC12)</f>
        <v>0</v>
      </c>
      <c r="EN16" s="413">
        <f>IF(ProvsCities!MC12="","",ProvsCities!MC12)</f>
        <v>4</v>
      </c>
      <c r="EO16" s="413">
        <f>IF(ProvsCities!IP12="","",ProvsCities!IP12)</f>
        <v>3</v>
      </c>
      <c r="EP16" s="413">
        <f>IF(ProvsCities!MP12="","",ProvsCities!MP12)</f>
        <v>3</v>
      </c>
      <c r="EQ16" s="413">
        <f>IF(ProvsCities!JC12="","",ProvsCities!JC12)</f>
        <v>5</v>
      </c>
      <c r="ER16" s="413">
        <f>IF(ProvsCities!NC12="","",ProvsCities!NC12)</f>
        <v>1</v>
      </c>
      <c r="ES16" s="413">
        <f>IF(ProvsCities!JP12="","",ProvsCities!JP12)</f>
        <v>1</v>
      </c>
      <c r="ET16" s="413">
        <f>IF(ProvsCities!NP12="","",ProvsCities!NP12)</f>
        <v>1</v>
      </c>
      <c r="EU16" s="413">
        <f>IF(ProvsCities!KC12="","",ProvsCities!KC12)</f>
        <v>3</v>
      </c>
      <c r="EV16" s="145">
        <f>IF(ProvsCities!OC12="","",ProvsCities!OC12)</f>
        <v>0</v>
      </c>
      <c r="EW16" s="145">
        <f>IF(ProvsCities!KP12="","",ProvsCities!KP12)</f>
        <v>0</v>
      </c>
      <c r="EX16" s="146">
        <f t="shared" si="13"/>
        <v>22</v>
      </c>
      <c r="EY16" s="620" t="str">
        <f>IF(ProvsCities!$HJ12="","",ProvsCities!$HJ12)</f>
        <v>Cauayan City</v>
      </c>
      <c r="EZ16" s="621"/>
      <c r="FA16" s="614">
        <f>IFERROR(IF(ProvsCities!$HM12="","",MROUND(ProvsCities!$HM12*Summary!$I$22,1)),"")</f>
        <v>13107</v>
      </c>
      <c r="FB16" s="615"/>
      <c r="FC16" s="614">
        <f>IF(ProvsCities!$HK12="","",ProvsCities!$HK12)</f>
        <v>10914</v>
      </c>
      <c r="FD16" s="615"/>
      <c r="FE16" s="71">
        <f t="shared" si="14"/>
        <v>0.83268482490272377</v>
      </c>
      <c r="FF16" s="413">
        <f>IF(ProvsCities!LF12="","",ProvsCities!LF12)</f>
        <v>0</v>
      </c>
      <c r="FG16" s="413">
        <f>IF(ProvsCities!HS12="","",ProvsCities!HS12)</f>
        <v>0</v>
      </c>
      <c r="FH16" s="413">
        <f>IF(ProvsCities!LS12="","",ProvsCities!LS12)</f>
        <v>0</v>
      </c>
      <c r="FI16" s="413">
        <f>IF(ProvsCities!IF12="","",ProvsCities!IF12)</f>
        <v>2</v>
      </c>
      <c r="FJ16" s="413">
        <f>IF(ProvsCities!MF12="","",ProvsCities!MF12)</f>
        <v>4</v>
      </c>
      <c r="FK16" s="413">
        <f>IF(ProvsCities!IS12="","",ProvsCities!IS12)</f>
        <v>6</v>
      </c>
      <c r="FL16" s="413">
        <f>IF(ProvsCities!MS12="","",ProvsCities!MS12)</f>
        <v>10</v>
      </c>
      <c r="FM16" s="413">
        <f>IF(ProvsCities!JF12="","",ProvsCities!JF12)</f>
        <v>12</v>
      </c>
      <c r="FN16" s="413">
        <f>IF(ProvsCities!NF12="","",ProvsCities!NF12)</f>
        <v>7</v>
      </c>
      <c r="FO16" s="413">
        <f>IF(ProvsCities!JS12="","",ProvsCities!JS12)</f>
        <v>4</v>
      </c>
      <c r="FP16" s="413">
        <f>IF(ProvsCities!NS12="","",ProvsCities!NS12)</f>
        <v>3</v>
      </c>
      <c r="FQ16" s="413">
        <f>IF(ProvsCities!KF12="","",ProvsCities!KF12)</f>
        <v>8</v>
      </c>
      <c r="FR16" s="145">
        <f>IF(ProvsCities!OF12="","",ProvsCities!OF12)</f>
        <v>0</v>
      </c>
      <c r="FS16" s="145">
        <f>IF(ProvsCities!KS12="","",ProvsCities!KS12)</f>
        <v>0</v>
      </c>
      <c r="FT16" s="146">
        <f t="shared" si="15"/>
        <v>56</v>
      </c>
      <c r="FU16" s="620" t="str">
        <f>IF(ProvsCities!$HJ12="","",ProvsCities!$HJ12)</f>
        <v>Cauayan City</v>
      </c>
      <c r="FV16" s="621"/>
      <c r="FW16" s="614">
        <f>IFERROR(IF(ProvsCities!$HM12="","",MROUND(ProvsCities!$HM12*Summary!$I$22,1)),"")</f>
        <v>13107</v>
      </c>
      <c r="FX16" s="615"/>
      <c r="FY16" s="614">
        <f>IF(ProvsCities!$HK12="","",ProvsCities!$HK12)</f>
        <v>10914</v>
      </c>
      <c r="FZ16" s="615"/>
      <c r="GA16" s="71">
        <f t="shared" si="16"/>
        <v>0.83268482490272377</v>
      </c>
      <c r="GB16" s="413">
        <f>IF(ProvsCities!LL12="","",ProvsCities!LL12)</f>
        <v>1</v>
      </c>
      <c r="GC16" s="413">
        <f>IF(ProvsCities!HY12="","",ProvsCities!HY12)</f>
        <v>1</v>
      </c>
      <c r="GD16" s="413">
        <f>IF(ProvsCities!LY12="","",ProvsCities!LY12)</f>
        <v>5</v>
      </c>
      <c r="GE16" s="413">
        <f>IF(ProvsCities!IL12="","",ProvsCities!IL12)</f>
        <v>4</v>
      </c>
      <c r="GF16" s="413">
        <f>IF(ProvsCities!ML12="","",ProvsCities!ML12)</f>
        <v>5</v>
      </c>
      <c r="GG16" s="413">
        <f>IF(ProvsCities!IY12="","",ProvsCities!IY12)</f>
        <v>8</v>
      </c>
      <c r="GH16" s="413">
        <f>IF(ProvsCities!MY12="","",ProvsCities!MY12)</f>
        <v>7</v>
      </c>
      <c r="GI16" s="413">
        <f>IF(ProvsCities!JL12="","",ProvsCities!JL12)</f>
        <v>9</v>
      </c>
      <c r="GJ16" s="413">
        <f>IF(ProvsCities!NL12="","",ProvsCities!NL12)</f>
        <v>3</v>
      </c>
      <c r="GK16" s="413">
        <f>IF(ProvsCities!JY12="","",ProvsCities!JY12)</f>
        <v>7</v>
      </c>
      <c r="GL16" s="413">
        <f>IF(ProvsCities!NY12="","",ProvsCities!NY12)</f>
        <v>3</v>
      </c>
      <c r="GM16" s="413">
        <f>IF(ProvsCities!KL12="","",ProvsCities!KL12)</f>
        <v>5</v>
      </c>
      <c r="GN16" s="145">
        <f>IF(ProvsCities!OL12="","",ProvsCities!OL12)</f>
        <v>0</v>
      </c>
      <c r="GO16" s="145">
        <f>IF(ProvsCities!KY12="","",ProvsCities!KY12)</f>
        <v>0</v>
      </c>
      <c r="GP16" s="146">
        <f t="shared" si="17"/>
        <v>58</v>
      </c>
      <c r="GQ16" s="620" t="str">
        <f>IF(ProvsCities!$HJ12="","",ProvsCities!$HJ12)</f>
        <v>Cauayan City</v>
      </c>
      <c r="GR16" s="621"/>
      <c r="GS16" s="614">
        <f>IFERROR(IF(ProvsCities!$HM12="","",MROUND(ProvsCities!$HM12*Summary!$I$22,1)),"")</f>
        <v>13107</v>
      </c>
      <c r="GT16" s="615"/>
      <c r="GU16" s="614">
        <f>IF(ProvsCities!$HK12="","",ProvsCities!$HK12)</f>
        <v>10914</v>
      </c>
      <c r="GV16" s="615"/>
      <c r="GW16" s="71">
        <f t="shared" si="18"/>
        <v>0.83268482490272377</v>
      </c>
      <c r="GX16" s="413">
        <f>IF(ProvsCities!LB12="","",ProvsCities!LB12)</f>
        <v>15</v>
      </c>
      <c r="GY16" s="413">
        <f>IF(ProvsCities!HO12="","",ProvsCities!HO12)</f>
        <v>6</v>
      </c>
      <c r="GZ16" s="413">
        <f>IF(ProvsCities!LO12="","",ProvsCities!LO12)</f>
        <v>5</v>
      </c>
      <c r="HA16" s="413">
        <f>IF(ProvsCities!IB12="","",ProvsCities!IB12)</f>
        <v>3</v>
      </c>
      <c r="HB16" s="413">
        <f>IF(ProvsCities!MB12="","",ProvsCities!MB12)</f>
        <v>7</v>
      </c>
      <c r="HC16" s="413">
        <f>IF(ProvsCities!IO12="","",ProvsCities!IO12)</f>
        <v>4</v>
      </c>
      <c r="HD16" s="413">
        <f>IF(ProvsCities!MO12="","",ProvsCities!MO12)</f>
        <v>3</v>
      </c>
      <c r="HE16" s="413">
        <f>IF(ProvsCities!JB12="","",ProvsCities!JB12)</f>
        <v>1</v>
      </c>
      <c r="HF16" s="413">
        <f>IF(ProvsCities!NB12="","",ProvsCities!NB12)</f>
        <v>4</v>
      </c>
      <c r="HG16" s="413">
        <f>IF(ProvsCities!JO12="","",ProvsCities!JO12)</f>
        <v>6</v>
      </c>
      <c r="HH16" s="413">
        <f>IF(ProvsCities!NO12="","",ProvsCities!NO12)</f>
        <v>1</v>
      </c>
      <c r="HI16" s="413">
        <f>IF(ProvsCities!KB12="","",ProvsCities!KB12)</f>
        <v>7</v>
      </c>
      <c r="HJ16" s="145">
        <f>IF(ProvsCities!OB12="","",ProvsCities!OB12)</f>
        <v>0</v>
      </c>
      <c r="HK16" s="145">
        <f>IF(ProvsCities!KO12="","",ProvsCities!KO12)</f>
        <v>0</v>
      </c>
      <c r="HL16" s="146">
        <f t="shared" si="19"/>
        <v>62</v>
      </c>
      <c r="HM16" s="620" t="str">
        <f>IF(ProvsCities!$HJ12="","",ProvsCities!$HJ12)</f>
        <v>Cauayan City</v>
      </c>
      <c r="HN16" s="621"/>
      <c r="HO16" s="614">
        <f>IFERROR(IF(ProvsCities!$HM12="","",MROUND(ProvsCities!$HM12*Summary!$I$22,1)),"")</f>
        <v>13107</v>
      </c>
      <c r="HP16" s="615"/>
      <c r="HQ16" s="614">
        <f>IF(ProvsCities!$HK12="","",ProvsCities!$HK12)</f>
        <v>10914</v>
      </c>
      <c r="HR16" s="615"/>
      <c r="HS16" s="71">
        <f t="shared" si="20"/>
        <v>0.83268482490272377</v>
      </c>
      <c r="HT16" s="413">
        <f>IF(ProvsCities!LH12="","",ProvsCities!LH12)</f>
        <v>27</v>
      </c>
      <c r="HU16" s="413">
        <f>IF(ProvsCities!HU12="","",ProvsCities!HU12)</f>
        <v>41</v>
      </c>
      <c r="HV16" s="413">
        <f>IF(ProvsCities!LU12="","",ProvsCities!LU12)</f>
        <v>16</v>
      </c>
      <c r="HW16" s="413">
        <f>IF(ProvsCities!IH12="","",ProvsCities!IH12)</f>
        <v>17</v>
      </c>
      <c r="HX16" s="413">
        <f>IF(ProvsCities!MH12="","",ProvsCities!MH12)</f>
        <v>32</v>
      </c>
      <c r="HY16" s="413">
        <f>IF(ProvsCities!IU12="","",ProvsCities!IU12)</f>
        <v>17</v>
      </c>
      <c r="HZ16" s="413">
        <f>IF(ProvsCities!MU12="","",ProvsCities!MU12)</f>
        <v>17</v>
      </c>
      <c r="IA16" s="413">
        <f>IF(ProvsCities!JH12="","",ProvsCities!JH12)</f>
        <v>17</v>
      </c>
      <c r="IB16" s="413">
        <f>IF(ProvsCities!NH12="","",ProvsCities!NH12)</f>
        <v>19</v>
      </c>
      <c r="IC16" s="413">
        <f>IF(ProvsCities!JU12="","",ProvsCities!JU12)</f>
        <v>10</v>
      </c>
      <c r="ID16" s="413">
        <f>IF(ProvsCities!NU12="","",ProvsCities!NU12)</f>
        <v>6</v>
      </c>
      <c r="IE16" s="413">
        <f>IF(ProvsCities!KH12="","",ProvsCities!KH12)</f>
        <v>9</v>
      </c>
      <c r="IF16" s="145">
        <f>IF(ProvsCities!OH12="","",ProvsCities!OH12)</f>
        <v>0</v>
      </c>
      <c r="IG16" s="145">
        <f>IF(ProvsCities!KU12="","",ProvsCities!KU12)</f>
        <v>0</v>
      </c>
      <c r="IH16" s="146">
        <f t="shared" si="21"/>
        <v>228</v>
      </c>
      <c r="II16" s="620" t="str">
        <f>IF(ProvsCities!$HJ12="","",ProvsCities!$HJ12)</f>
        <v>Cauayan City</v>
      </c>
      <c r="IJ16" s="621"/>
      <c r="IK16" s="614">
        <f>IFERROR(IF(ProvsCities!$HM12="","",MROUND(ProvsCities!$HM12*Summary!$I$22,1)),"")</f>
        <v>13107</v>
      </c>
      <c r="IL16" s="615"/>
      <c r="IM16" s="614">
        <f>IF(ProvsCities!$HK12="","",ProvsCities!$HK12)</f>
        <v>10914</v>
      </c>
      <c r="IN16" s="615"/>
      <c r="IO16" s="71">
        <f t="shared" si="22"/>
        <v>0.83268482490272377</v>
      </c>
      <c r="IP16" s="413">
        <f>IF(ProvsCities!LJ12="","",ProvsCities!LJ12)</f>
        <v>14</v>
      </c>
      <c r="IQ16" s="413">
        <f>IF(ProvsCities!HW12="","",ProvsCities!HW12)</f>
        <v>17</v>
      </c>
      <c r="IR16" s="413">
        <f>IF(ProvsCities!LW12="","",ProvsCities!LW12)</f>
        <v>10</v>
      </c>
      <c r="IS16" s="413">
        <f>IF(ProvsCities!IJ12="","",ProvsCities!IJ12)</f>
        <v>13</v>
      </c>
      <c r="IT16" s="413">
        <f>IF(ProvsCities!MJ12="","",ProvsCities!MJ12)</f>
        <v>15</v>
      </c>
      <c r="IU16" s="413">
        <f>IF(ProvsCities!IW12="","",ProvsCities!IW12)</f>
        <v>14</v>
      </c>
      <c r="IV16" s="413">
        <f>IF(ProvsCities!MW12="","",ProvsCities!MW12)</f>
        <v>25</v>
      </c>
      <c r="IW16" s="413">
        <f>IF(ProvsCities!JJ12="","",ProvsCities!JJ12)</f>
        <v>15</v>
      </c>
      <c r="IX16" s="413">
        <f>IF(ProvsCities!NJ12="","",ProvsCities!NJ12)</f>
        <v>18</v>
      </c>
      <c r="IY16" s="413">
        <f>IF(ProvsCities!JW12="","",ProvsCities!JW12)</f>
        <v>17</v>
      </c>
      <c r="IZ16" s="413">
        <f>IF(ProvsCities!NW12="","",ProvsCities!NW12)</f>
        <v>14</v>
      </c>
      <c r="JA16" s="413">
        <f>IF(ProvsCities!KJ12="","",ProvsCities!KJ12)</f>
        <v>19</v>
      </c>
      <c r="JB16" s="145">
        <f>IF(ProvsCities!OJ12="","",ProvsCities!OJ12)</f>
        <v>0</v>
      </c>
      <c r="JC16" s="145">
        <f>IF(ProvsCities!KW12="","",ProvsCities!KW12)</f>
        <v>0</v>
      </c>
      <c r="JD16" s="146">
        <f t="shared" si="23"/>
        <v>191</v>
      </c>
      <c r="JE16" s="620" t="str">
        <f>IF(ProvsCities!$HJ12="","",ProvsCities!$HJ12)</f>
        <v>Cauayan City</v>
      </c>
      <c r="JF16" s="621"/>
      <c r="JG16" s="614">
        <f>IFERROR(IF(ProvsCities!$HM12="","",MROUND(ProvsCities!$HM12*Summary!$I$22,1)),"")</f>
        <v>13107</v>
      </c>
      <c r="JH16" s="615"/>
      <c r="JI16" s="614">
        <f>IF(ProvsCities!$HK12="","",ProvsCities!$HK12)</f>
        <v>10914</v>
      </c>
      <c r="JJ16" s="615"/>
      <c r="JK16" s="71">
        <f t="shared" si="24"/>
        <v>0.83268482490272377</v>
      </c>
      <c r="JL16" s="413">
        <f>IF(ProvsCities!LK12="","",ProvsCities!LK12)</f>
        <v>11</v>
      </c>
      <c r="JM16" s="413">
        <f>IF(ProvsCities!HX12="","",ProvsCities!HX12)</f>
        <v>9</v>
      </c>
      <c r="JN16" s="413">
        <f>IF(ProvsCities!LX12="","",ProvsCities!LX12)</f>
        <v>12</v>
      </c>
      <c r="JO16" s="413">
        <f>IF(ProvsCities!IK12="","",ProvsCities!IK12)</f>
        <v>7</v>
      </c>
      <c r="JP16" s="413">
        <f>IF(ProvsCities!MK12="","",ProvsCities!MK12)</f>
        <v>6</v>
      </c>
      <c r="JQ16" s="413">
        <f>IF(ProvsCities!IX12="","",ProvsCities!IX12)</f>
        <v>4</v>
      </c>
      <c r="JR16" s="413">
        <f>IF(ProvsCities!MX12="","",ProvsCities!MX12)</f>
        <v>13</v>
      </c>
      <c r="JS16" s="413">
        <f>IF(ProvsCities!JK12="","",ProvsCities!JK12)</f>
        <v>12</v>
      </c>
      <c r="JT16" s="413">
        <f>IF(ProvsCities!NK12="","",ProvsCities!NK12)</f>
        <v>16</v>
      </c>
      <c r="JU16" s="413">
        <f>IF(ProvsCities!JX12="","",ProvsCities!JX12)</f>
        <v>12</v>
      </c>
      <c r="JV16" s="413">
        <f>IF(ProvsCities!NX12="","",ProvsCities!NX12)</f>
        <v>10</v>
      </c>
      <c r="JW16" s="413">
        <f>IF(ProvsCities!KK12="","",ProvsCities!KK12)</f>
        <v>11</v>
      </c>
      <c r="JX16" s="145">
        <f>IF(ProvsCities!OK12="","",ProvsCities!OK12)</f>
        <v>0</v>
      </c>
      <c r="JY16" s="145">
        <f>IF(ProvsCities!KX12="","",ProvsCities!KX12)</f>
        <v>0</v>
      </c>
      <c r="JZ16" s="146">
        <f t="shared" si="25"/>
        <v>123</v>
      </c>
    </row>
    <row r="17" spans="1:286" ht="15.9" customHeight="1" x14ac:dyDescent="0.3">
      <c r="A17" s="620" t="str">
        <f>IF(ProvsCities!$HJ13="","",ProvsCities!$HJ13)</f>
        <v>City of Ilagan</v>
      </c>
      <c r="B17" s="621"/>
      <c r="C17" s="614">
        <f>IFERROR(IF(ProvsCities!$HM13="","",MROUND(ProvsCities!$HM13*Summary!$I$22,1)),"")</f>
        <v>16398</v>
      </c>
      <c r="D17" s="615"/>
      <c r="E17" s="614">
        <f>IF(ProvsCities!$HK13="","",ProvsCities!$HK13)</f>
        <v>13396</v>
      </c>
      <c r="F17" s="615"/>
      <c r="G17" s="71">
        <f t="shared" si="0"/>
        <v>0.81692889376753264</v>
      </c>
      <c r="H17" s="413">
        <f>IF(ProvsCities!LA13="","",ProvsCities!LA13)</f>
        <v>614</v>
      </c>
      <c r="I17" s="413">
        <f>IF(ProvsCities!HN13="","",ProvsCities!HN13)</f>
        <v>605</v>
      </c>
      <c r="J17" s="413">
        <f>IF(ProvsCities!LN13="","",ProvsCities!LN13)</f>
        <v>566</v>
      </c>
      <c r="K17" s="413">
        <f>IF(ProvsCities!IA13="","",ProvsCities!IA13)</f>
        <v>522</v>
      </c>
      <c r="L17" s="413">
        <f>IF(ProvsCities!MA13="","",ProvsCities!MA13)</f>
        <v>1353</v>
      </c>
      <c r="M17" s="413">
        <f>IF(ProvsCities!IN13="","",ProvsCities!IN13)</f>
        <v>1323</v>
      </c>
      <c r="N17" s="413">
        <f>IF(ProvsCities!MN13="","",ProvsCities!MN13)</f>
        <v>1322</v>
      </c>
      <c r="O17" s="413">
        <f>IF(ProvsCities!JA13="","",ProvsCities!JA13)</f>
        <v>1267</v>
      </c>
      <c r="P17" s="413">
        <f>IF(ProvsCities!NA13="","",ProvsCities!NA13)</f>
        <v>1405</v>
      </c>
      <c r="Q17" s="413">
        <f>IF(ProvsCities!JN13="","",ProvsCities!JN13)</f>
        <v>1293</v>
      </c>
      <c r="R17" s="413">
        <f>IF(ProvsCities!NN13="","",ProvsCities!NN13)</f>
        <v>1460</v>
      </c>
      <c r="S17" s="413">
        <f>IF(ProvsCities!KA13="","",ProvsCities!KA13)</f>
        <v>1380</v>
      </c>
      <c r="T17" s="145">
        <f>IF(ProvsCities!OA13="","",ProvsCities!OA13)</f>
        <v>2</v>
      </c>
      <c r="U17" s="145">
        <f>IF(ProvsCities!KN13="","",ProvsCities!KN13)</f>
        <v>3</v>
      </c>
      <c r="V17" s="146">
        <f t="shared" si="1"/>
        <v>13110</v>
      </c>
      <c r="W17" s="620" t="str">
        <f>IF(ProvsCities!$HJ13="","",ProvsCities!$HJ13)</f>
        <v>City of Ilagan</v>
      </c>
      <c r="X17" s="621"/>
      <c r="Y17" s="614">
        <f>IFERROR(IF(ProvsCities!$HM13="","",MROUND(ProvsCities!$HM13*Summary!$I$22,1)),"")</f>
        <v>16398</v>
      </c>
      <c r="Z17" s="615"/>
      <c r="AA17" s="614">
        <f>IF(ProvsCities!$HK13="","",ProvsCities!$HK13)</f>
        <v>13396</v>
      </c>
      <c r="AB17" s="615"/>
      <c r="AC17" s="71">
        <f t="shared" si="2"/>
        <v>0.81692889376753264</v>
      </c>
      <c r="AD17" s="413">
        <f>IF(ProvsCities!LE13="","",ProvsCities!LE13)</f>
        <v>601</v>
      </c>
      <c r="AE17" s="413">
        <f>IF(ProvsCities!HR13="","",ProvsCities!HR13)</f>
        <v>595</v>
      </c>
      <c r="AF17" s="413">
        <f>IF(ProvsCities!LR13="","",ProvsCities!LR13)</f>
        <v>558</v>
      </c>
      <c r="AG17" s="413">
        <f>IF(ProvsCities!IE13="","",ProvsCities!IE13)</f>
        <v>513</v>
      </c>
      <c r="AH17" s="413">
        <f>IF(ProvsCities!ME13="","",ProvsCities!ME13)</f>
        <v>1319</v>
      </c>
      <c r="AI17" s="413">
        <f>IF(ProvsCities!IR13="","",ProvsCities!IR13)</f>
        <v>1299</v>
      </c>
      <c r="AJ17" s="413">
        <f>IF(ProvsCities!MR13="","",ProvsCities!MR13)</f>
        <v>1302</v>
      </c>
      <c r="AK17" s="413">
        <f>IF(ProvsCities!JE13="","",ProvsCities!JE13)</f>
        <v>1229</v>
      </c>
      <c r="AL17" s="413">
        <f>IF(ProvsCities!NE13="","",ProvsCities!NE13)</f>
        <v>1370</v>
      </c>
      <c r="AM17" s="413">
        <f>IF(ProvsCities!JR13="","",ProvsCities!JR13)</f>
        <v>1262</v>
      </c>
      <c r="AN17" s="413">
        <f>IF(ProvsCities!NR13="","",ProvsCities!NR13)</f>
        <v>1435</v>
      </c>
      <c r="AO17" s="413">
        <f>IF(ProvsCities!KE13="","",ProvsCities!KE13)</f>
        <v>1360</v>
      </c>
      <c r="AP17" s="145">
        <f>IF(ProvsCities!OE13="","",ProvsCities!OE13)</f>
        <v>2</v>
      </c>
      <c r="AQ17" s="145">
        <f>IF(ProvsCities!KR13="","",ProvsCities!KR13)</f>
        <v>3</v>
      </c>
      <c r="AR17" s="146">
        <f t="shared" si="3"/>
        <v>12843</v>
      </c>
      <c r="AS17" s="620" t="str">
        <f>IF(ProvsCities!$HJ13="","",ProvsCities!$HJ13)</f>
        <v>City of Ilagan</v>
      </c>
      <c r="AT17" s="621"/>
      <c r="AU17" s="614">
        <f>IFERROR(IF(ProvsCities!$HM13="","",MROUND(ProvsCities!$HM13*Summary!$I$22,1)),"")</f>
        <v>16398</v>
      </c>
      <c r="AV17" s="615"/>
      <c r="AW17" s="614">
        <f>IF(ProvsCities!$HK13="","",ProvsCities!$HK13)</f>
        <v>13396</v>
      </c>
      <c r="AX17" s="615"/>
      <c r="AY17" s="71">
        <f t="shared" si="4"/>
        <v>0.81692889376753264</v>
      </c>
      <c r="AZ17" s="413">
        <f>IF(ProvsCities!LI13="","",ProvsCities!LI13)</f>
        <v>611</v>
      </c>
      <c r="BA17" s="413">
        <f>IF(ProvsCities!HV13="","",ProvsCities!HV13)</f>
        <v>603</v>
      </c>
      <c r="BB17" s="413">
        <f>IF(ProvsCities!LV13="","",ProvsCities!LV13)</f>
        <v>562</v>
      </c>
      <c r="BC17" s="413">
        <f>IF(ProvsCities!II13="","",ProvsCities!II13)</f>
        <v>524</v>
      </c>
      <c r="BD17" s="413">
        <f>IF(ProvsCities!MI13="","",ProvsCities!MI13)</f>
        <v>1369</v>
      </c>
      <c r="BE17" s="413">
        <f>IF(ProvsCities!IV13="","",ProvsCities!IV13)</f>
        <v>1330</v>
      </c>
      <c r="BF17" s="413">
        <f>IF(ProvsCities!MV13="","",ProvsCities!MV13)</f>
        <v>1336</v>
      </c>
      <c r="BG17" s="413">
        <f>IF(ProvsCities!JI13="","",ProvsCities!JI13)</f>
        <v>1281</v>
      </c>
      <c r="BH17" s="413">
        <f>IF(ProvsCities!NI13="","",ProvsCities!NI13)</f>
        <v>1416</v>
      </c>
      <c r="BI17" s="413">
        <f>IF(ProvsCities!JV13="","",ProvsCities!JV13)</f>
        <v>1311</v>
      </c>
      <c r="BJ17" s="413">
        <f>IF(ProvsCities!NV13="","",ProvsCities!NV13)</f>
        <v>1462</v>
      </c>
      <c r="BK17" s="413">
        <f>IF(ProvsCities!KI13="","",ProvsCities!KI13)</f>
        <v>1389</v>
      </c>
      <c r="BL17" s="145">
        <f>IF(ProvsCities!OI13="","",ProvsCities!OI13)</f>
        <v>2</v>
      </c>
      <c r="BM17" s="145">
        <f>IF(ProvsCities!KV13="","",ProvsCities!KV13)</f>
        <v>3</v>
      </c>
      <c r="BN17" s="146">
        <f t="shared" si="5"/>
        <v>13194</v>
      </c>
      <c r="BO17" s="620" t="str">
        <f>IF(ProvsCities!$HJ13="","",ProvsCities!$HJ13)</f>
        <v>City of Ilagan</v>
      </c>
      <c r="BP17" s="621"/>
      <c r="BQ17" s="614">
        <f>IFERROR(IF(ProvsCities!$HM13="","",MROUND(ProvsCities!$HM13*Summary!$I$22,1)),"")</f>
        <v>16398</v>
      </c>
      <c r="BR17" s="615"/>
      <c r="BS17" s="614">
        <f>IF(ProvsCities!$HK13="","",ProvsCities!$HK13)</f>
        <v>13396</v>
      </c>
      <c r="BT17" s="615"/>
      <c r="BU17" s="71">
        <f t="shared" si="6"/>
        <v>0.81692889376753264</v>
      </c>
      <c r="BV17" s="413">
        <f>IF(ProvsCities!LD13="","",ProvsCities!LD13)</f>
        <v>0</v>
      </c>
      <c r="BW17" s="413">
        <f>IF(ProvsCities!HQ13="","",ProvsCities!HQ13)</f>
        <v>0</v>
      </c>
      <c r="BX17" s="413">
        <f>IF(ProvsCities!LQ13="","",ProvsCities!LQ13)</f>
        <v>3</v>
      </c>
      <c r="BY17" s="413">
        <f>IF(ProvsCities!ID13="","",ProvsCities!ID13)</f>
        <v>6</v>
      </c>
      <c r="BZ17" s="413">
        <f>IF(ProvsCities!MD13="","",ProvsCities!MD13)</f>
        <v>25</v>
      </c>
      <c r="CA17" s="413">
        <f>IF(ProvsCities!IQ13="","",ProvsCities!IQ13)</f>
        <v>17</v>
      </c>
      <c r="CB17" s="413">
        <f>IF(ProvsCities!MQ13="","",ProvsCities!MQ13)</f>
        <v>27</v>
      </c>
      <c r="CC17" s="413">
        <f>IF(ProvsCities!JD13="","",ProvsCities!JD13)</f>
        <v>21</v>
      </c>
      <c r="CD17" s="413">
        <f>IF(ProvsCities!ND13="","",ProvsCities!ND13)</f>
        <v>17</v>
      </c>
      <c r="CE17" s="413">
        <f>IF(ProvsCities!JQ13="","",ProvsCities!JQ13)</f>
        <v>25</v>
      </c>
      <c r="CF17" s="413">
        <f>IF(ProvsCities!NQ13="","",ProvsCities!NQ13)</f>
        <v>16</v>
      </c>
      <c r="CG17" s="413">
        <f>IF(ProvsCities!KD13="","",ProvsCities!KD13)</f>
        <v>16</v>
      </c>
      <c r="CH17" s="145">
        <f>IF(ProvsCities!OD13="","",ProvsCities!OD13)</f>
        <v>0</v>
      </c>
      <c r="CI17" s="145">
        <f>IF(ProvsCities!KQ13="","",ProvsCities!KQ13)</f>
        <v>0</v>
      </c>
      <c r="CJ17" s="72">
        <f t="shared" si="7"/>
        <v>173</v>
      </c>
      <c r="CK17" s="620" t="str">
        <f>IF(ProvsCities!$HJ13="","",ProvsCities!$HJ13)</f>
        <v>City of Ilagan</v>
      </c>
      <c r="CL17" s="621"/>
      <c r="CM17" s="614">
        <f>IFERROR(IF(ProvsCities!$HM13="","",MROUND(ProvsCities!$HM13*Summary!$I$22,1)),"")</f>
        <v>16398</v>
      </c>
      <c r="CN17" s="615"/>
      <c r="CO17" s="614">
        <f>IF(ProvsCities!$HK13="","",ProvsCities!$HK13)</f>
        <v>13396</v>
      </c>
      <c r="CP17" s="615"/>
      <c r="CQ17" s="71">
        <f t="shared" si="8"/>
        <v>0.81692889376753264</v>
      </c>
      <c r="CR17" s="413">
        <f>IF(ProvsCities!LG13="","",ProvsCities!LG13)</f>
        <v>1</v>
      </c>
      <c r="CS17" s="413">
        <f>IF(ProvsCities!HT13="","",ProvsCities!HT13)</f>
        <v>0</v>
      </c>
      <c r="CT17" s="413">
        <f>IF(ProvsCities!LT13="","",ProvsCities!LT13)</f>
        <v>6</v>
      </c>
      <c r="CU17" s="413">
        <f>IF(ProvsCities!IG13="","",ProvsCities!IG13)</f>
        <v>10</v>
      </c>
      <c r="CV17" s="413">
        <f>IF(ProvsCities!MG13="","",ProvsCities!MG13)</f>
        <v>47</v>
      </c>
      <c r="CW17" s="413">
        <f>IF(ProvsCities!IT13="","",ProvsCities!IT13)</f>
        <v>35</v>
      </c>
      <c r="CX17" s="413">
        <f>IF(ProvsCities!MT13="","",ProvsCities!MT13)</f>
        <v>44</v>
      </c>
      <c r="CY17" s="413">
        <f>IF(ProvsCities!JG13="","",ProvsCities!JG13)</f>
        <v>57</v>
      </c>
      <c r="CZ17" s="413">
        <f>IF(ProvsCities!NG13="","",ProvsCities!NG13)</f>
        <v>60</v>
      </c>
      <c r="DA17" s="413">
        <f>IF(ProvsCities!JT13="","",ProvsCities!JT13)</f>
        <v>61</v>
      </c>
      <c r="DB17" s="413">
        <f>IF(ProvsCities!NT13="","",ProvsCities!NT13)</f>
        <v>53</v>
      </c>
      <c r="DC17" s="413">
        <f>IF(ProvsCities!KG13="","",ProvsCities!KG13)</f>
        <v>43</v>
      </c>
      <c r="DD17" s="145">
        <f>IF(ProvsCities!OG13="","",ProvsCities!OG13)</f>
        <v>0</v>
      </c>
      <c r="DE17" s="145">
        <f>IF(ProvsCities!KT13="","",ProvsCities!KT13)</f>
        <v>1</v>
      </c>
      <c r="DF17" s="146">
        <f t="shared" si="9"/>
        <v>417</v>
      </c>
      <c r="DG17" s="620" t="str">
        <f>IF(ProvsCities!$HJ13="","",ProvsCities!$HJ13)</f>
        <v>City of Ilagan</v>
      </c>
      <c r="DH17" s="621"/>
      <c r="DI17" s="614">
        <f>IFERROR(IF(ProvsCities!$HM13="","",MROUND(ProvsCities!$HM13*Summary!$I$22,1)),"")</f>
        <v>16398</v>
      </c>
      <c r="DJ17" s="615"/>
      <c r="DK17" s="614">
        <f>IF(ProvsCities!$HK13="","",ProvsCities!$HK13)</f>
        <v>13396</v>
      </c>
      <c r="DL17" s="615"/>
      <c r="DM17" s="71">
        <f t="shared" si="10"/>
        <v>0.81692889376753264</v>
      </c>
      <c r="DN17" s="413">
        <f>IF(ProvsCities!LM13="","",ProvsCities!LM13)</f>
        <v>2</v>
      </c>
      <c r="DO17" s="413">
        <f>IF(ProvsCities!HZ13="","",ProvsCities!HZ13)</f>
        <v>2</v>
      </c>
      <c r="DP17" s="413">
        <f>IF(ProvsCities!LZ13="","",ProvsCities!LZ13)</f>
        <v>5</v>
      </c>
      <c r="DQ17" s="413">
        <f>IF(ProvsCities!IM13="","",ProvsCities!IM13)</f>
        <v>2</v>
      </c>
      <c r="DR17" s="413">
        <f>IF(ProvsCities!MM13="","",ProvsCities!MM13)</f>
        <v>11</v>
      </c>
      <c r="DS17" s="413">
        <f>IF(ProvsCities!IZ13="","",ProvsCities!IZ13)</f>
        <v>10</v>
      </c>
      <c r="DT17" s="413">
        <f>IF(ProvsCities!MZ13="","",ProvsCities!MZ13)</f>
        <v>9</v>
      </c>
      <c r="DU17" s="413">
        <f>IF(ProvsCities!JM13="","",ProvsCities!JM13)</f>
        <v>4</v>
      </c>
      <c r="DV17" s="413">
        <f>IF(ProvsCities!NM13="","",ProvsCities!NM13)</f>
        <v>3</v>
      </c>
      <c r="DW17" s="413">
        <f>IF(ProvsCities!JZ13="","",ProvsCities!JZ13)</f>
        <v>4</v>
      </c>
      <c r="DX17" s="413">
        <f>IF(ProvsCities!NZ13="","",ProvsCities!NZ13)</f>
        <v>7</v>
      </c>
      <c r="DY17" s="413">
        <f>IF(ProvsCities!KM13="","",ProvsCities!KM13)</f>
        <v>5</v>
      </c>
      <c r="DZ17" s="145">
        <f>IF(ProvsCities!OM13="","",ProvsCities!OM13)</f>
        <v>0</v>
      </c>
      <c r="EA17" s="145">
        <f>IF(ProvsCities!KZ13="","",ProvsCities!KZ13)</f>
        <v>0</v>
      </c>
      <c r="EB17" s="146">
        <f t="shared" si="11"/>
        <v>64</v>
      </c>
      <c r="EC17" s="620" t="str">
        <f>IF(ProvsCities!$HJ13="","",ProvsCities!$HJ13)</f>
        <v>City of Ilagan</v>
      </c>
      <c r="ED17" s="621"/>
      <c r="EE17" s="614">
        <f>IFERROR(IF(ProvsCities!$HM13="","",MROUND(ProvsCities!$HM13*Summary!$I$22,1)),"")</f>
        <v>16398</v>
      </c>
      <c r="EF17" s="615"/>
      <c r="EG17" s="614">
        <f>IF(ProvsCities!$HK13="","",ProvsCities!$HK13)</f>
        <v>13396</v>
      </c>
      <c r="EH17" s="615"/>
      <c r="EI17" s="71">
        <f t="shared" si="12"/>
        <v>0.81692889376753264</v>
      </c>
      <c r="EJ17" s="413">
        <f>IF(ProvsCities!LC13="","",ProvsCities!LC13)</f>
        <v>2</v>
      </c>
      <c r="EK17" s="413">
        <f>IF(ProvsCities!HP13="","",ProvsCities!HP13)</f>
        <v>1</v>
      </c>
      <c r="EL17" s="413">
        <f>IF(ProvsCities!LP13="","",ProvsCities!LP13)</f>
        <v>0</v>
      </c>
      <c r="EM17" s="413">
        <f>IF(ProvsCities!IC13="","",ProvsCities!IC13)</f>
        <v>2</v>
      </c>
      <c r="EN17" s="413">
        <f>IF(ProvsCities!MC13="","",ProvsCities!MC13)</f>
        <v>3</v>
      </c>
      <c r="EO17" s="413">
        <f>IF(ProvsCities!IP13="","",ProvsCities!IP13)</f>
        <v>2</v>
      </c>
      <c r="EP17" s="413">
        <f>IF(ProvsCities!MP13="","",ProvsCities!MP13)</f>
        <v>1</v>
      </c>
      <c r="EQ17" s="413">
        <f>IF(ProvsCities!JC13="","",ProvsCities!JC13)</f>
        <v>0</v>
      </c>
      <c r="ER17" s="413">
        <f>IF(ProvsCities!NC13="","",ProvsCities!NC13)</f>
        <v>3</v>
      </c>
      <c r="ES17" s="413">
        <f>IF(ProvsCities!JP13="","",ProvsCities!JP13)</f>
        <v>3</v>
      </c>
      <c r="ET17" s="413">
        <f>IF(ProvsCities!NP13="","",ProvsCities!NP13)</f>
        <v>0</v>
      </c>
      <c r="EU17" s="413">
        <f>IF(ProvsCities!KC13="","",ProvsCities!KC13)</f>
        <v>1</v>
      </c>
      <c r="EV17" s="145">
        <f>IF(ProvsCities!OC13="","",ProvsCities!OC13)</f>
        <v>0</v>
      </c>
      <c r="EW17" s="145">
        <f>IF(ProvsCities!KP13="","",ProvsCities!KP13)</f>
        <v>0</v>
      </c>
      <c r="EX17" s="146">
        <f t="shared" si="13"/>
        <v>18</v>
      </c>
      <c r="EY17" s="620" t="str">
        <f>IF(ProvsCities!$HJ13="","",ProvsCities!$HJ13)</f>
        <v>City of Ilagan</v>
      </c>
      <c r="EZ17" s="621"/>
      <c r="FA17" s="614">
        <f>IFERROR(IF(ProvsCities!$HM13="","",MROUND(ProvsCities!$HM13*Summary!$I$22,1)),"")</f>
        <v>16398</v>
      </c>
      <c r="FB17" s="615"/>
      <c r="FC17" s="614">
        <f>IF(ProvsCities!$HK13="","",ProvsCities!$HK13)</f>
        <v>13396</v>
      </c>
      <c r="FD17" s="615"/>
      <c r="FE17" s="71">
        <f t="shared" si="14"/>
        <v>0.81692889376753264</v>
      </c>
      <c r="FF17" s="413">
        <f>IF(ProvsCities!LF13="","",ProvsCities!LF13)</f>
        <v>1</v>
      </c>
      <c r="FG17" s="413">
        <f>IF(ProvsCities!HS13="","",ProvsCities!HS13)</f>
        <v>1</v>
      </c>
      <c r="FH17" s="413">
        <f>IF(ProvsCities!LS13="","",ProvsCities!LS13)</f>
        <v>1</v>
      </c>
      <c r="FI17" s="413">
        <f>IF(ProvsCities!IF13="","",ProvsCities!IF13)</f>
        <v>2</v>
      </c>
      <c r="FJ17" s="413">
        <f>IF(ProvsCities!MF13="","",ProvsCities!MF13)</f>
        <v>9</v>
      </c>
      <c r="FK17" s="413">
        <f>IF(ProvsCities!IS13="","",ProvsCities!IS13)</f>
        <v>5</v>
      </c>
      <c r="FL17" s="413">
        <f>IF(ProvsCities!MS13="","",ProvsCities!MS13)</f>
        <v>11</v>
      </c>
      <c r="FM17" s="413">
        <f>IF(ProvsCities!JF13="","",ProvsCities!JF13)</f>
        <v>3</v>
      </c>
      <c r="FN17" s="413">
        <f>IF(ProvsCities!NF13="","",ProvsCities!NF13)</f>
        <v>8</v>
      </c>
      <c r="FO17" s="413">
        <f>IF(ProvsCities!JS13="","",ProvsCities!JS13)</f>
        <v>7</v>
      </c>
      <c r="FP17" s="413">
        <f>IF(ProvsCities!NS13="","",ProvsCities!NS13)</f>
        <v>3</v>
      </c>
      <c r="FQ17" s="413">
        <f>IF(ProvsCities!KF13="","",ProvsCities!KF13)</f>
        <v>7</v>
      </c>
      <c r="FR17" s="145">
        <f>IF(ProvsCities!OF13="","",ProvsCities!OF13)</f>
        <v>0</v>
      </c>
      <c r="FS17" s="145">
        <f>IF(ProvsCities!KS13="","",ProvsCities!KS13)</f>
        <v>0</v>
      </c>
      <c r="FT17" s="146">
        <f t="shared" si="15"/>
        <v>58</v>
      </c>
      <c r="FU17" s="620" t="str">
        <f>IF(ProvsCities!$HJ13="","",ProvsCities!$HJ13)</f>
        <v>City of Ilagan</v>
      </c>
      <c r="FV17" s="621"/>
      <c r="FW17" s="614">
        <f>IFERROR(IF(ProvsCities!$HM13="","",MROUND(ProvsCities!$HM13*Summary!$I$22,1)),"")</f>
        <v>16398</v>
      </c>
      <c r="FX17" s="615"/>
      <c r="FY17" s="614">
        <f>IF(ProvsCities!$HK13="","",ProvsCities!$HK13)</f>
        <v>13396</v>
      </c>
      <c r="FZ17" s="615"/>
      <c r="GA17" s="71">
        <f t="shared" si="16"/>
        <v>0.81692889376753264</v>
      </c>
      <c r="GB17" s="413">
        <f>IF(ProvsCities!LL13="","",ProvsCities!LL13)</f>
        <v>0</v>
      </c>
      <c r="GC17" s="413">
        <f>IF(ProvsCities!HY13="","",ProvsCities!HY13)</f>
        <v>0</v>
      </c>
      <c r="GD17" s="413">
        <f>IF(ProvsCities!LY13="","",ProvsCities!LY13)</f>
        <v>0</v>
      </c>
      <c r="GE17" s="413">
        <f>IF(ProvsCities!IL13="","",ProvsCities!IL13)</f>
        <v>0</v>
      </c>
      <c r="GF17" s="413">
        <f>IF(ProvsCities!ML13="","",ProvsCities!ML13)</f>
        <v>2</v>
      </c>
      <c r="GG17" s="413">
        <f>IF(ProvsCities!IY13="","",ProvsCities!IY13)</f>
        <v>0</v>
      </c>
      <c r="GH17" s="413">
        <f>IF(ProvsCities!MY13="","",ProvsCities!MY13)</f>
        <v>1</v>
      </c>
      <c r="GI17" s="413">
        <f>IF(ProvsCities!JL13="","",ProvsCities!JL13)</f>
        <v>1</v>
      </c>
      <c r="GJ17" s="413">
        <f>IF(ProvsCities!NL13="","",ProvsCities!NL13)</f>
        <v>1</v>
      </c>
      <c r="GK17" s="413">
        <f>IF(ProvsCities!JY13="","",ProvsCities!JY13)</f>
        <v>1</v>
      </c>
      <c r="GL17" s="413">
        <f>IF(ProvsCities!NY13="","",ProvsCities!NY13)</f>
        <v>0</v>
      </c>
      <c r="GM17" s="413">
        <f>IF(ProvsCities!KL13="","",ProvsCities!KL13)</f>
        <v>1</v>
      </c>
      <c r="GN17" s="145">
        <f>IF(ProvsCities!OL13="","",ProvsCities!OL13)</f>
        <v>0</v>
      </c>
      <c r="GO17" s="145">
        <f>IF(ProvsCities!KY13="","",ProvsCities!KY13)</f>
        <v>0</v>
      </c>
      <c r="GP17" s="146">
        <f t="shared" si="17"/>
        <v>7</v>
      </c>
      <c r="GQ17" s="620" t="str">
        <f>IF(ProvsCities!$HJ13="","",ProvsCities!$HJ13)</f>
        <v>City of Ilagan</v>
      </c>
      <c r="GR17" s="621"/>
      <c r="GS17" s="614">
        <f>IFERROR(IF(ProvsCities!$HM13="","",MROUND(ProvsCities!$HM13*Summary!$I$22,1)),"")</f>
        <v>16398</v>
      </c>
      <c r="GT17" s="615"/>
      <c r="GU17" s="614">
        <f>IF(ProvsCities!$HK13="","",ProvsCities!$HK13)</f>
        <v>13396</v>
      </c>
      <c r="GV17" s="615"/>
      <c r="GW17" s="71">
        <f t="shared" si="18"/>
        <v>0.81692889376753264</v>
      </c>
      <c r="GX17" s="413">
        <f>IF(ProvsCities!LB13="","",ProvsCities!LB13)</f>
        <v>2</v>
      </c>
      <c r="GY17" s="413">
        <f>IF(ProvsCities!HO13="","",ProvsCities!HO13)</f>
        <v>3</v>
      </c>
      <c r="GZ17" s="413">
        <f>IF(ProvsCities!LO13="","",ProvsCities!LO13)</f>
        <v>2</v>
      </c>
      <c r="HA17" s="413">
        <f>IF(ProvsCities!IB13="","",ProvsCities!IB13)</f>
        <v>1</v>
      </c>
      <c r="HB17" s="413">
        <f>IF(ProvsCities!MB13="","",ProvsCities!MB13)</f>
        <v>4</v>
      </c>
      <c r="HC17" s="413">
        <f>IF(ProvsCities!IO13="","",ProvsCities!IO13)</f>
        <v>3</v>
      </c>
      <c r="HD17" s="413">
        <f>IF(ProvsCities!MO13="","",ProvsCities!MO13)</f>
        <v>13</v>
      </c>
      <c r="HE17" s="413">
        <f>IF(ProvsCities!JB13="","",ProvsCities!JB13)</f>
        <v>7</v>
      </c>
      <c r="HF17" s="413">
        <f>IF(ProvsCities!NB13="","",ProvsCities!NB13)</f>
        <v>16</v>
      </c>
      <c r="HG17" s="413">
        <f>IF(ProvsCities!JO13="","",ProvsCities!JO13)</f>
        <v>12</v>
      </c>
      <c r="HH17" s="413">
        <f>IF(ProvsCities!NO13="","",ProvsCities!NO13)</f>
        <v>17</v>
      </c>
      <c r="HI17" s="413">
        <f>IF(ProvsCities!KB13="","",ProvsCities!KB13)</f>
        <v>15</v>
      </c>
      <c r="HJ17" s="145">
        <f>IF(ProvsCities!OB13="","",ProvsCities!OB13)</f>
        <v>0</v>
      </c>
      <c r="HK17" s="145">
        <f>IF(ProvsCities!KO13="","",ProvsCities!KO13)</f>
        <v>1</v>
      </c>
      <c r="HL17" s="146">
        <f t="shared" si="19"/>
        <v>95</v>
      </c>
      <c r="HM17" s="620" t="str">
        <f>IF(ProvsCities!$HJ13="","",ProvsCities!$HJ13)</f>
        <v>City of Ilagan</v>
      </c>
      <c r="HN17" s="621"/>
      <c r="HO17" s="614">
        <f>IFERROR(IF(ProvsCities!$HM13="","",MROUND(ProvsCities!$HM13*Summary!$I$22,1)),"")</f>
        <v>16398</v>
      </c>
      <c r="HP17" s="615"/>
      <c r="HQ17" s="614">
        <f>IF(ProvsCities!$HK13="","",ProvsCities!$HK13)</f>
        <v>13396</v>
      </c>
      <c r="HR17" s="615"/>
      <c r="HS17" s="71">
        <f t="shared" si="20"/>
        <v>0.81692889376753264</v>
      </c>
      <c r="HT17" s="413">
        <f>IF(ProvsCities!LH13="","",ProvsCities!LH13)</f>
        <v>15</v>
      </c>
      <c r="HU17" s="413">
        <f>IF(ProvsCities!HU13="","",ProvsCities!HU13)</f>
        <v>13</v>
      </c>
      <c r="HV17" s="413">
        <f>IF(ProvsCities!LU13="","",ProvsCities!LU13)</f>
        <v>6</v>
      </c>
      <c r="HW17" s="413">
        <f>IF(ProvsCities!IH13="","",ProvsCities!IH13)</f>
        <v>6</v>
      </c>
      <c r="HX17" s="413">
        <f>IF(ProvsCities!MH13="","",ProvsCities!MH13)</f>
        <v>10</v>
      </c>
      <c r="HY17" s="413">
        <f>IF(ProvsCities!IU13="","",ProvsCities!IU13)</f>
        <v>6</v>
      </c>
      <c r="HZ17" s="413">
        <f>IF(ProvsCities!MU13="","",ProvsCities!MU13)</f>
        <v>6</v>
      </c>
      <c r="IA17" s="413">
        <f>IF(ProvsCities!JH13="","",ProvsCities!JH13)</f>
        <v>6</v>
      </c>
      <c r="IB17" s="413">
        <f>IF(ProvsCities!NH13="","",ProvsCities!NH13)</f>
        <v>3</v>
      </c>
      <c r="IC17" s="413">
        <f>IF(ProvsCities!JU13="","",ProvsCities!JU13)</f>
        <v>3</v>
      </c>
      <c r="ID17" s="413">
        <f>IF(ProvsCities!NU13="","",ProvsCities!NU13)</f>
        <v>2</v>
      </c>
      <c r="IE17" s="413">
        <f>IF(ProvsCities!KH13="","",ProvsCities!KH13)</f>
        <v>2</v>
      </c>
      <c r="IF17" s="145">
        <f>IF(ProvsCities!OH13="","",ProvsCities!OH13)</f>
        <v>0</v>
      </c>
      <c r="IG17" s="145">
        <f>IF(ProvsCities!KU13="","",ProvsCities!KU13)</f>
        <v>0</v>
      </c>
      <c r="IH17" s="146">
        <f t="shared" si="21"/>
        <v>78</v>
      </c>
      <c r="II17" s="620" t="str">
        <f>IF(ProvsCities!$HJ13="","",ProvsCities!$HJ13)</f>
        <v>City of Ilagan</v>
      </c>
      <c r="IJ17" s="621"/>
      <c r="IK17" s="614">
        <f>IFERROR(IF(ProvsCities!$HM13="","",MROUND(ProvsCities!$HM13*Summary!$I$22,1)),"")</f>
        <v>16398</v>
      </c>
      <c r="IL17" s="615"/>
      <c r="IM17" s="614">
        <f>IF(ProvsCities!$HK13="","",ProvsCities!$HK13)</f>
        <v>13396</v>
      </c>
      <c r="IN17" s="615"/>
      <c r="IO17" s="71">
        <f t="shared" si="22"/>
        <v>0.81692889376753264</v>
      </c>
      <c r="IP17" s="413">
        <f>IF(ProvsCities!LJ13="","",ProvsCities!LJ13)</f>
        <v>4</v>
      </c>
      <c r="IQ17" s="413">
        <f>IF(ProvsCities!HW13="","",ProvsCities!HW13)</f>
        <v>3</v>
      </c>
      <c r="IR17" s="413">
        <f>IF(ProvsCities!LW13="","",ProvsCities!LW13)</f>
        <v>2</v>
      </c>
      <c r="IS17" s="413">
        <f>IF(ProvsCities!IJ13="","",ProvsCities!IJ13)</f>
        <v>4</v>
      </c>
      <c r="IT17" s="413">
        <f>IF(ProvsCities!MJ13="","",ProvsCities!MJ13)</f>
        <v>2</v>
      </c>
      <c r="IU17" s="413">
        <f>IF(ProvsCities!IW13="","",ProvsCities!IW13)</f>
        <v>3</v>
      </c>
      <c r="IV17" s="413">
        <f>IF(ProvsCities!MW13="","",ProvsCities!MW13)</f>
        <v>8</v>
      </c>
      <c r="IW17" s="413">
        <f>IF(ProvsCities!JJ13="","",ProvsCities!JJ13)</f>
        <v>5</v>
      </c>
      <c r="IX17" s="413">
        <f>IF(ProvsCities!NJ13="","",ProvsCities!NJ13)</f>
        <v>4</v>
      </c>
      <c r="IY17" s="413">
        <f>IF(ProvsCities!JW13="","",ProvsCities!JW13)</f>
        <v>8</v>
      </c>
      <c r="IZ17" s="413">
        <f>IF(ProvsCities!NW13="","",ProvsCities!NW13)</f>
        <v>9</v>
      </c>
      <c r="JA17" s="413">
        <f>IF(ProvsCities!KJ13="","",ProvsCities!KJ13)</f>
        <v>8</v>
      </c>
      <c r="JB17" s="145">
        <f>IF(ProvsCities!OJ13="","",ProvsCities!OJ13)</f>
        <v>0</v>
      </c>
      <c r="JC17" s="145">
        <f>IF(ProvsCities!KW13="","",ProvsCities!KW13)</f>
        <v>1</v>
      </c>
      <c r="JD17" s="146">
        <f t="shared" si="23"/>
        <v>60</v>
      </c>
      <c r="JE17" s="620" t="str">
        <f>IF(ProvsCities!$HJ13="","",ProvsCities!$HJ13)</f>
        <v>City of Ilagan</v>
      </c>
      <c r="JF17" s="621"/>
      <c r="JG17" s="614">
        <f>IFERROR(IF(ProvsCities!$HM13="","",MROUND(ProvsCities!$HM13*Summary!$I$22,1)),"")</f>
        <v>16398</v>
      </c>
      <c r="JH17" s="615"/>
      <c r="JI17" s="614">
        <f>IF(ProvsCities!$HK13="","",ProvsCities!$HK13)</f>
        <v>13396</v>
      </c>
      <c r="JJ17" s="615"/>
      <c r="JK17" s="71">
        <f t="shared" si="24"/>
        <v>0.81692889376753264</v>
      </c>
      <c r="JL17" s="413">
        <f>IF(ProvsCities!LK13="","",ProvsCities!LK13)</f>
        <v>1</v>
      </c>
      <c r="JM17" s="413">
        <f>IF(ProvsCities!HX13="","",ProvsCities!HX13)</f>
        <v>1</v>
      </c>
      <c r="JN17" s="413">
        <f>IF(ProvsCities!LX13="","",ProvsCities!LX13)</f>
        <v>2</v>
      </c>
      <c r="JO17" s="413">
        <f>IF(ProvsCities!IK13="","",ProvsCities!IK13)</f>
        <v>1</v>
      </c>
      <c r="JP17" s="413">
        <f>IF(ProvsCities!MK13="","",ProvsCities!MK13)</f>
        <v>1</v>
      </c>
      <c r="JQ17" s="413">
        <f>IF(ProvsCities!IX13="","",ProvsCities!IX13)</f>
        <v>2</v>
      </c>
      <c r="JR17" s="413">
        <f>IF(ProvsCities!MX13="","",ProvsCities!MX13)</f>
        <v>9</v>
      </c>
      <c r="JS17" s="413">
        <f>IF(ProvsCities!JK13="","",ProvsCities!JK13)</f>
        <v>4</v>
      </c>
      <c r="JT17" s="413">
        <f>IF(ProvsCities!NK13="","",ProvsCities!NK13)</f>
        <v>17</v>
      </c>
      <c r="JU17" s="413">
        <f>IF(ProvsCities!JX13="","",ProvsCities!JX13)</f>
        <v>9</v>
      </c>
      <c r="JV17" s="413">
        <f>IF(ProvsCities!NX13="","",ProvsCities!NX13)</f>
        <v>15</v>
      </c>
      <c r="JW17" s="413">
        <f>IF(ProvsCities!KK13="","",ProvsCities!KK13)</f>
        <v>9</v>
      </c>
      <c r="JX17" s="145">
        <f>IF(ProvsCities!OK13="","",ProvsCities!OK13)</f>
        <v>0</v>
      </c>
      <c r="JY17" s="145">
        <f>IF(ProvsCities!KX13="","",ProvsCities!KX13)</f>
        <v>0</v>
      </c>
      <c r="JZ17" s="146">
        <f t="shared" si="25"/>
        <v>71</v>
      </c>
    </row>
    <row r="18" spans="1:286" ht="15.9" customHeight="1" x14ac:dyDescent="0.3">
      <c r="A18" s="620" t="str">
        <f>IF(ProvsCities!$HJ14="","",ProvsCities!$HJ14)</f>
        <v>Isabela Province</v>
      </c>
      <c r="B18" s="621"/>
      <c r="C18" s="614">
        <f>IFERROR(IF(ProvsCities!$HM14="","",MROUND(ProvsCities!$HM14*Summary!$I$22,1)),"")</f>
        <v>134151</v>
      </c>
      <c r="D18" s="615"/>
      <c r="E18" s="614">
        <f>IF(ProvsCities!$HK14="","",ProvsCities!$HK14)</f>
        <v>94153</v>
      </c>
      <c r="F18" s="615"/>
      <c r="G18" s="71">
        <f t="shared" si="0"/>
        <v>0.70184344507308927</v>
      </c>
      <c r="H18" s="413">
        <f>IF(ProvsCities!LA14="","",ProvsCities!LA14)</f>
        <v>4184</v>
      </c>
      <c r="I18" s="413">
        <f>IF(ProvsCities!HN14="","",ProvsCities!HN14)</f>
        <v>3939</v>
      </c>
      <c r="J18" s="413">
        <f>IF(ProvsCities!LN14="","",ProvsCities!LN14)</f>
        <v>3943</v>
      </c>
      <c r="K18" s="413">
        <f>IF(ProvsCities!IA14="","",ProvsCities!IA14)</f>
        <v>3616</v>
      </c>
      <c r="L18" s="413">
        <f>IF(ProvsCities!MA14="","",ProvsCities!MA14)</f>
        <v>8940</v>
      </c>
      <c r="M18" s="413">
        <f>IF(ProvsCities!IN14="","",ProvsCities!IN14)</f>
        <v>8535</v>
      </c>
      <c r="N18" s="413">
        <f>IF(ProvsCities!MN14="","",ProvsCities!MN14)</f>
        <v>9292</v>
      </c>
      <c r="O18" s="413">
        <f>IF(ProvsCities!JA14="","",ProvsCities!JA14)</f>
        <v>8401</v>
      </c>
      <c r="P18" s="413">
        <f>IF(ProvsCities!NA14="","",ProvsCities!NA14)</f>
        <v>9425</v>
      </c>
      <c r="Q18" s="413">
        <f>IF(ProvsCities!JN14="","",ProvsCities!JN14)</f>
        <v>8764</v>
      </c>
      <c r="R18" s="413">
        <f>IF(ProvsCities!NN14="","",ProvsCities!NN14)</f>
        <v>9802</v>
      </c>
      <c r="S18" s="413">
        <f>IF(ProvsCities!KA14="","",ProvsCities!KA14)</f>
        <v>9225</v>
      </c>
      <c r="T18" s="145">
        <f>IF(ProvsCities!OA14="","",ProvsCities!OA14)</f>
        <v>0</v>
      </c>
      <c r="U18" s="145">
        <f>IF(ProvsCities!KN14="","",ProvsCities!KN14)</f>
        <v>0</v>
      </c>
      <c r="V18" s="146">
        <f t="shared" si="1"/>
        <v>88066</v>
      </c>
      <c r="W18" s="620" t="str">
        <f>IF(ProvsCities!$HJ14="","",ProvsCities!$HJ14)</f>
        <v>Isabela Province</v>
      </c>
      <c r="X18" s="621"/>
      <c r="Y18" s="614">
        <f>IFERROR(IF(ProvsCities!$HM14="","",MROUND(ProvsCities!$HM14*Summary!$I$22,1)),"")</f>
        <v>134151</v>
      </c>
      <c r="Z18" s="615"/>
      <c r="AA18" s="614">
        <f>IF(ProvsCities!$HK14="","",ProvsCities!$HK14)</f>
        <v>94153</v>
      </c>
      <c r="AB18" s="615"/>
      <c r="AC18" s="71">
        <f t="shared" si="2"/>
        <v>0.70184344507308927</v>
      </c>
      <c r="AD18" s="413">
        <f>IF(ProvsCities!LE14="","",ProvsCities!LE14)</f>
        <v>3725</v>
      </c>
      <c r="AE18" s="413">
        <f>IF(ProvsCities!HR14="","",ProvsCities!HR14)</f>
        <v>3527</v>
      </c>
      <c r="AF18" s="413">
        <f>IF(ProvsCities!LR14="","",ProvsCities!LR14)</f>
        <v>3525</v>
      </c>
      <c r="AG18" s="413">
        <f>IF(ProvsCities!IE14="","",ProvsCities!IE14)</f>
        <v>3262</v>
      </c>
      <c r="AH18" s="413">
        <f>IF(ProvsCities!ME14="","",ProvsCities!ME14)</f>
        <v>7748</v>
      </c>
      <c r="AI18" s="413">
        <f>IF(ProvsCities!IR14="","",ProvsCities!IR14)</f>
        <v>7682</v>
      </c>
      <c r="AJ18" s="413">
        <f>IF(ProvsCities!MR14="","",ProvsCities!MR14)</f>
        <v>8424</v>
      </c>
      <c r="AK18" s="413">
        <f>IF(ProvsCities!JE14="","",ProvsCities!JE14)</f>
        <v>7690</v>
      </c>
      <c r="AL18" s="413">
        <f>IF(ProvsCities!NE14="","",ProvsCities!NE14)</f>
        <v>8734</v>
      </c>
      <c r="AM18" s="413">
        <f>IF(ProvsCities!JR14="","",ProvsCities!JR14)</f>
        <v>8138</v>
      </c>
      <c r="AN18" s="413">
        <f>IF(ProvsCities!NR14="","",ProvsCities!NR14)</f>
        <v>9318</v>
      </c>
      <c r="AO18" s="413">
        <f>IF(ProvsCities!KE14="","",ProvsCities!KE14)</f>
        <v>8610</v>
      </c>
      <c r="AP18" s="145">
        <f>IF(ProvsCities!OE14="","",ProvsCities!OE14)</f>
        <v>0</v>
      </c>
      <c r="AQ18" s="145">
        <f>IF(ProvsCities!KR14="","",ProvsCities!KR14)</f>
        <v>0</v>
      </c>
      <c r="AR18" s="146">
        <f t="shared" si="3"/>
        <v>80383</v>
      </c>
      <c r="AS18" s="620" t="str">
        <f>IF(ProvsCities!$HJ14="","",ProvsCities!$HJ14)</f>
        <v>Isabela Province</v>
      </c>
      <c r="AT18" s="621"/>
      <c r="AU18" s="614">
        <f>IFERROR(IF(ProvsCities!$HM14="","",MROUND(ProvsCities!$HM14*Summary!$I$22,1)),"")</f>
        <v>134151</v>
      </c>
      <c r="AV18" s="615"/>
      <c r="AW18" s="614">
        <f>IF(ProvsCities!$HK14="","",ProvsCities!$HK14)</f>
        <v>94153</v>
      </c>
      <c r="AX18" s="615"/>
      <c r="AY18" s="71">
        <f t="shared" si="4"/>
        <v>0.70184344507308927</v>
      </c>
      <c r="AZ18" s="413">
        <f>IF(ProvsCities!LI14="","",ProvsCities!LI14)</f>
        <v>3781</v>
      </c>
      <c r="BA18" s="413">
        <f>IF(ProvsCities!HV14="","",ProvsCities!HV14)</f>
        <v>3652</v>
      </c>
      <c r="BB18" s="413">
        <f>IF(ProvsCities!LV14="","",ProvsCities!LV14)</f>
        <v>3781</v>
      </c>
      <c r="BC18" s="413">
        <f>IF(ProvsCities!II14="","",ProvsCities!II14)</f>
        <v>3448</v>
      </c>
      <c r="BD18" s="413">
        <f>IF(ProvsCities!MI14="","",ProvsCities!MI14)</f>
        <v>8764</v>
      </c>
      <c r="BE18" s="413">
        <f>IF(ProvsCities!IV14="","",ProvsCities!IV14)</f>
        <v>8360</v>
      </c>
      <c r="BF18" s="413">
        <f>IF(ProvsCities!MV14="","",ProvsCities!MV14)</f>
        <v>9128</v>
      </c>
      <c r="BG18" s="413">
        <f>IF(ProvsCities!JI14="","",ProvsCities!JI14)</f>
        <v>8283</v>
      </c>
      <c r="BH18" s="413">
        <f>IF(ProvsCities!NI14="","",ProvsCities!NI14)</f>
        <v>9281</v>
      </c>
      <c r="BI18" s="413">
        <f>IF(ProvsCities!JV14="","",ProvsCities!JV14)</f>
        <v>8773</v>
      </c>
      <c r="BJ18" s="413">
        <f>IF(ProvsCities!NV14="","",ProvsCities!NV14)</f>
        <v>9659</v>
      </c>
      <c r="BK18" s="413">
        <f>IF(ProvsCities!KI14="","",ProvsCities!KI14)</f>
        <v>9233</v>
      </c>
      <c r="BL18" s="145">
        <f>IF(ProvsCities!OI14="","",ProvsCities!OI14)</f>
        <v>0</v>
      </c>
      <c r="BM18" s="145">
        <f>IF(ProvsCities!KV14="","",ProvsCities!KV14)</f>
        <v>0</v>
      </c>
      <c r="BN18" s="146">
        <f t="shared" si="5"/>
        <v>86143</v>
      </c>
      <c r="BO18" s="620" t="str">
        <f>IF(ProvsCities!$HJ14="","",ProvsCities!$HJ14)</f>
        <v>Isabela Province</v>
      </c>
      <c r="BP18" s="621"/>
      <c r="BQ18" s="614">
        <f>IFERROR(IF(ProvsCities!$HM14="","",MROUND(ProvsCities!$HM14*Summary!$I$22,1)),"")</f>
        <v>134151</v>
      </c>
      <c r="BR18" s="615"/>
      <c r="BS18" s="614">
        <f>IF(ProvsCities!$HK14="","",ProvsCities!$HK14)</f>
        <v>94153</v>
      </c>
      <c r="BT18" s="615"/>
      <c r="BU18" s="71">
        <f t="shared" si="6"/>
        <v>0.70184344507308927</v>
      </c>
      <c r="BV18" s="413">
        <f>IF(ProvsCities!LD14="","",ProvsCities!LD14)</f>
        <v>50</v>
      </c>
      <c r="BW18" s="413">
        <f>IF(ProvsCities!HQ14="","",ProvsCities!HQ14)</f>
        <v>34</v>
      </c>
      <c r="BX18" s="413">
        <f>IF(ProvsCities!LQ14="","",ProvsCities!LQ14)</f>
        <v>115</v>
      </c>
      <c r="BY18" s="413">
        <f>IF(ProvsCities!ID14="","",ProvsCities!ID14)</f>
        <v>55</v>
      </c>
      <c r="BZ18" s="413">
        <f>IF(ProvsCities!MD14="","",ProvsCities!MD14)</f>
        <v>388</v>
      </c>
      <c r="CA18" s="413">
        <f>IF(ProvsCities!IQ14="","",ProvsCities!IQ14)</f>
        <v>330</v>
      </c>
      <c r="CB18" s="413">
        <f>IF(ProvsCities!MQ14="","",ProvsCities!MQ14)</f>
        <v>463</v>
      </c>
      <c r="CC18" s="413">
        <f>IF(ProvsCities!JD14="","",ProvsCities!JD14)</f>
        <v>359</v>
      </c>
      <c r="CD18" s="413">
        <f>IF(ProvsCities!ND14="","",ProvsCities!ND14)</f>
        <v>401</v>
      </c>
      <c r="CE18" s="413">
        <f>IF(ProvsCities!JQ14="","",ProvsCities!JQ14)</f>
        <v>399</v>
      </c>
      <c r="CF18" s="413">
        <f>IF(ProvsCities!NQ14="","",ProvsCities!NQ14)</f>
        <v>415</v>
      </c>
      <c r="CG18" s="413">
        <f>IF(ProvsCities!KD14="","",ProvsCities!KD14)</f>
        <v>411</v>
      </c>
      <c r="CH18" s="145">
        <f>IF(ProvsCities!OD14="","",ProvsCities!OD14)</f>
        <v>0</v>
      </c>
      <c r="CI18" s="145">
        <f>IF(ProvsCities!KQ14="","",ProvsCities!KQ14)</f>
        <v>0</v>
      </c>
      <c r="CJ18" s="72">
        <f t="shared" si="7"/>
        <v>3420</v>
      </c>
      <c r="CK18" s="620" t="str">
        <f>IF(ProvsCities!$HJ14="","",ProvsCities!$HJ14)</f>
        <v>Isabela Province</v>
      </c>
      <c r="CL18" s="621"/>
      <c r="CM18" s="614">
        <f>IFERROR(IF(ProvsCities!$HM14="","",MROUND(ProvsCities!$HM14*Summary!$I$22,1)),"")</f>
        <v>134151</v>
      </c>
      <c r="CN18" s="615"/>
      <c r="CO18" s="614">
        <f>IF(ProvsCities!$HK14="","",ProvsCities!$HK14)</f>
        <v>94153</v>
      </c>
      <c r="CP18" s="615"/>
      <c r="CQ18" s="71">
        <f t="shared" si="8"/>
        <v>0.70184344507308927</v>
      </c>
      <c r="CR18" s="413">
        <f>IF(ProvsCities!LG14="","",ProvsCities!LG14)</f>
        <v>160</v>
      </c>
      <c r="CS18" s="413">
        <f>IF(ProvsCities!HT14="","",ProvsCities!HT14)</f>
        <v>129</v>
      </c>
      <c r="CT18" s="413">
        <f>IF(ProvsCities!LT14="","",ProvsCities!LT14)</f>
        <v>285</v>
      </c>
      <c r="CU18" s="413">
        <f>IF(ProvsCities!IG14="","",ProvsCities!IG14)</f>
        <v>188</v>
      </c>
      <c r="CV18" s="413">
        <f>IF(ProvsCities!MG14="","",ProvsCities!MG14)</f>
        <v>947</v>
      </c>
      <c r="CW18" s="413">
        <f>IF(ProvsCities!IT14="","",ProvsCities!IT14)</f>
        <v>690</v>
      </c>
      <c r="CX18" s="413">
        <f>IF(ProvsCities!MT14="","",ProvsCities!MT14)</f>
        <v>924</v>
      </c>
      <c r="CY18" s="413">
        <f>IF(ProvsCities!JG14="","",ProvsCities!JG14)</f>
        <v>780</v>
      </c>
      <c r="CZ18" s="413">
        <f>IF(ProvsCities!NG14="","",ProvsCities!NG14)</f>
        <v>920</v>
      </c>
      <c r="DA18" s="413">
        <f>IF(ProvsCities!JT14="","",ProvsCities!JT14)</f>
        <v>826</v>
      </c>
      <c r="DB18" s="413">
        <f>IF(ProvsCities!NT14="","",ProvsCities!NT14)</f>
        <v>863</v>
      </c>
      <c r="DC18" s="413">
        <f>IF(ProvsCities!KG14="","",ProvsCities!KG14)</f>
        <v>886</v>
      </c>
      <c r="DD18" s="145">
        <f>IF(ProvsCities!OG14="","",ProvsCities!OG14)</f>
        <v>0</v>
      </c>
      <c r="DE18" s="145">
        <f>IF(ProvsCities!KT14="","",ProvsCities!KT14)</f>
        <v>0</v>
      </c>
      <c r="DF18" s="146">
        <f t="shared" si="9"/>
        <v>7598</v>
      </c>
      <c r="DG18" s="620" t="str">
        <f>IF(ProvsCities!$HJ14="","",ProvsCities!$HJ14)</f>
        <v>Isabela Province</v>
      </c>
      <c r="DH18" s="621"/>
      <c r="DI18" s="614">
        <f>IFERROR(IF(ProvsCities!$HM14="","",MROUND(ProvsCities!$HM14*Summary!$I$22,1)),"")</f>
        <v>134151</v>
      </c>
      <c r="DJ18" s="615"/>
      <c r="DK18" s="614">
        <f>IF(ProvsCities!$HK14="","",ProvsCities!$HK14)</f>
        <v>94153</v>
      </c>
      <c r="DL18" s="615"/>
      <c r="DM18" s="71">
        <f t="shared" si="10"/>
        <v>0.70184344507308927</v>
      </c>
      <c r="DN18" s="413">
        <f>IF(ProvsCities!LM14="","",ProvsCities!LM14)</f>
        <v>145</v>
      </c>
      <c r="DO18" s="413">
        <f>IF(ProvsCities!HZ14="","",ProvsCities!HZ14)</f>
        <v>94</v>
      </c>
      <c r="DP18" s="413">
        <f>IF(ProvsCities!LZ14="","",ProvsCities!LZ14)</f>
        <v>111</v>
      </c>
      <c r="DQ18" s="413">
        <f>IF(ProvsCities!IM14="","",ProvsCities!IM14)</f>
        <v>78</v>
      </c>
      <c r="DR18" s="413">
        <f>IF(ProvsCities!MM14="","",ProvsCities!MM14)</f>
        <v>296</v>
      </c>
      <c r="DS18" s="413">
        <f>IF(ProvsCities!IZ14="","",ProvsCities!IZ14)</f>
        <v>224</v>
      </c>
      <c r="DT18" s="413">
        <f>IF(ProvsCities!MZ14="","",ProvsCities!MZ14)</f>
        <v>266</v>
      </c>
      <c r="DU18" s="413">
        <f>IF(ProvsCities!JM14="","",ProvsCities!JM14)</f>
        <v>268</v>
      </c>
      <c r="DV18" s="413">
        <f>IF(ProvsCities!NM14="","",ProvsCities!NM14)</f>
        <v>285</v>
      </c>
      <c r="DW18" s="413">
        <f>IF(ProvsCities!JZ14="","",ProvsCities!JZ14)</f>
        <v>218</v>
      </c>
      <c r="DX18" s="413">
        <f>IF(ProvsCities!NZ14="","",ProvsCities!NZ14)</f>
        <v>282</v>
      </c>
      <c r="DY18" s="413">
        <f>IF(ProvsCities!KM14="","",ProvsCities!KM14)</f>
        <v>229</v>
      </c>
      <c r="DZ18" s="145">
        <f>IF(ProvsCities!OM14="","",ProvsCities!OM14)</f>
        <v>0</v>
      </c>
      <c r="EA18" s="145">
        <f>IF(ProvsCities!KZ14="","",ProvsCities!KZ14)</f>
        <v>0</v>
      </c>
      <c r="EB18" s="146">
        <f t="shared" si="11"/>
        <v>2496</v>
      </c>
      <c r="EC18" s="620" t="str">
        <f>IF(ProvsCities!$HJ14="","",ProvsCities!$HJ14)</f>
        <v>Isabela Province</v>
      </c>
      <c r="ED18" s="621"/>
      <c r="EE18" s="614">
        <f>IFERROR(IF(ProvsCities!$HM14="","",MROUND(ProvsCities!$HM14*Summary!$I$22,1)),"")</f>
        <v>134151</v>
      </c>
      <c r="EF18" s="615"/>
      <c r="EG18" s="614">
        <f>IF(ProvsCities!$HK14="","",ProvsCities!$HK14)</f>
        <v>94153</v>
      </c>
      <c r="EH18" s="615"/>
      <c r="EI18" s="71">
        <f t="shared" si="12"/>
        <v>0.70184344507308927</v>
      </c>
      <c r="EJ18" s="413">
        <f>IF(ProvsCities!LC14="","",ProvsCities!LC14)</f>
        <v>16</v>
      </c>
      <c r="EK18" s="413">
        <f>IF(ProvsCities!HP14="","",ProvsCities!HP14)</f>
        <v>20</v>
      </c>
      <c r="EL18" s="413">
        <f>IF(ProvsCities!LP14="","",ProvsCities!LP14)</f>
        <v>33</v>
      </c>
      <c r="EM18" s="413">
        <f>IF(ProvsCities!IC14="","",ProvsCities!IC14)</f>
        <v>25</v>
      </c>
      <c r="EN18" s="413">
        <f>IF(ProvsCities!MC14="","",ProvsCities!MC14)</f>
        <v>120</v>
      </c>
      <c r="EO18" s="413">
        <f>IF(ProvsCities!IP14="","",ProvsCities!IP14)</f>
        <v>61</v>
      </c>
      <c r="EP18" s="413">
        <f>IF(ProvsCities!MP14="","",ProvsCities!MP14)</f>
        <v>100</v>
      </c>
      <c r="EQ18" s="413">
        <f>IF(ProvsCities!JC14="","",ProvsCities!JC14)</f>
        <v>85</v>
      </c>
      <c r="ER18" s="413">
        <f>IF(ProvsCities!NC14="","",ProvsCities!NC14)</f>
        <v>93</v>
      </c>
      <c r="ES18" s="413">
        <f>IF(ProvsCities!JP14="","",ProvsCities!JP14)</f>
        <v>77</v>
      </c>
      <c r="ET18" s="413">
        <f>IF(ProvsCities!NP14="","",ProvsCities!NP14)</f>
        <v>84</v>
      </c>
      <c r="EU18" s="413">
        <f>IF(ProvsCities!KC14="","",ProvsCities!KC14)</f>
        <v>82</v>
      </c>
      <c r="EV18" s="145">
        <f>IF(ProvsCities!OC14="","",ProvsCities!OC14)</f>
        <v>0</v>
      </c>
      <c r="EW18" s="145">
        <f>IF(ProvsCities!KP14="","",ProvsCities!KP14)</f>
        <v>0</v>
      </c>
      <c r="EX18" s="146">
        <f t="shared" si="13"/>
        <v>796</v>
      </c>
      <c r="EY18" s="620" t="str">
        <f>IF(ProvsCities!$HJ14="","",ProvsCities!$HJ14)</f>
        <v>Isabela Province</v>
      </c>
      <c r="EZ18" s="621"/>
      <c r="FA18" s="614">
        <f>IFERROR(IF(ProvsCities!$HM14="","",MROUND(ProvsCities!$HM14*Summary!$I$22,1)),"")</f>
        <v>134151</v>
      </c>
      <c r="FB18" s="615"/>
      <c r="FC18" s="614">
        <f>IF(ProvsCities!$HK14="","",ProvsCities!$HK14)</f>
        <v>94153</v>
      </c>
      <c r="FD18" s="615"/>
      <c r="FE18" s="71">
        <f t="shared" si="14"/>
        <v>0.70184344507308927</v>
      </c>
      <c r="FF18" s="413">
        <f>IF(ProvsCities!LF14="","",ProvsCities!LF14)</f>
        <v>117</v>
      </c>
      <c r="FG18" s="413">
        <f>IF(ProvsCities!HS14="","",ProvsCities!HS14)</f>
        <v>73</v>
      </c>
      <c r="FH18" s="413">
        <f>IF(ProvsCities!LS14="","",ProvsCities!LS14)</f>
        <v>137</v>
      </c>
      <c r="FI18" s="413">
        <f>IF(ProvsCities!IF14="","",ProvsCities!IF14)</f>
        <v>108</v>
      </c>
      <c r="FJ18" s="413">
        <f>IF(ProvsCities!MF14="","",ProvsCities!MF14)</f>
        <v>526</v>
      </c>
      <c r="FK18" s="413">
        <f>IF(ProvsCities!IS14="","",ProvsCities!IS14)</f>
        <v>346</v>
      </c>
      <c r="FL18" s="413">
        <f>IF(ProvsCities!MS14="","",ProvsCities!MS14)</f>
        <v>420</v>
      </c>
      <c r="FM18" s="413">
        <f>IF(ProvsCities!JF14="","",ProvsCities!JF14)</f>
        <v>299</v>
      </c>
      <c r="FN18" s="413">
        <f>IF(ProvsCities!NF14="","",ProvsCities!NF14)</f>
        <v>329</v>
      </c>
      <c r="FO18" s="413">
        <f>IF(ProvsCities!JS14="","",ProvsCities!JS14)</f>
        <v>296</v>
      </c>
      <c r="FP18" s="413">
        <f>IF(ProvsCities!NS14="","",ProvsCities!NS14)</f>
        <v>294</v>
      </c>
      <c r="FQ18" s="413">
        <f>IF(ProvsCities!KF14="","",ProvsCities!KF14)</f>
        <v>305</v>
      </c>
      <c r="FR18" s="145">
        <f>IF(ProvsCities!OF14="","",ProvsCities!OF14)</f>
        <v>0</v>
      </c>
      <c r="FS18" s="145">
        <f>IF(ProvsCities!KS14="","",ProvsCities!KS14)</f>
        <v>0</v>
      </c>
      <c r="FT18" s="146">
        <f t="shared" si="15"/>
        <v>3250</v>
      </c>
      <c r="FU18" s="620" t="str">
        <f>IF(ProvsCities!$HJ14="","",ProvsCities!$HJ14)</f>
        <v>Isabela Province</v>
      </c>
      <c r="FV18" s="621"/>
      <c r="FW18" s="614">
        <f>IFERROR(IF(ProvsCities!$HM14="","",MROUND(ProvsCities!$HM14*Summary!$I$22,1)),"")</f>
        <v>134151</v>
      </c>
      <c r="FX18" s="615"/>
      <c r="FY18" s="614">
        <f>IF(ProvsCities!$HK14="","",ProvsCities!$HK14)</f>
        <v>94153</v>
      </c>
      <c r="FZ18" s="615"/>
      <c r="GA18" s="71">
        <f t="shared" si="16"/>
        <v>0.70184344507308927</v>
      </c>
      <c r="GB18" s="413">
        <f>IF(ProvsCities!LL14="","",ProvsCities!LL14)</f>
        <v>103</v>
      </c>
      <c r="GC18" s="413">
        <f>IF(ProvsCities!HY14="","",ProvsCities!HY14)</f>
        <v>86</v>
      </c>
      <c r="GD18" s="413">
        <f>IF(ProvsCities!LY14="","",ProvsCities!LY14)</f>
        <v>56</v>
      </c>
      <c r="GE18" s="413">
        <f>IF(ProvsCities!IL14="","",ProvsCities!IL14)</f>
        <v>47</v>
      </c>
      <c r="GF18" s="413">
        <f>IF(ProvsCities!ML14="","",ProvsCities!ML14)</f>
        <v>156</v>
      </c>
      <c r="GG18" s="413">
        <f>IF(ProvsCities!IY14="","",ProvsCities!IY14)</f>
        <v>117</v>
      </c>
      <c r="GH18" s="413">
        <f>IF(ProvsCities!MY14="","",ProvsCities!MY14)</f>
        <v>153</v>
      </c>
      <c r="GI18" s="413">
        <f>IF(ProvsCities!JL14="","",ProvsCities!JL14)</f>
        <v>95</v>
      </c>
      <c r="GJ18" s="413">
        <f>IF(ProvsCities!NL14="","",ProvsCities!NL14)</f>
        <v>126</v>
      </c>
      <c r="GK18" s="413">
        <f>IF(ProvsCities!JY14="","",ProvsCities!JY14)</f>
        <v>65</v>
      </c>
      <c r="GL18" s="413">
        <f>IF(ProvsCities!NY14="","",ProvsCities!NY14)</f>
        <v>95</v>
      </c>
      <c r="GM18" s="413">
        <f>IF(ProvsCities!KL14="","",ProvsCities!KL14)</f>
        <v>68</v>
      </c>
      <c r="GN18" s="145">
        <f>IF(ProvsCities!OL14="","",ProvsCities!OL14)</f>
        <v>0</v>
      </c>
      <c r="GO18" s="145">
        <f>IF(ProvsCities!KY14="","",ProvsCities!KY14)</f>
        <v>0</v>
      </c>
      <c r="GP18" s="146">
        <f t="shared" si="17"/>
        <v>1167</v>
      </c>
      <c r="GQ18" s="620" t="str">
        <f>IF(ProvsCities!$HJ14="","",ProvsCities!$HJ14)</f>
        <v>Isabela Province</v>
      </c>
      <c r="GR18" s="621"/>
      <c r="GS18" s="614">
        <f>IFERROR(IF(ProvsCities!$HM14="","",MROUND(ProvsCities!$HM14*Summary!$I$22,1)),"")</f>
        <v>134151</v>
      </c>
      <c r="GT18" s="615"/>
      <c r="GU18" s="614">
        <f>IF(ProvsCities!$HK14="","",ProvsCities!$HK14)</f>
        <v>94153</v>
      </c>
      <c r="GV18" s="615"/>
      <c r="GW18" s="71">
        <f t="shared" si="18"/>
        <v>0.70184344507308927</v>
      </c>
      <c r="GX18" s="413">
        <f>IF(ProvsCities!LB14="","",ProvsCities!LB14)</f>
        <v>163</v>
      </c>
      <c r="GY18" s="413">
        <f>IF(ProvsCities!HO14="","",ProvsCities!HO14)</f>
        <v>134</v>
      </c>
      <c r="GZ18" s="413">
        <f>IF(ProvsCities!LO14="","",ProvsCities!LO14)</f>
        <v>76</v>
      </c>
      <c r="HA18" s="413">
        <f>IF(ProvsCities!IB14="","",ProvsCities!IB14)</f>
        <v>51</v>
      </c>
      <c r="HB18" s="413">
        <f>IF(ProvsCities!MB14="","",ProvsCities!MB14)</f>
        <v>180</v>
      </c>
      <c r="HC18" s="413">
        <f>IF(ProvsCities!IO14="","",ProvsCities!IO14)</f>
        <v>158</v>
      </c>
      <c r="HD18" s="413">
        <f>IF(ProvsCities!MO14="","",ProvsCities!MO14)</f>
        <v>192</v>
      </c>
      <c r="HE18" s="413">
        <f>IF(ProvsCities!JB14="","",ProvsCities!JB14)</f>
        <v>127</v>
      </c>
      <c r="HF18" s="413">
        <f>IF(ProvsCities!NB14="","",ProvsCities!NB14)</f>
        <v>228</v>
      </c>
      <c r="HG18" s="413">
        <f>IF(ProvsCities!JO14="","",ProvsCities!JO14)</f>
        <v>158</v>
      </c>
      <c r="HH18" s="413">
        <f>IF(ProvsCities!NO14="","",ProvsCities!NO14)</f>
        <v>259</v>
      </c>
      <c r="HI18" s="413">
        <f>IF(ProvsCities!KB14="","",ProvsCities!KB14)</f>
        <v>145</v>
      </c>
      <c r="HJ18" s="145">
        <f>IF(ProvsCities!OB14="","",ProvsCities!OB14)</f>
        <v>0</v>
      </c>
      <c r="HK18" s="145">
        <f>IF(ProvsCities!KO14="","",ProvsCities!KO14)</f>
        <v>0</v>
      </c>
      <c r="HL18" s="146">
        <f t="shared" si="19"/>
        <v>1871</v>
      </c>
      <c r="HM18" s="620" t="str">
        <f>IF(ProvsCities!$HJ14="","",ProvsCities!$HJ14)</f>
        <v>Isabela Province</v>
      </c>
      <c r="HN18" s="621"/>
      <c r="HO18" s="614">
        <f>IFERROR(IF(ProvsCities!$HM14="","",MROUND(ProvsCities!$HM14*Summary!$I$22,1)),"")</f>
        <v>134151</v>
      </c>
      <c r="HP18" s="615"/>
      <c r="HQ18" s="614">
        <f>IF(ProvsCities!$HK14="","",ProvsCities!$HK14)</f>
        <v>94153</v>
      </c>
      <c r="HR18" s="615"/>
      <c r="HS18" s="71">
        <f t="shared" si="20"/>
        <v>0.70184344507308927</v>
      </c>
      <c r="HT18" s="413">
        <f>IF(ProvsCities!LH14="","",ProvsCities!LH14)</f>
        <v>411</v>
      </c>
      <c r="HU18" s="413">
        <f>IF(ProvsCities!HU14="","",ProvsCities!HU14)</f>
        <v>398</v>
      </c>
      <c r="HV18" s="413">
        <f>IF(ProvsCities!LU14="","",ProvsCities!LU14)</f>
        <v>220</v>
      </c>
      <c r="HW18" s="413">
        <f>IF(ProvsCities!IH14="","",ProvsCities!IH14)</f>
        <v>189</v>
      </c>
      <c r="HX18" s="413">
        <f>IF(ProvsCities!MH14="","",ProvsCities!MH14)</f>
        <v>406</v>
      </c>
      <c r="HY18" s="413">
        <f>IF(ProvsCities!IU14="","",ProvsCities!IU14)</f>
        <v>367</v>
      </c>
      <c r="HZ18" s="413">
        <f>IF(ProvsCities!MU14="","",ProvsCities!MU14)</f>
        <v>275</v>
      </c>
      <c r="IA18" s="413">
        <f>IF(ProvsCities!JH14="","",ProvsCities!JH14)</f>
        <v>205</v>
      </c>
      <c r="IB18" s="413">
        <f>IF(ProvsCities!NH14="","",ProvsCities!NH14)</f>
        <v>168</v>
      </c>
      <c r="IC18" s="413">
        <f>IF(ProvsCities!JU14="","",ProvsCities!JU14)</f>
        <v>137</v>
      </c>
      <c r="ID18" s="413">
        <f>IF(ProvsCities!NU14="","",ProvsCities!NU14)</f>
        <v>84</v>
      </c>
      <c r="IE18" s="413">
        <f>IF(ProvsCities!KH14="","",ProvsCities!KH14)</f>
        <v>62</v>
      </c>
      <c r="IF18" s="145">
        <f>IF(ProvsCities!OH14="","",ProvsCities!OH14)</f>
        <v>0</v>
      </c>
      <c r="IG18" s="145">
        <f>IF(ProvsCities!KU14="","",ProvsCities!KU14)</f>
        <v>0</v>
      </c>
      <c r="IH18" s="146">
        <f t="shared" si="21"/>
        <v>2922</v>
      </c>
      <c r="II18" s="620" t="str">
        <f>IF(ProvsCities!$HJ14="","",ProvsCities!$HJ14)</f>
        <v>Isabela Province</v>
      </c>
      <c r="IJ18" s="621"/>
      <c r="IK18" s="614">
        <f>IFERROR(IF(ProvsCities!$HM14="","",MROUND(ProvsCities!$HM14*Summary!$I$22,1)),"")</f>
        <v>134151</v>
      </c>
      <c r="IL18" s="615"/>
      <c r="IM18" s="614">
        <f>IF(ProvsCities!$HK14="","",ProvsCities!$HK14)</f>
        <v>94153</v>
      </c>
      <c r="IN18" s="615"/>
      <c r="IO18" s="71">
        <f t="shared" si="22"/>
        <v>0.70184344507308927</v>
      </c>
      <c r="IP18" s="413">
        <f>IF(ProvsCities!LJ14="","",ProvsCities!LJ14)</f>
        <v>208</v>
      </c>
      <c r="IQ18" s="413">
        <f>IF(ProvsCities!HW14="","",ProvsCities!HW14)</f>
        <v>161</v>
      </c>
      <c r="IR18" s="413">
        <f>IF(ProvsCities!LW14="","",ProvsCities!LW14)</f>
        <v>131</v>
      </c>
      <c r="IS18" s="413">
        <f>IF(ProvsCities!IJ14="","",ProvsCities!IJ14)</f>
        <v>109</v>
      </c>
      <c r="IT18" s="413">
        <f>IF(ProvsCities!MJ14="","",ProvsCities!MJ14)</f>
        <v>257</v>
      </c>
      <c r="IU18" s="413">
        <f>IF(ProvsCities!IW14="","",ProvsCities!IW14)</f>
        <v>229</v>
      </c>
      <c r="IV18" s="413">
        <f>IF(ProvsCities!MW14="","",ProvsCities!MW14)</f>
        <v>294</v>
      </c>
      <c r="IW18" s="413">
        <f>IF(ProvsCities!JJ14="","",ProvsCities!JJ14)</f>
        <v>214</v>
      </c>
      <c r="IX18" s="413">
        <f>IF(ProvsCities!NJ14="","",ProvsCities!NJ14)</f>
        <v>255</v>
      </c>
      <c r="IY18" s="413">
        <f>IF(ProvsCities!JW14="","",ProvsCities!JW14)</f>
        <v>200</v>
      </c>
      <c r="IZ18" s="413">
        <f>IF(ProvsCities!NW14="","",ProvsCities!NW14)</f>
        <v>284</v>
      </c>
      <c r="JA18" s="413">
        <f>IF(ProvsCities!KJ14="","",ProvsCities!KJ14)</f>
        <v>193</v>
      </c>
      <c r="JB18" s="145">
        <f>IF(ProvsCities!OJ14="","",ProvsCities!OJ14)</f>
        <v>0</v>
      </c>
      <c r="JC18" s="145">
        <f>IF(ProvsCities!KW14="","",ProvsCities!KW14)</f>
        <v>0</v>
      </c>
      <c r="JD18" s="146">
        <f t="shared" si="23"/>
        <v>2535</v>
      </c>
      <c r="JE18" s="620" t="str">
        <f>IF(ProvsCities!$HJ14="","",ProvsCities!$HJ14)</f>
        <v>Isabela Province</v>
      </c>
      <c r="JF18" s="621"/>
      <c r="JG18" s="614">
        <f>IFERROR(IF(ProvsCities!$HM14="","",MROUND(ProvsCities!$HM14*Summary!$I$22,1)),"")</f>
        <v>134151</v>
      </c>
      <c r="JH18" s="615"/>
      <c r="JI18" s="614">
        <f>IF(ProvsCities!$HK14="","",ProvsCities!$HK14)</f>
        <v>94153</v>
      </c>
      <c r="JJ18" s="615"/>
      <c r="JK18" s="71">
        <f t="shared" si="24"/>
        <v>0.70184344507308927</v>
      </c>
      <c r="JL18" s="413">
        <f>IF(ProvsCities!LK14="","",ProvsCities!LK14)</f>
        <v>159</v>
      </c>
      <c r="JM18" s="413">
        <f>IF(ProvsCities!HX14="","",ProvsCities!HX14)</f>
        <v>128</v>
      </c>
      <c r="JN18" s="413">
        <f>IF(ProvsCities!LX14="","",ProvsCities!LX14)</f>
        <v>77</v>
      </c>
      <c r="JO18" s="413">
        <f>IF(ProvsCities!IK14="","",ProvsCities!IK14)</f>
        <v>58</v>
      </c>
      <c r="JP18" s="413">
        <f>IF(ProvsCities!MK14="","",ProvsCities!MK14)</f>
        <v>145</v>
      </c>
      <c r="JQ18" s="413">
        <f>IF(ProvsCities!IX14="","",ProvsCities!IX14)</f>
        <v>146</v>
      </c>
      <c r="JR18" s="413">
        <f>IF(ProvsCities!MX14="","",ProvsCities!MX14)</f>
        <v>192</v>
      </c>
      <c r="JS18" s="413">
        <f>IF(ProvsCities!JK14="","",ProvsCities!JK14)</f>
        <v>123</v>
      </c>
      <c r="JT18" s="413">
        <f>IF(ProvsCities!NK14="","",ProvsCities!NK14)</f>
        <v>200</v>
      </c>
      <c r="JU18" s="413">
        <f>IF(ProvsCities!JX14="","",ProvsCities!JX14)</f>
        <v>142</v>
      </c>
      <c r="JV18" s="413">
        <f>IF(ProvsCities!NX14="","",ProvsCities!NX14)</f>
        <v>240</v>
      </c>
      <c r="JW18" s="413">
        <f>IF(ProvsCities!KK14="","",ProvsCities!KK14)</f>
        <v>140</v>
      </c>
      <c r="JX18" s="145">
        <f>IF(ProvsCities!OK14="","",ProvsCities!OK14)</f>
        <v>0</v>
      </c>
      <c r="JY18" s="145">
        <f>IF(ProvsCities!KX14="","",ProvsCities!KX14)</f>
        <v>0</v>
      </c>
      <c r="JZ18" s="146">
        <f t="shared" si="25"/>
        <v>1750</v>
      </c>
    </row>
    <row r="19" spans="1:286" ht="15.9" customHeight="1" x14ac:dyDescent="0.3">
      <c r="A19" s="620" t="str">
        <f>IF(ProvsCities!$HJ15="","",ProvsCities!$HJ15)</f>
        <v>Nueva Vizcaya Province</v>
      </c>
      <c r="B19" s="621"/>
      <c r="C19" s="614">
        <f>IFERROR(IF(ProvsCities!$HM15="","",MROUND(ProvsCities!$HM15*Summary!$I$22,1)),"")</f>
        <v>48458</v>
      </c>
      <c r="D19" s="615"/>
      <c r="E19" s="614">
        <f>IF(ProvsCities!$HK15="","",ProvsCities!$HK15)</f>
        <v>38417</v>
      </c>
      <c r="F19" s="615"/>
      <c r="G19" s="71">
        <f t="shared" si="0"/>
        <v>0.79278963225886334</v>
      </c>
      <c r="H19" s="413">
        <f>IF(ProvsCities!LA15="","",ProvsCities!LA15)</f>
        <v>1646</v>
      </c>
      <c r="I19" s="413">
        <f>IF(ProvsCities!HN15="","",ProvsCities!HN15)</f>
        <v>1688</v>
      </c>
      <c r="J19" s="413">
        <f>IF(ProvsCities!LN15="","",ProvsCities!LN15)</f>
        <v>1840</v>
      </c>
      <c r="K19" s="413">
        <f>IF(ProvsCities!IA15="","",ProvsCities!IA15)</f>
        <v>1676</v>
      </c>
      <c r="L19" s="413">
        <f>IF(ProvsCities!MA15="","",ProvsCities!MA15)</f>
        <v>3898</v>
      </c>
      <c r="M19" s="413">
        <f>IF(ProvsCities!IN15="","",ProvsCities!IN15)</f>
        <v>3637</v>
      </c>
      <c r="N19" s="413">
        <f>IF(ProvsCities!MN15="","",ProvsCities!MN15)</f>
        <v>3934</v>
      </c>
      <c r="O19" s="413">
        <f>IF(ProvsCities!JA15="","",ProvsCities!JA15)</f>
        <v>3668</v>
      </c>
      <c r="P19" s="413">
        <f>IF(ProvsCities!NA15="","",ProvsCities!NA15)</f>
        <v>4061</v>
      </c>
      <c r="Q19" s="413">
        <f>IF(ProvsCities!JN15="","",ProvsCities!JN15)</f>
        <v>3746</v>
      </c>
      <c r="R19" s="413">
        <f>IF(ProvsCities!NN15="","",ProvsCities!NN15)</f>
        <v>3902</v>
      </c>
      <c r="S19" s="413">
        <f>IF(ProvsCities!KA15="","",ProvsCities!KA15)</f>
        <v>3720</v>
      </c>
      <c r="T19" s="145">
        <f>IF(ProvsCities!OA15="","",ProvsCities!OA15)</f>
        <v>0</v>
      </c>
      <c r="U19" s="145">
        <f>IF(ProvsCities!KN15="","",ProvsCities!KN15)</f>
        <v>0</v>
      </c>
      <c r="V19" s="146">
        <f t="shared" si="1"/>
        <v>37416</v>
      </c>
      <c r="W19" s="620" t="str">
        <f>IF(ProvsCities!$HJ15="","",ProvsCities!$HJ15)</f>
        <v>Nueva Vizcaya Province</v>
      </c>
      <c r="X19" s="621"/>
      <c r="Y19" s="614">
        <f>IFERROR(IF(ProvsCities!$HM15="","",MROUND(ProvsCities!$HM15*Summary!$I$22,1)),"")</f>
        <v>48458</v>
      </c>
      <c r="Z19" s="615"/>
      <c r="AA19" s="614">
        <f>IF(ProvsCities!$HK15="","",ProvsCities!$HK15)</f>
        <v>38417</v>
      </c>
      <c r="AB19" s="615"/>
      <c r="AC19" s="71">
        <f t="shared" si="2"/>
        <v>0.79278963225886334</v>
      </c>
      <c r="AD19" s="413">
        <f>IF(ProvsCities!LE15="","",ProvsCities!LE15)</f>
        <v>1576</v>
      </c>
      <c r="AE19" s="413">
        <f>IF(ProvsCities!HR15="","",ProvsCities!HR15)</f>
        <v>1606</v>
      </c>
      <c r="AF19" s="413">
        <f>IF(ProvsCities!LR15="","",ProvsCities!LR15)</f>
        <v>1761</v>
      </c>
      <c r="AG19" s="413">
        <f>IF(ProvsCities!IE15="","",ProvsCities!IE15)</f>
        <v>1589</v>
      </c>
      <c r="AH19" s="413">
        <f>IF(ProvsCities!ME15="","",ProvsCities!ME15)</f>
        <v>3693</v>
      </c>
      <c r="AI19" s="413">
        <f>IF(ProvsCities!IR15="","",ProvsCities!IR15)</f>
        <v>3420</v>
      </c>
      <c r="AJ19" s="413">
        <f>IF(ProvsCities!MR15="","",ProvsCities!MR15)</f>
        <v>3750</v>
      </c>
      <c r="AK19" s="413">
        <f>IF(ProvsCities!JE15="","",ProvsCities!JE15)</f>
        <v>3468</v>
      </c>
      <c r="AL19" s="413">
        <f>IF(ProvsCities!NE15="","",ProvsCities!NE15)</f>
        <v>3890</v>
      </c>
      <c r="AM19" s="413">
        <f>IF(ProvsCities!JR15="","",ProvsCities!JR15)</f>
        <v>3571</v>
      </c>
      <c r="AN19" s="413">
        <f>IF(ProvsCities!NR15="","",ProvsCities!NR15)</f>
        <v>3757</v>
      </c>
      <c r="AO19" s="413">
        <f>IF(ProvsCities!KE15="","",ProvsCities!KE15)</f>
        <v>3541</v>
      </c>
      <c r="AP19" s="145">
        <f>IF(ProvsCities!OE15="","",ProvsCities!OE15)</f>
        <v>0</v>
      </c>
      <c r="AQ19" s="145">
        <f>IF(ProvsCities!KR15="","",ProvsCities!KR15)</f>
        <v>0</v>
      </c>
      <c r="AR19" s="146">
        <f t="shared" si="3"/>
        <v>35622</v>
      </c>
      <c r="AS19" s="620" t="str">
        <f>IF(ProvsCities!$HJ15="","",ProvsCities!$HJ15)</f>
        <v>Nueva Vizcaya Province</v>
      </c>
      <c r="AT19" s="621"/>
      <c r="AU19" s="614">
        <f>IFERROR(IF(ProvsCities!$HM15="","",MROUND(ProvsCities!$HM15*Summary!$I$22,1)),"")</f>
        <v>48458</v>
      </c>
      <c r="AV19" s="615"/>
      <c r="AW19" s="614">
        <f>IF(ProvsCities!$HK15="","",ProvsCities!$HK15)</f>
        <v>38417</v>
      </c>
      <c r="AX19" s="615"/>
      <c r="AY19" s="71">
        <f t="shared" si="4"/>
        <v>0.79278963225886334</v>
      </c>
      <c r="AZ19" s="413">
        <f>IF(ProvsCities!LI15="","",ProvsCities!LI15)</f>
        <v>1612</v>
      </c>
      <c r="BA19" s="413">
        <f>IF(ProvsCities!HV15="","",ProvsCities!HV15)</f>
        <v>1658</v>
      </c>
      <c r="BB19" s="413">
        <f>IF(ProvsCities!LV15="","",ProvsCities!LV15)</f>
        <v>1821</v>
      </c>
      <c r="BC19" s="413">
        <f>IF(ProvsCities!II15="","",ProvsCities!II15)</f>
        <v>1686</v>
      </c>
      <c r="BD19" s="413">
        <f>IF(ProvsCities!MI15="","",ProvsCities!MI15)</f>
        <v>3919</v>
      </c>
      <c r="BE19" s="413">
        <f>IF(ProvsCities!IV15="","",ProvsCities!IV15)</f>
        <v>3634</v>
      </c>
      <c r="BF19" s="413">
        <f>IF(ProvsCities!MV15="","",ProvsCities!MV15)</f>
        <v>3959</v>
      </c>
      <c r="BG19" s="413">
        <f>IF(ProvsCities!JI15="","",ProvsCities!JI15)</f>
        <v>3700</v>
      </c>
      <c r="BH19" s="413">
        <f>IF(ProvsCities!NI15="","",ProvsCities!NI15)</f>
        <v>4068</v>
      </c>
      <c r="BI19" s="413">
        <f>IF(ProvsCities!JV15="","",ProvsCities!JV15)</f>
        <v>3780</v>
      </c>
      <c r="BJ19" s="413">
        <f>IF(ProvsCities!NV15="","",ProvsCities!NV15)</f>
        <v>3927</v>
      </c>
      <c r="BK19" s="413">
        <f>IF(ProvsCities!KI15="","",ProvsCities!KI15)</f>
        <v>3747</v>
      </c>
      <c r="BL19" s="145">
        <f>IF(ProvsCities!OI15="","",ProvsCities!OI15)</f>
        <v>0</v>
      </c>
      <c r="BM19" s="145">
        <f>IF(ProvsCities!KV15="","",ProvsCities!KV15)</f>
        <v>0</v>
      </c>
      <c r="BN19" s="146">
        <f t="shared" si="5"/>
        <v>37511</v>
      </c>
      <c r="BO19" s="620" t="str">
        <f>IF(ProvsCities!$HJ15="","",ProvsCities!$HJ15)</f>
        <v>Nueva Vizcaya Province</v>
      </c>
      <c r="BP19" s="621"/>
      <c r="BQ19" s="614">
        <f>IFERROR(IF(ProvsCities!$HM15="","",MROUND(ProvsCities!$HM15*Summary!$I$22,1)),"")</f>
        <v>48458</v>
      </c>
      <c r="BR19" s="615"/>
      <c r="BS19" s="614">
        <f>IF(ProvsCities!$HK15="","",ProvsCities!$HK15)</f>
        <v>38417</v>
      </c>
      <c r="BT19" s="615"/>
      <c r="BU19" s="71">
        <f t="shared" si="6"/>
        <v>0.79278963225886334</v>
      </c>
      <c r="BV19" s="413">
        <f>IF(ProvsCities!LD15="","",ProvsCities!LD15)</f>
        <v>9</v>
      </c>
      <c r="BW19" s="413">
        <f>IF(ProvsCities!HQ15="","",ProvsCities!HQ15)</f>
        <v>5</v>
      </c>
      <c r="BX19" s="413">
        <f>IF(ProvsCities!LQ15="","",ProvsCities!LQ15)</f>
        <v>24</v>
      </c>
      <c r="BY19" s="413">
        <f>IF(ProvsCities!ID15="","",ProvsCities!ID15)</f>
        <v>11</v>
      </c>
      <c r="BZ19" s="413">
        <f>IF(ProvsCities!MD15="","",ProvsCities!MD15)</f>
        <v>83</v>
      </c>
      <c r="CA19" s="413">
        <f>IF(ProvsCities!IQ15="","",ProvsCities!IQ15)</f>
        <v>52</v>
      </c>
      <c r="CB19" s="413">
        <f>IF(ProvsCities!MQ15="","",ProvsCities!MQ15)</f>
        <v>90</v>
      </c>
      <c r="CC19" s="413">
        <f>IF(ProvsCities!JD15="","",ProvsCities!JD15)</f>
        <v>78</v>
      </c>
      <c r="CD19" s="413">
        <f>IF(ProvsCities!ND15="","",ProvsCities!ND15)</f>
        <v>84</v>
      </c>
      <c r="CE19" s="413">
        <f>IF(ProvsCities!JQ15="","",ProvsCities!JQ15)</f>
        <v>93</v>
      </c>
      <c r="CF19" s="413">
        <f>IF(ProvsCities!NQ15="","",ProvsCities!NQ15)</f>
        <v>78</v>
      </c>
      <c r="CG19" s="413">
        <f>IF(ProvsCities!KD15="","",ProvsCities!KD15)</f>
        <v>77</v>
      </c>
      <c r="CH19" s="145">
        <f>IF(ProvsCities!OD15="","",ProvsCities!OD15)</f>
        <v>0</v>
      </c>
      <c r="CI19" s="145">
        <f>IF(ProvsCities!KQ15="","",ProvsCities!KQ15)</f>
        <v>0</v>
      </c>
      <c r="CJ19" s="72">
        <f t="shared" si="7"/>
        <v>684</v>
      </c>
      <c r="CK19" s="620" t="str">
        <f>IF(ProvsCities!$HJ15="","",ProvsCities!$HJ15)</f>
        <v>Nueva Vizcaya Province</v>
      </c>
      <c r="CL19" s="621"/>
      <c r="CM19" s="614">
        <f>IFERROR(IF(ProvsCities!$HM15="","",MROUND(ProvsCities!$HM15*Summary!$I$22,1)),"")</f>
        <v>48458</v>
      </c>
      <c r="CN19" s="615"/>
      <c r="CO19" s="614">
        <f>IF(ProvsCities!$HK15="","",ProvsCities!$HK15)</f>
        <v>38417</v>
      </c>
      <c r="CP19" s="615"/>
      <c r="CQ19" s="71">
        <f t="shared" si="8"/>
        <v>0.79278963225886334</v>
      </c>
      <c r="CR19" s="413">
        <f>IF(ProvsCities!LG15="","",ProvsCities!LG15)</f>
        <v>22</v>
      </c>
      <c r="CS19" s="413">
        <f>IF(ProvsCities!HT15="","",ProvsCities!HT15)</f>
        <v>26</v>
      </c>
      <c r="CT19" s="413">
        <f>IF(ProvsCities!LT15="","",ProvsCities!LT15)</f>
        <v>40</v>
      </c>
      <c r="CU19" s="413">
        <f>IF(ProvsCities!IG15="","",ProvsCities!IG15)</f>
        <v>26</v>
      </c>
      <c r="CV19" s="413">
        <f>IF(ProvsCities!MG15="","",ProvsCities!MG15)</f>
        <v>202</v>
      </c>
      <c r="CW19" s="413">
        <f>IF(ProvsCities!IT15="","",ProvsCities!IT15)</f>
        <v>165</v>
      </c>
      <c r="CX19" s="413">
        <f>IF(ProvsCities!MT15="","",ProvsCities!MT15)</f>
        <v>230</v>
      </c>
      <c r="CY19" s="413">
        <f>IF(ProvsCities!JG15="","",ProvsCities!JG15)</f>
        <v>213</v>
      </c>
      <c r="CZ19" s="413">
        <f>IF(ProvsCities!NG15="","",ProvsCities!NG15)</f>
        <v>241</v>
      </c>
      <c r="DA19" s="413">
        <f>IF(ProvsCities!JT15="","",ProvsCities!JT15)</f>
        <v>238</v>
      </c>
      <c r="DB19" s="413">
        <f>IF(ProvsCities!NT15="","",ProvsCities!NT15)</f>
        <v>246</v>
      </c>
      <c r="DC19" s="413">
        <f>IF(ProvsCities!KG15="","",ProvsCities!KG15)</f>
        <v>250</v>
      </c>
      <c r="DD19" s="145">
        <f>IF(ProvsCities!OG15="","",ProvsCities!OG15)</f>
        <v>0</v>
      </c>
      <c r="DE19" s="145">
        <f>IF(ProvsCities!KT15="","",ProvsCities!KT15)</f>
        <v>0</v>
      </c>
      <c r="DF19" s="146">
        <f t="shared" si="9"/>
        <v>1899</v>
      </c>
      <c r="DG19" s="620" t="str">
        <f>IF(ProvsCities!$HJ15="","",ProvsCities!$HJ15)</f>
        <v>Nueva Vizcaya Province</v>
      </c>
      <c r="DH19" s="621"/>
      <c r="DI19" s="614">
        <f>IFERROR(IF(ProvsCities!$HM15="","",MROUND(ProvsCities!$HM15*Summary!$I$22,1)),"")</f>
        <v>48458</v>
      </c>
      <c r="DJ19" s="615"/>
      <c r="DK19" s="614">
        <f>IF(ProvsCities!$HK15="","",ProvsCities!$HK15)</f>
        <v>38417</v>
      </c>
      <c r="DL19" s="615"/>
      <c r="DM19" s="71">
        <f t="shared" si="10"/>
        <v>0.79278963225886334</v>
      </c>
      <c r="DN19" s="413">
        <f>IF(ProvsCities!LM15="","",ProvsCities!LM15)</f>
        <v>12</v>
      </c>
      <c r="DO19" s="413">
        <f>IF(ProvsCities!HZ15="","",ProvsCities!HZ15)</f>
        <v>14</v>
      </c>
      <c r="DP19" s="413">
        <f>IF(ProvsCities!LZ15="","",ProvsCities!LZ15)</f>
        <v>26</v>
      </c>
      <c r="DQ19" s="413">
        <f>IF(ProvsCities!IM15="","",ProvsCities!IM15)</f>
        <v>9</v>
      </c>
      <c r="DR19" s="413">
        <f>IF(ProvsCities!MM15="","",ProvsCities!MM15)</f>
        <v>42</v>
      </c>
      <c r="DS19" s="413">
        <f>IF(ProvsCities!IZ15="","",ProvsCities!IZ15)</f>
        <v>34</v>
      </c>
      <c r="DT19" s="413">
        <f>IF(ProvsCities!MZ15="","",ProvsCities!MZ15)</f>
        <v>39</v>
      </c>
      <c r="DU19" s="413">
        <f>IF(ProvsCities!JM15="","",ProvsCities!JM15)</f>
        <v>32</v>
      </c>
      <c r="DV19" s="413">
        <f>IF(ProvsCities!NM15="","",ProvsCities!NM15)</f>
        <v>35</v>
      </c>
      <c r="DW19" s="413">
        <f>IF(ProvsCities!JZ15="","",ProvsCities!JZ15)</f>
        <v>29</v>
      </c>
      <c r="DX19" s="413">
        <f>IF(ProvsCities!NZ15="","",ProvsCities!NZ15)</f>
        <v>35</v>
      </c>
      <c r="DY19" s="413">
        <f>IF(ProvsCities!KM15="","",ProvsCities!KM15)</f>
        <v>23</v>
      </c>
      <c r="DZ19" s="145">
        <f>IF(ProvsCities!OM15="","",ProvsCities!OM15)</f>
        <v>0</v>
      </c>
      <c r="EA19" s="145">
        <f>IF(ProvsCities!KZ15="","",ProvsCities!KZ15)</f>
        <v>0</v>
      </c>
      <c r="EB19" s="146">
        <f t="shared" si="11"/>
        <v>330</v>
      </c>
      <c r="EC19" s="620" t="str">
        <f>IF(ProvsCities!$HJ15="","",ProvsCities!$HJ15)</f>
        <v>Nueva Vizcaya Province</v>
      </c>
      <c r="ED19" s="621"/>
      <c r="EE19" s="614">
        <f>IFERROR(IF(ProvsCities!$HM15="","",MROUND(ProvsCities!$HM15*Summary!$I$22,1)),"")</f>
        <v>48458</v>
      </c>
      <c r="EF19" s="615"/>
      <c r="EG19" s="614">
        <f>IF(ProvsCities!$HK15="","",ProvsCities!$HK15)</f>
        <v>38417</v>
      </c>
      <c r="EH19" s="615"/>
      <c r="EI19" s="71">
        <f t="shared" si="12"/>
        <v>0.79278963225886334</v>
      </c>
      <c r="EJ19" s="413">
        <f>IF(ProvsCities!LC15="","",ProvsCities!LC15)</f>
        <v>1</v>
      </c>
      <c r="EK19" s="413">
        <f>IF(ProvsCities!HP15="","",ProvsCities!HP15)</f>
        <v>1</v>
      </c>
      <c r="EL19" s="413">
        <f>IF(ProvsCities!LP15="","",ProvsCities!LP15)</f>
        <v>1</v>
      </c>
      <c r="EM19" s="413">
        <f>IF(ProvsCities!IC15="","",ProvsCities!IC15)</f>
        <v>1</v>
      </c>
      <c r="EN19" s="413">
        <f>IF(ProvsCities!MC15="","",ProvsCities!MC15)</f>
        <v>5</v>
      </c>
      <c r="EO19" s="413">
        <f>IF(ProvsCities!IP15="","",ProvsCities!IP15)</f>
        <v>4</v>
      </c>
      <c r="EP19" s="413">
        <f>IF(ProvsCities!MP15="","",ProvsCities!MP15)</f>
        <v>3</v>
      </c>
      <c r="EQ19" s="413">
        <f>IF(ProvsCities!JC15="","",ProvsCities!JC15)</f>
        <v>7</v>
      </c>
      <c r="ER19" s="413">
        <f>IF(ProvsCities!NC15="","",ProvsCities!NC15)</f>
        <v>4</v>
      </c>
      <c r="ES19" s="413">
        <f>IF(ProvsCities!JP15="","",ProvsCities!JP15)</f>
        <v>8</v>
      </c>
      <c r="ET19" s="413">
        <f>IF(ProvsCities!NP15="","",ProvsCities!NP15)</f>
        <v>6</v>
      </c>
      <c r="EU19" s="413">
        <f>IF(ProvsCities!KC15="","",ProvsCities!KC15)</f>
        <v>8</v>
      </c>
      <c r="EV19" s="145">
        <f>IF(ProvsCities!OC15="","",ProvsCities!OC15)</f>
        <v>0</v>
      </c>
      <c r="EW19" s="145">
        <f>IF(ProvsCities!KP15="","",ProvsCities!KP15)</f>
        <v>0</v>
      </c>
      <c r="EX19" s="146">
        <f t="shared" si="13"/>
        <v>49</v>
      </c>
      <c r="EY19" s="620" t="str">
        <f>IF(ProvsCities!$HJ15="","",ProvsCities!$HJ15)</f>
        <v>Nueva Vizcaya Province</v>
      </c>
      <c r="EZ19" s="621"/>
      <c r="FA19" s="614">
        <f>IFERROR(IF(ProvsCities!$HM15="","",MROUND(ProvsCities!$HM15*Summary!$I$22,1)),"")</f>
        <v>48458</v>
      </c>
      <c r="FB19" s="615"/>
      <c r="FC19" s="614">
        <f>IF(ProvsCities!$HK15="","",ProvsCities!$HK15)</f>
        <v>38417</v>
      </c>
      <c r="FD19" s="615"/>
      <c r="FE19" s="71">
        <f t="shared" si="14"/>
        <v>0.79278963225886334</v>
      </c>
      <c r="FF19" s="413">
        <f>IF(ProvsCities!LF15="","",ProvsCities!LF15)</f>
        <v>7</v>
      </c>
      <c r="FG19" s="413">
        <f>IF(ProvsCities!HS15="","",ProvsCities!HS15)</f>
        <v>3</v>
      </c>
      <c r="FH19" s="413">
        <f>IF(ProvsCities!LS15="","",ProvsCities!LS15)</f>
        <v>13</v>
      </c>
      <c r="FI19" s="413">
        <f>IF(ProvsCities!IF15="","",ProvsCities!IF15)</f>
        <v>13</v>
      </c>
      <c r="FJ19" s="413">
        <f>IF(ProvsCities!MF15="","",ProvsCities!MF15)</f>
        <v>35</v>
      </c>
      <c r="FK19" s="413">
        <f>IF(ProvsCities!IS15="","",ProvsCities!IS15)</f>
        <v>30</v>
      </c>
      <c r="FL19" s="413">
        <f>IF(ProvsCities!MS15="","",ProvsCities!MS15)</f>
        <v>31</v>
      </c>
      <c r="FM19" s="413">
        <f>IF(ProvsCities!JF15="","",ProvsCities!JF15)</f>
        <v>22</v>
      </c>
      <c r="FN19" s="413">
        <f>IF(ProvsCities!NF15="","",ProvsCities!NF15)</f>
        <v>20</v>
      </c>
      <c r="FO19" s="413">
        <f>IF(ProvsCities!JS15="","",ProvsCities!JS15)</f>
        <v>33</v>
      </c>
      <c r="FP19" s="413">
        <f>IF(ProvsCities!NS15="","",ProvsCities!NS15)</f>
        <v>29</v>
      </c>
      <c r="FQ19" s="413">
        <f>IF(ProvsCities!KF15="","",ProvsCities!KF15)</f>
        <v>22</v>
      </c>
      <c r="FR19" s="145">
        <f>IF(ProvsCities!OF15="","",ProvsCities!OF15)</f>
        <v>0</v>
      </c>
      <c r="FS19" s="145">
        <f>IF(ProvsCities!KS15="","",ProvsCities!KS15)</f>
        <v>0</v>
      </c>
      <c r="FT19" s="146">
        <f t="shared" si="15"/>
        <v>258</v>
      </c>
      <c r="FU19" s="620" t="str">
        <f>IF(ProvsCities!$HJ15="","",ProvsCities!$HJ15)</f>
        <v>Nueva Vizcaya Province</v>
      </c>
      <c r="FV19" s="621"/>
      <c r="FW19" s="614">
        <f>IFERROR(IF(ProvsCities!$HM15="","",MROUND(ProvsCities!$HM15*Summary!$I$22,1)),"")</f>
        <v>48458</v>
      </c>
      <c r="FX19" s="615"/>
      <c r="FY19" s="614">
        <f>IF(ProvsCities!$HK15="","",ProvsCities!$HK15)</f>
        <v>38417</v>
      </c>
      <c r="FZ19" s="615"/>
      <c r="GA19" s="71">
        <f t="shared" si="16"/>
        <v>0.79278963225886334</v>
      </c>
      <c r="GB19" s="413">
        <f>IF(ProvsCities!LL15="","",ProvsCities!LL15)</f>
        <v>1</v>
      </c>
      <c r="GC19" s="413">
        <f>IF(ProvsCities!HY15="","",ProvsCities!HY15)</f>
        <v>2</v>
      </c>
      <c r="GD19" s="413">
        <f>IF(ProvsCities!LY15="","",ProvsCities!LY15)</f>
        <v>2</v>
      </c>
      <c r="GE19" s="413">
        <f>IF(ProvsCities!IL15="","",ProvsCities!IL15)</f>
        <v>2</v>
      </c>
      <c r="GF19" s="413">
        <f>IF(ProvsCities!ML15="","",ProvsCities!ML15)</f>
        <v>7</v>
      </c>
      <c r="GG19" s="413">
        <f>IF(ProvsCities!IY15="","",ProvsCities!IY15)</f>
        <v>8</v>
      </c>
      <c r="GH19" s="413">
        <f>IF(ProvsCities!MY15="","",ProvsCities!MY15)</f>
        <v>3</v>
      </c>
      <c r="GI19" s="413">
        <f>IF(ProvsCities!JL15="","",ProvsCities!JL15)</f>
        <v>7</v>
      </c>
      <c r="GJ19" s="413">
        <f>IF(ProvsCities!NL15="","",ProvsCities!NL15)</f>
        <v>7</v>
      </c>
      <c r="GK19" s="413">
        <f>IF(ProvsCities!JY15="","",ProvsCities!JY15)</f>
        <v>4</v>
      </c>
      <c r="GL19" s="413">
        <f>IF(ProvsCities!NY15="","",ProvsCities!NY15)</f>
        <v>1</v>
      </c>
      <c r="GM19" s="413">
        <f>IF(ProvsCities!KL15="","",ProvsCities!KL15)</f>
        <v>4</v>
      </c>
      <c r="GN19" s="145">
        <f>IF(ProvsCities!OL15="","",ProvsCities!OL15)</f>
        <v>0</v>
      </c>
      <c r="GO19" s="145">
        <f>IF(ProvsCities!KY15="","",ProvsCities!KY15)</f>
        <v>0</v>
      </c>
      <c r="GP19" s="146">
        <f t="shared" si="17"/>
        <v>48</v>
      </c>
      <c r="GQ19" s="620" t="str">
        <f>IF(ProvsCities!$HJ15="","",ProvsCities!$HJ15)</f>
        <v>Nueva Vizcaya Province</v>
      </c>
      <c r="GR19" s="621"/>
      <c r="GS19" s="614">
        <f>IFERROR(IF(ProvsCities!$HM15="","",MROUND(ProvsCities!$HM15*Summary!$I$22,1)),"")</f>
        <v>48458</v>
      </c>
      <c r="GT19" s="615"/>
      <c r="GU19" s="614">
        <f>IF(ProvsCities!$HK15="","",ProvsCities!$HK15)</f>
        <v>38417</v>
      </c>
      <c r="GV19" s="615"/>
      <c r="GW19" s="71">
        <f t="shared" si="18"/>
        <v>0.79278963225886334</v>
      </c>
      <c r="GX19" s="413">
        <f>IF(ProvsCities!LB15="","",ProvsCities!LB15)</f>
        <v>19</v>
      </c>
      <c r="GY19" s="413">
        <f>IF(ProvsCities!HO15="","",ProvsCities!HO15)</f>
        <v>24</v>
      </c>
      <c r="GZ19" s="413">
        <f>IF(ProvsCities!LO15="","",ProvsCities!LO15)</f>
        <v>10</v>
      </c>
      <c r="HA19" s="413">
        <f>IF(ProvsCities!IB15="","",ProvsCities!IB15)</f>
        <v>13</v>
      </c>
      <c r="HB19" s="413">
        <f>IF(ProvsCities!MB15="","",ProvsCities!MB15)</f>
        <v>25</v>
      </c>
      <c r="HC19" s="413">
        <f>IF(ProvsCities!IO15="","",ProvsCities!IO15)</f>
        <v>10</v>
      </c>
      <c r="HD19" s="413">
        <f>IF(ProvsCities!MO15="","",ProvsCities!MO15)</f>
        <v>29</v>
      </c>
      <c r="HE19" s="413">
        <f>IF(ProvsCities!JB15="","",ProvsCities!JB15)</f>
        <v>25</v>
      </c>
      <c r="HF19" s="413">
        <f>IF(ProvsCities!NB15="","",ProvsCities!NB15)</f>
        <v>32</v>
      </c>
      <c r="HG19" s="413">
        <f>IF(ProvsCities!JO15="","",ProvsCities!JO15)</f>
        <v>23</v>
      </c>
      <c r="HH19" s="413">
        <f>IF(ProvsCities!NO15="","",ProvsCities!NO15)</f>
        <v>39</v>
      </c>
      <c r="HI19" s="413">
        <f>IF(ProvsCities!KB15="","",ProvsCities!KB15)</f>
        <v>19</v>
      </c>
      <c r="HJ19" s="145">
        <f>IF(ProvsCities!OB15="","",ProvsCities!OB15)</f>
        <v>0</v>
      </c>
      <c r="HK19" s="145">
        <f>IF(ProvsCities!KO15="","",ProvsCities!KO15)</f>
        <v>0</v>
      </c>
      <c r="HL19" s="146">
        <f t="shared" si="19"/>
        <v>268</v>
      </c>
      <c r="HM19" s="620" t="str">
        <f>IF(ProvsCities!$HJ15="","",ProvsCities!$HJ15)</f>
        <v>Nueva Vizcaya Province</v>
      </c>
      <c r="HN19" s="621"/>
      <c r="HO19" s="614">
        <f>IFERROR(IF(ProvsCities!$HM15="","",MROUND(ProvsCities!$HM15*Summary!$I$22,1)),"")</f>
        <v>48458</v>
      </c>
      <c r="HP19" s="615"/>
      <c r="HQ19" s="614">
        <f>IF(ProvsCities!$HK15="","",ProvsCities!$HK15)</f>
        <v>38417</v>
      </c>
      <c r="HR19" s="615"/>
      <c r="HS19" s="71">
        <f t="shared" si="20"/>
        <v>0.79278963225886334</v>
      </c>
      <c r="HT19" s="413">
        <f>IF(ProvsCities!LH15="","",ProvsCities!LH15)</f>
        <v>70</v>
      </c>
      <c r="HU19" s="413">
        <f>IF(ProvsCities!HU15="","",ProvsCities!HU15)</f>
        <v>82</v>
      </c>
      <c r="HV19" s="413">
        <f>IF(ProvsCities!LU15="","",ProvsCities!LU15)</f>
        <v>60</v>
      </c>
      <c r="HW19" s="413">
        <f>IF(ProvsCities!IH15="","",ProvsCities!IH15)</f>
        <v>66</v>
      </c>
      <c r="HX19" s="413">
        <f>IF(ProvsCities!MH15="","",ProvsCities!MH15)</f>
        <v>78</v>
      </c>
      <c r="HY19" s="413">
        <f>IF(ProvsCities!IU15="","",ProvsCities!IU15)</f>
        <v>83</v>
      </c>
      <c r="HZ19" s="413">
        <f>IF(ProvsCities!MU15="","",ProvsCities!MU15)</f>
        <v>46</v>
      </c>
      <c r="IA19" s="413">
        <f>IF(ProvsCities!JH15="","",ProvsCities!JH15)</f>
        <v>53</v>
      </c>
      <c r="IB19" s="413">
        <f>IF(ProvsCities!NH15="","",ProvsCities!NH15)</f>
        <v>29</v>
      </c>
      <c r="IC19" s="413">
        <f>IF(ProvsCities!JU15="","",ProvsCities!JU15)</f>
        <v>20</v>
      </c>
      <c r="ID19" s="413">
        <f>IF(ProvsCities!NU15="","",ProvsCities!NU15)</f>
        <v>6</v>
      </c>
      <c r="IE19" s="413">
        <f>IF(ProvsCities!KH15="","",ProvsCities!KH15)</f>
        <v>16</v>
      </c>
      <c r="IF19" s="145">
        <f>IF(ProvsCities!OH15="","",ProvsCities!OH15)</f>
        <v>0</v>
      </c>
      <c r="IG19" s="145">
        <f>IF(ProvsCities!KU15="","",ProvsCities!KU15)</f>
        <v>0</v>
      </c>
      <c r="IH19" s="146">
        <f t="shared" si="21"/>
        <v>609</v>
      </c>
      <c r="II19" s="620" t="str">
        <f>IF(ProvsCities!$HJ15="","",ProvsCities!$HJ15)</f>
        <v>Nueva Vizcaya Province</v>
      </c>
      <c r="IJ19" s="621"/>
      <c r="IK19" s="614">
        <f>IFERROR(IF(ProvsCities!$HM15="","",MROUND(ProvsCities!$HM15*Summary!$I$22,1)),"")</f>
        <v>48458</v>
      </c>
      <c r="IL19" s="615"/>
      <c r="IM19" s="614">
        <f>IF(ProvsCities!$HK15="","",ProvsCities!$HK15)</f>
        <v>38417</v>
      </c>
      <c r="IN19" s="615"/>
      <c r="IO19" s="71">
        <f t="shared" si="22"/>
        <v>0.79278963225886334</v>
      </c>
      <c r="IP19" s="413">
        <f>IF(ProvsCities!LJ15="","",ProvsCities!LJ15)</f>
        <v>38</v>
      </c>
      <c r="IQ19" s="413">
        <f>IF(ProvsCities!HW15="","",ProvsCities!HW15)</f>
        <v>29</v>
      </c>
      <c r="IR19" s="413">
        <f>IF(ProvsCities!LW15="","",ProvsCities!LW15)</f>
        <v>25</v>
      </c>
      <c r="IS19" s="413">
        <f>IF(ProvsCities!IJ15="","",ProvsCities!IJ15)</f>
        <v>10</v>
      </c>
      <c r="IT19" s="413">
        <f>IF(ProvsCities!MJ15="","",ProvsCities!MJ15)</f>
        <v>29</v>
      </c>
      <c r="IU19" s="413">
        <f>IF(ProvsCities!IW15="","",ProvsCities!IW15)</f>
        <v>21</v>
      </c>
      <c r="IV19" s="413">
        <f>IF(ProvsCities!MW15="","",ProvsCities!MW15)</f>
        <v>30</v>
      </c>
      <c r="IW19" s="413">
        <f>IF(ProvsCities!JJ15="","",ProvsCities!JJ15)</f>
        <v>30</v>
      </c>
      <c r="IX19" s="413">
        <f>IF(ProvsCities!NJ15="","",ProvsCities!NJ15)</f>
        <v>35</v>
      </c>
      <c r="IY19" s="413">
        <f>IF(ProvsCities!JW15="","",ProvsCities!JW15)</f>
        <v>33</v>
      </c>
      <c r="IZ19" s="413">
        <f>IF(ProvsCities!NW15="","",ProvsCities!NW15)</f>
        <v>43</v>
      </c>
      <c r="JA19" s="413">
        <f>IF(ProvsCities!KJ15="","",ProvsCities!KJ15)</f>
        <v>38</v>
      </c>
      <c r="JB19" s="145">
        <f>IF(ProvsCities!OJ15="","",ProvsCities!OJ15)</f>
        <v>0</v>
      </c>
      <c r="JC19" s="145">
        <f>IF(ProvsCities!KW15="","",ProvsCities!KW15)</f>
        <v>0</v>
      </c>
      <c r="JD19" s="146">
        <f t="shared" si="23"/>
        <v>361</v>
      </c>
      <c r="JE19" s="620" t="str">
        <f>IF(ProvsCities!$HJ15="","",ProvsCities!$HJ15)</f>
        <v>Nueva Vizcaya Province</v>
      </c>
      <c r="JF19" s="621"/>
      <c r="JG19" s="614">
        <f>IFERROR(IF(ProvsCities!$HM15="","",MROUND(ProvsCities!$HM15*Summary!$I$22,1)),"")</f>
        <v>48458</v>
      </c>
      <c r="JH19" s="615"/>
      <c r="JI19" s="614">
        <f>IF(ProvsCities!$HK15="","",ProvsCities!$HK15)</f>
        <v>38417</v>
      </c>
      <c r="JJ19" s="615"/>
      <c r="JK19" s="71">
        <f t="shared" si="24"/>
        <v>0.79278963225886334</v>
      </c>
      <c r="JL19" s="413">
        <f>IF(ProvsCities!LK15="","",ProvsCities!LK15)</f>
        <v>12</v>
      </c>
      <c r="JM19" s="413">
        <f>IF(ProvsCities!HX15="","",ProvsCities!HX15)</f>
        <v>14</v>
      </c>
      <c r="JN19" s="413">
        <f>IF(ProvsCities!LX15="","",ProvsCities!LX15)</f>
        <v>5</v>
      </c>
      <c r="JO19" s="413">
        <f>IF(ProvsCities!IK15="","",ProvsCities!IK15)</f>
        <v>10</v>
      </c>
      <c r="JP19" s="413">
        <f>IF(ProvsCities!MK15="","",ProvsCities!MK15)</f>
        <v>13</v>
      </c>
      <c r="JQ19" s="413">
        <f>IF(ProvsCities!IX15="","",ProvsCities!IX15)</f>
        <v>7</v>
      </c>
      <c r="JR19" s="413">
        <f>IF(ProvsCities!MX15="","",ProvsCities!MX15)</f>
        <v>22</v>
      </c>
      <c r="JS19" s="413">
        <f>IF(ProvsCities!JK15="","",ProvsCities!JK15)</f>
        <v>15</v>
      </c>
      <c r="JT19" s="413">
        <f>IF(ProvsCities!NK15="","",ProvsCities!NK15)</f>
        <v>27</v>
      </c>
      <c r="JU19" s="413">
        <f>IF(ProvsCities!JX15="","",ProvsCities!JX15)</f>
        <v>19</v>
      </c>
      <c r="JV19" s="413">
        <f>IF(ProvsCities!NX15="","",ProvsCities!NX15)</f>
        <v>37</v>
      </c>
      <c r="JW19" s="413">
        <f>IF(ProvsCities!KK15="","",ProvsCities!KK15)</f>
        <v>15</v>
      </c>
      <c r="JX19" s="145">
        <f>IF(ProvsCities!OK15="","",ProvsCities!OK15)</f>
        <v>0</v>
      </c>
      <c r="JY19" s="145">
        <f>IF(ProvsCities!KX15="","",ProvsCities!KX15)</f>
        <v>0</v>
      </c>
      <c r="JZ19" s="146">
        <f t="shared" si="25"/>
        <v>196</v>
      </c>
    </row>
    <row r="20" spans="1:286" ht="15.9" customHeight="1" x14ac:dyDescent="0.3">
      <c r="A20" s="620" t="str">
        <f>IF(ProvsCities!$HJ16="","",ProvsCities!$HJ16)</f>
        <v>Quirino Province</v>
      </c>
      <c r="B20" s="621"/>
      <c r="C20" s="614">
        <f>IFERROR(IF(ProvsCities!$HM16="","",MROUND(ProvsCities!$HM16*Summary!$I$22,1)),"")</f>
        <v>21205</v>
      </c>
      <c r="D20" s="615"/>
      <c r="E20" s="614">
        <f>IF(ProvsCities!$HK16="","",ProvsCities!$HK16)</f>
        <v>18382</v>
      </c>
      <c r="F20" s="615"/>
      <c r="G20" s="71">
        <f t="shared" si="0"/>
        <v>0.86687102098561664</v>
      </c>
      <c r="H20" s="413">
        <f>IF(ProvsCities!LA16="","",ProvsCities!LA16)</f>
        <v>1000</v>
      </c>
      <c r="I20" s="413">
        <f>IF(ProvsCities!HN16="","",ProvsCities!HN16)</f>
        <v>891</v>
      </c>
      <c r="J20" s="413">
        <f>IF(ProvsCities!LN16="","",ProvsCities!LN16)</f>
        <v>825</v>
      </c>
      <c r="K20" s="413">
        <f>IF(ProvsCities!IA16="","",ProvsCities!IA16)</f>
        <v>783</v>
      </c>
      <c r="L20" s="413">
        <f>IF(ProvsCities!MA16="","",ProvsCities!MA16)</f>
        <v>1778</v>
      </c>
      <c r="M20" s="413">
        <f>IF(ProvsCities!IN16="","",ProvsCities!IN16)</f>
        <v>1703</v>
      </c>
      <c r="N20" s="413">
        <f>IF(ProvsCities!MN16="","",ProvsCities!MN16)</f>
        <v>1874</v>
      </c>
      <c r="O20" s="413">
        <f>IF(ProvsCities!JA16="","",ProvsCities!JA16)</f>
        <v>1670</v>
      </c>
      <c r="P20" s="413">
        <f>IF(ProvsCities!NA16="","",ProvsCities!NA16)</f>
        <v>1848</v>
      </c>
      <c r="Q20" s="413">
        <f>IF(ProvsCities!JN16="","",ProvsCities!JN16)</f>
        <v>1741</v>
      </c>
      <c r="R20" s="413">
        <f>IF(ProvsCities!NN16="","",ProvsCities!NN16)</f>
        <v>1935</v>
      </c>
      <c r="S20" s="413">
        <f>IF(ProvsCities!KA16="","",ProvsCities!KA16)</f>
        <v>1850</v>
      </c>
      <c r="T20" s="145">
        <f>IF(ProvsCities!OA16="","",ProvsCities!OA16)</f>
        <v>6</v>
      </c>
      <c r="U20" s="145">
        <f>IF(ProvsCities!KN16="","",ProvsCities!KN16)</f>
        <v>9</v>
      </c>
      <c r="V20" s="146">
        <f t="shared" si="1"/>
        <v>17898</v>
      </c>
      <c r="W20" s="620" t="str">
        <f>IF(ProvsCities!$HJ16="","",ProvsCities!$HJ16)</f>
        <v>Quirino Province</v>
      </c>
      <c r="X20" s="621"/>
      <c r="Y20" s="614">
        <f>IFERROR(IF(ProvsCities!$HM16="","",MROUND(ProvsCities!$HM16*Summary!$I$22,1)),"")</f>
        <v>21205</v>
      </c>
      <c r="Z20" s="615"/>
      <c r="AA20" s="614">
        <f>IF(ProvsCities!$HK16="","",ProvsCities!$HK16)</f>
        <v>18382</v>
      </c>
      <c r="AB20" s="615"/>
      <c r="AC20" s="71">
        <f t="shared" si="2"/>
        <v>0.86687102098561664</v>
      </c>
      <c r="AD20" s="413">
        <f>IF(ProvsCities!LE16="","",ProvsCities!LE16)</f>
        <v>961</v>
      </c>
      <c r="AE20" s="413">
        <f>IF(ProvsCities!HR16="","",ProvsCities!HR16)</f>
        <v>855</v>
      </c>
      <c r="AF20" s="413">
        <f>IF(ProvsCities!LR16="","",ProvsCities!LR16)</f>
        <v>790</v>
      </c>
      <c r="AG20" s="413">
        <f>IF(ProvsCities!IE16="","",ProvsCities!IE16)</f>
        <v>758</v>
      </c>
      <c r="AH20" s="413">
        <f>IF(ProvsCities!ME16="","",ProvsCities!ME16)</f>
        <v>1679</v>
      </c>
      <c r="AI20" s="413">
        <f>IF(ProvsCities!IR16="","",ProvsCities!IR16)</f>
        <v>1610</v>
      </c>
      <c r="AJ20" s="413">
        <f>IF(ProvsCities!MR16="","",ProvsCities!MR16)</f>
        <v>1800</v>
      </c>
      <c r="AK20" s="413">
        <f>IF(ProvsCities!JE16="","",ProvsCities!JE16)</f>
        <v>1603</v>
      </c>
      <c r="AL20" s="413">
        <f>IF(ProvsCities!NE16="","",ProvsCities!NE16)</f>
        <v>1757</v>
      </c>
      <c r="AM20" s="413">
        <f>IF(ProvsCities!JR16="","",ProvsCities!JR16)</f>
        <v>1665</v>
      </c>
      <c r="AN20" s="413">
        <f>IF(ProvsCities!NR16="","",ProvsCities!NR16)</f>
        <v>1877</v>
      </c>
      <c r="AO20" s="413">
        <f>IF(ProvsCities!KE16="","",ProvsCities!KE16)</f>
        <v>1740</v>
      </c>
      <c r="AP20" s="145">
        <f>IF(ProvsCities!OE16="","",ProvsCities!OE16)</f>
        <v>6</v>
      </c>
      <c r="AQ20" s="145">
        <f>IF(ProvsCities!KR16="","",ProvsCities!KR16)</f>
        <v>7</v>
      </c>
      <c r="AR20" s="146">
        <f t="shared" si="3"/>
        <v>17095</v>
      </c>
      <c r="AS20" s="620" t="str">
        <f>IF(ProvsCities!$HJ16="","",ProvsCities!$HJ16)</f>
        <v>Quirino Province</v>
      </c>
      <c r="AT20" s="621"/>
      <c r="AU20" s="614">
        <f>IFERROR(IF(ProvsCities!$HM16="","",MROUND(ProvsCities!$HM16*Summary!$I$22,1)),"")</f>
        <v>21205</v>
      </c>
      <c r="AV20" s="615"/>
      <c r="AW20" s="614">
        <f>IF(ProvsCities!$HK16="","",ProvsCities!$HK16)</f>
        <v>18382</v>
      </c>
      <c r="AX20" s="615"/>
      <c r="AY20" s="71">
        <f t="shared" si="4"/>
        <v>0.86687102098561664</v>
      </c>
      <c r="AZ20" s="413">
        <f>IF(ProvsCities!LI16="","",ProvsCities!LI16)</f>
        <v>994</v>
      </c>
      <c r="BA20" s="413">
        <f>IF(ProvsCities!HV16="","",ProvsCities!HV16)</f>
        <v>881</v>
      </c>
      <c r="BB20" s="413">
        <f>IF(ProvsCities!LV16="","",ProvsCities!LV16)</f>
        <v>822</v>
      </c>
      <c r="BC20" s="413">
        <f>IF(ProvsCities!II16="","",ProvsCities!II16)</f>
        <v>777</v>
      </c>
      <c r="BD20" s="413">
        <f>IF(ProvsCities!MI16="","",ProvsCities!MI16)</f>
        <v>1788</v>
      </c>
      <c r="BE20" s="413">
        <f>IF(ProvsCities!IV16="","",ProvsCities!IV16)</f>
        <v>1695</v>
      </c>
      <c r="BF20" s="413">
        <f>IF(ProvsCities!MV16="","",ProvsCities!MV16)</f>
        <v>1885</v>
      </c>
      <c r="BG20" s="413">
        <f>IF(ProvsCities!JI16="","",ProvsCities!JI16)</f>
        <v>1682</v>
      </c>
      <c r="BH20" s="413">
        <f>IF(ProvsCities!NI16="","",ProvsCities!NI16)</f>
        <v>1845</v>
      </c>
      <c r="BI20" s="413">
        <f>IF(ProvsCities!JV16="","",ProvsCities!JV16)</f>
        <v>1757</v>
      </c>
      <c r="BJ20" s="413">
        <f>IF(ProvsCities!NV16="","",ProvsCities!NV16)</f>
        <v>1942</v>
      </c>
      <c r="BK20" s="413">
        <f>IF(ProvsCities!KI16="","",ProvsCities!KI16)</f>
        <v>1868</v>
      </c>
      <c r="BL20" s="145">
        <f>IF(ProvsCities!OI16="","",ProvsCities!OI16)</f>
        <v>6</v>
      </c>
      <c r="BM20" s="145">
        <f>IF(ProvsCities!KV16="","",ProvsCities!KV16)</f>
        <v>9</v>
      </c>
      <c r="BN20" s="146">
        <f t="shared" si="5"/>
        <v>17936</v>
      </c>
      <c r="BO20" s="620" t="str">
        <f>IF(ProvsCities!$HJ16="","",ProvsCities!$HJ16)</f>
        <v>Quirino Province</v>
      </c>
      <c r="BP20" s="621"/>
      <c r="BQ20" s="614">
        <f>IFERROR(IF(ProvsCities!$HM16="","",MROUND(ProvsCities!$HM16*Summary!$I$22,1)),"")</f>
        <v>21205</v>
      </c>
      <c r="BR20" s="615"/>
      <c r="BS20" s="614">
        <f>IF(ProvsCities!$HK16="","",ProvsCities!$HK16)</f>
        <v>18382</v>
      </c>
      <c r="BT20" s="615"/>
      <c r="BU20" s="71">
        <f t="shared" si="6"/>
        <v>0.86687102098561664</v>
      </c>
      <c r="BV20" s="413">
        <f>IF(ProvsCities!LD16="","",ProvsCities!LD16)</f>
        <v>3</v>
      </c>
      <c r="BW20" s="413">
        <f>IF(ProvsCities!HQ16="","",ProvsCities!HQ16)</f>
        <v>3</v>
      </c>
      <c r="BX20" s="413">
        <f>IF(ProvsCities!LQ16="","",ProvsCities!LQ16)</f>
        <v>1</v>
      </c>
      <c r="BY20" s="413">
        <f>IF(ProvsCities!ID16="","",ProvsCities!ID16)</f>
        <v>5</v>
      </c>
      <c r="BZ20" s="413">
        <f>IF(ProvsCities!MD16="","",ProvsCities!MD16)</f>
        <v>37</v>
      </c>
      <c r="CA20" s="413">
        <f>IF(ProvsCities!IQ16="","",ProvsCities!IQ16)</f>
        <v>20</v>
      </c>
      <c r="CB20" s="413">
        <f>IF(ProvsCities!MQ16="","",ProvsCities!MQ16)</f>
        <v>41</v>
      </c>
      <c r="CC20" s="413">
        <f>IF(ProvsCities!JD16="","",ProvsCities!JD16)</f>
        <v>35</v>
      </c>
      <c r="CD20" s="413">
        <f>IF(ProvsCities!ND16="","",ProvsCities!ND16)</f>
        <v>33</v>
      </c>
      <c r="CE20" s="413">
        <f>IF(ProvsCities!JQ16="","",ProvsCities!JQ16)</f>
        <v>32</v>
      </c>
      <c r="CF20" s="413">
        <f>IF(ProvsCities!NQ16="","",ProvsCities!NQ16)</f>
        <v>36</v>
      </c>
      <c r="CG20" s="413">
        <f>IF(ProvsCities!KD16="","",ProvsCities!KD16)</f>
        <v>35</v>
      </c>
      <c r="CH20" s="145">
        <f>IF(ProvsCities!OD16="","",ProvsCities!OD16)</f>
        <v>0</v>
      </c>
      <c r="CI20" s="145">
        <f>IF(ProvsCities!KQ16="","",ProvsCities!KQ16)</f>
        <v>0</v>
      </c>
      <c r="CJ20" s="72">
        <f t="shared" si="7"/>
        <v>281</v>
      </c>
      <c r="CK20" s="620" t="str">
        <f>IF(ProvsCities!$HJ16="","",ProvsCities!$HJ16)</f>
        <v>Quirino Province</v>
      </c>
      <c r="CL20" s="621"/>
      <c r="CM20" s="614">
        <f>IFERROR(IF(ProvsCities!$HM16="","",MROUND(ProvsCities!$HM16*Summary!$I$22,1)),"")</f>
        <v>21205</v>
      </c>
      <c r="CN20" s="615"/>
      <c r="CO20" s="614">
        <f>IF(ProvsCities!$HK16="","",ProvsCities!$HK16)</f>
        <v>18382</v>
      </c>
      <c r="CP20" s="615"/>
      <c r="CQ20" s="71">
        <f t="shared" si="8"/>
        <v>0.86687102098561664</v>
      </c>
      <c r="CR20" s="413">
        <f>IF(ProvsCities!LG16="","",ProvsCities!LG16)</f>
        <v>6</v>
      </c>
      <c r="CS20" s="413">
        <f>IF(ProvsCities!HT16="","",ProvsCities!HT16)</f>
        <v>6</v>
      </c>
      <c r="CT20" s="413">
        <f>IF(ProvsCities!LT16="","",ProvsCities!LT16)</f>
        <v>18</v>
      </c>
      <c r="CU20" s="413">
        <f>IF(ProvsCities!IG16="","",ProvsCities!IG16)</f>
        <v>9</v>
      </c>
      <c r="CV20" s="413">
        <f>IF(ProvsCities!MG16="","",ProvsCities!MG16)</f>
        <v>88</v>
      </c>
      <c r="CW20" s="413">
        <f>IF(ProvsCities!IT16="","",ProvsCities!IT16)</f>
        <v>73</v>
      </c>
      <c r="CX20" s="413">
        <f>IF(ProvsCities!MT16="","",ProvsCities!MT16)</f>
        <v>104</v>
      </c>
      <c r="CY20" s="413">
        <f>IF(ProvsCities!JG16="","",ProvsCities!JG16)</f>
        <v>85</v>
      </c>
      <c r="CZ20" s="413">
        <f>IF(ProvsCities!NG16="","",ProvsCities!NG16)</f>
        <v>107</v>
      </c>
      <c r="DA20" s="413">
        <f>IF(ProvsCities!JT16="","",ProvsCities!JT16)</f>
        <v>105</v>
      </c>
      <c r="DB20" s="413">
        <f>IF(ProvsCities!NT16="","",ProvsCities!NT16)</f>
        <v>97</v>
      </c>
      <c r="DC20" s="413">
        <f>IF(ProvsCities!KG16="","",ProvsCities!KG16)</f>
        <v>135</v>
      </c>
      <c r="DD20" s="145">
        <f>IF(ProvsCities!OG16="","",ProvsCities!OG16)</f>
        <v>0</v>
      </c>
      <c r="DE20" s="145">
        <f>IF(ProvsCities!KT16="","",ProvsCities!KT16)</f>
        <v>1</v>
      </c>
      <c r="DF20" s="146">
        <f t="shared" si="9"/>
        <v>833</v>
      </c>
      <c r="DG20" s="620" t="str">
        <f>IF(ProvsCities!$HJ16="","",ProvsCities!$HJ16)</f>
        <v>Quirino Province</v>
      </c>
      <c r="DH20" s="621"/>
      <c r="DI20" s="614">
        <f>IFERROR(IF(ProvsCities!$HM16="","",MROUND(ProvsCities!$HM16*Summary!$I$22,1)),"")</f>
        <v>21205</v>
      </c>
      <c r="DJ20" s="615"/>
      <c r="DK20" s="614">
        <f>IF(ProvsCities!$HK16="","",ProvsCities!$HK16)</f>
        <v>18382</v>
      </c>
      <c r="DL20" s="615"/>
      <c r="DM20" s="71">
        <f t="shared" si="10"/>
        <v>0.86687102098561664</v>
      </c>
      <c r="DN20" s="413">
        <f>IF(ProvsCities!LM16="","",ProvsCities!LM16)</f>
        <v>3</v>
      </c>
      <c r="DO20" s="413">
        <f>IF(ProvsCities!HZ16="","",ProvsCities!HZ16)</f>
        <v>4</v>
      </c>
      <c r="DP20" s="413">
        <f>IF(ProvsCities!LZ16="","",ProvsCities!LZ16)</f>
        <v>1</v>
      </c>
      <c r="DQ20" s="413">
        <f>IF(ProvsCities!IM16="","",ProvsCities!IM16)</f>
        <v>5</v>
      </c>
      <c r="DR20" s="413">
        <f>IF(ProvsCities!MM16="","",ProvsCities!MM16)</f>
        <v>20</v>
      </c>
      <c r="DS20" s="413">
        <f>IF(ProvsCities!IZ16="","",ProvsCities!IZ16)</f>
        <v>14</v>
      </c>
      <c r="DT20" s="413">
        <f>IF(ProvsCities!MZ16="","",ProvsCities!MZ16)</f>
        <v>14</v>
      </c>
      <c r="DU20" s="413">
        <f>IF(ProvsCities!JM16="","",ProvsCities!JM16)</f>
        <v>19</v>
      </c>
      <c r="DV20" s="413">
        <f>IF(ProvsCities!NM16="","",ProvsCities!NM16)</f>
        <v>14</v>
      </c>
      <c r="DW20" s="413">
        <f>IF(ProvsCities!JZ16="","",ProvsCities!JZ16)</f>
        <v>13</v>
      </c>
      <c r="DX20" s="413">
        <f>IF(ProvsCities!NZ16="","",ProvsCities!NZ16)</f>
        <v>18</v>
      </c>
      <c r="DY20" s="413">
        <f>IF(ProvsCities!KM16="","",ProvsCities!KM16)</f>
        <v>5</v>
      </c>
      <c r="DZ20" s="145">
        <f>IF(ProvsCities!OM16="","",ProvsCities!OM16)</f>
        <v>0</v>
      </c>
      <c r="EA20" s="145">
        <f>IF(ProvsCities!KZ16="","",ProvsCities!KZ16)</f>
        <v>0</v>
      </c>
      <c r="EB20" s="146">
        <f t="shared" si="11"/>
        <v>130</v>
      </c>
      <c r="EC20" s="620" t="str">
        <f>IF(ProvsCities!$HJ16="","",ProvsCities!$HJ16)</f>
        <v>Quirino Province</v>
      </c>
      <c r="ED20" s="621"/>
      <c r="EE20" s="614">
        <f>IFERROR(IF(ProvsCities!$HM16="","",MROUND(ProvsCities!$HM16*Summary!$I$22,1)),"")</f>
        <v>21205</v>
      </c>
      <c r="EF20" s="615"/>
      <c r="EG20" s="614">
        <f>IF(ProvsCities!$HK16="","",ProvsCities!$HK16)</f>
        <v>18382</v>
      </c>
      <c r="EH20" s="615"/>
      <c r="EI20" s="71">
        <f t="shared" si="12"/>
        <v>0.86687102098561664</v>
      </c>
      <c r="EJ20" s="413">
        <f>IF(ProvsCities!LC16="","",ProvsCities!LC16)</f>
        <v>0</v>
      </c>
      <c r="EK20" s="413">
        <f>IF(ProvsCities!HP16="","",ProvsCities!HP16)</f>
        <v>1</v>
      </c>
      <c r="EL20" s="413">
        <f>IF(ProvsCities!LP16="","",ProvsCities!LP16)</f>
        <v>3</v>
      </c>
      <c r="EM20" s="413">
        <f>IF(ProvsCities!IC16="","",ProvsCities!IC16)</f>
        <v>3</v>
      </c>
      <c r="EN20" s="413">
        <f>IF(ProvsCities!MC16="","",ProvsCities!MC16)</f>
        <v>7</v>
      </c>
      <c r="EO20" s="413">
        <f>IF(ProvsCities!IP16="","",ProvsCities!IP16)</f>
        <v>3</v>
      </c>
      <c r="EP20" s="413">
        <f>IF(ProvsCities!MP16="","",ProvsCities!MP16)</f>
        <v>5</v>
      </c>
      <c r="EQ20" s="413">
        <f>IF(ProvsCities!JC16="","",ProvsCities!JC16)</f>
        <v>7</v>
      </c>
      <c r="ER20" s="413">
        <f>IF(ProvsCities!NC16="","",ProvsCities!NC16)</f>
        <v>4</v>
      </c>
      <c r="ES20" s="413">
        <f>IF(ProvsCities!JP16="","",ProvsCities!JP16)</f>
        <v>10</v>
      </c>
      <c r="ET20" s="413">
        <f>IF(ProvsCities!NP16="","",ProvsCities!NP16)</f>
        <v>4</v>
      </c>
      <c r="EU20" s="413">
        <f>IF(ProvsCities!KC16="","",ProvsCities!KC16)</f>
        <v>5</v>
      </c>
      <c r="EV20" s="145">
        <f>IF(ProvsCities!OC16="","",ProvsCities!OC16)</f>
        <v>0</v>
      </c>
      <c r="EW20" s="145">
        <f>IF(ProvsCities!KP16="","",ProvsCities!KP16)</f>
        <v>0</v>
      </c>
      <c r="EX20" s="146">
        <f t="shared" si="13"/>
        <v>52</v>
      </c>
      <c r="EY20" s="620" t="str">
        <f>IF(ProvsCities!$HJ16="","",ProvsCities!$HJ16)</f>
        <v>Quirino Province</v>
      </c>
      <c r="EZ20" s="621"/>
      <c r="FA20" s="614">
        <f>IFERROR(IF(ProvsCities!$HM16="","",MROUND(ProvsCities!$HM16*Summary!$I$22,1)),"")</f>
        <v>21205</v>
      </c>
      <c r="FB20" s="615"/>
      <c r="FC20" s="614">
        <f>IF(ProvsCities!$HK16="","",ProvsCities!$HK16)</f>
        <v>18382</v>
      </c>
      <c r="FD20" s="615"/>
      <c r="FE20" s="71">
        <f t="shared" si="14"/>
        <v>0.86687102098561664</v>
      </c>
      <c r="FF20" s="413">
        <f>IF(ProvsCities!LF16="","",ProvsCities!LF16)</f>
        <v>4</v>
      </c>
      <c r="FG20" s="413">
        <f>IF(ProvsCities!HS16="","",ProvsCities!HS16)</f>
        <v>6</v>
      </c>
      <c r="FH20" s="413">
        <f>IF(ProvsCities!LS16="","",ProvsCities!LS16)</f>
        <v>6</v>
      </c>
      <c r="FI20" s="413">
        <f>IF(ProvsCities!IF16="","",ProvsCities!IF16)</f>
        <v>5</v>
      </c>
      <c r="FJ20" s="413">
        <f>IF(ProvsCities!MF16="","",ProvsCities!MF16)</f>
        <v>33</v>
      </c>
      <c r="FK20" s="413">
        <f>IF(ProvsCities!IS16="","",ProvsCities!IS16)</f>
        <v>20</v>
      </c>
      <c r="FL20" s="413">
        <f>IF(ProvsCities!MS16="","",ProvsCities!MS16)</f>
        <v>24</v>
      </c>
      <c r="FM20" s="413">
        <f>IF(ProvsCities!JF16="","",ProvsCities!JF16)</f>
        <v>21</v>
      </c>
      <c r="FN20" s="413">
        <f>IF(ProvsCities!NF16="","",ProvsCities!NF16)</f>
        <v>22</v>
      </c>
      <c r="FO20" s="413">
        <f>IF(ProvsCities!JS16="","",ProvsCities!JS16)</f>
        <v>23</v>
      </c>
      <c r="FP20" s="413">
        <f>IF(ProvsCities!NS16="","",ProvsCities!NS16)</f>
        <v>19</v>
      </c>
      <c r="FQ20" s="413">
        <f>IF(ProvsCities!KF16="","",ProvsCities!KF16)</f>
        <v>24</v>
      </c>
      <c r="FR20" s="145">
        <f>IF(ProvsCities!OF16="","",ProvsCities!OF16)</f>
        <v>0</v>
      </c>
      <c r="FS20" s="145">
        <f>IF(ProvsCities!KS16="","",ProvsCities!KS16)</f>
        <v>1</v>
      </c>
      <c r="FT20" s="146">
        <f t="shared" si="15"/>
        <v>207</v>
      </c>
      <c r="FU20" s="620" t="str">
        <f>IF(ProvsCities!$HJ16="","",ProvsCities!$HJ16)</f>
        <v>Quirino Province</v>
      </c>
      <c r="FV20" s="621"/>
      <c r="FW20" s="614">
        <f>IFERROR(IF(ProvsCities!$HM16="","",MROUND(ProvsCities!$HM16*Summary!$I$22,1)),"")</f>
        <v>21205</v>
      </c>
      <c r="FX20" s="615"/>
      <c r="FY20" s="614">
        <f>IF(ProvsCities!$HK16="","",ProvsCities!$HK16)</f>
        <v>18382</v>
      </c>
      <c r="FZ20" s="615"/>
      <c r="GA20" s="71">
        <f t="shared" si="16"/>
        <v>0.86687102098561664</v>
      </c>
      <c r="GB20" s="413">
        <f>IF(ProvsCities!LL16="","",ProvsCities!LL16)</f>
        <v>0</v>
      </c>
      <c r="GC20" s="413">
        <f>IF(ProvsCities!HY16="","",ProvsCities!HY16)</f>
        <v>3</v>
      </c>
      <c r="GD20" s="413">
        <f>IF(ProvsCities!LY16="","",ProvsCities!LY16)</f>
        <v>1</v>
      </c>
      <c r="GE20" s="413">
        <f>IF(ProvsCities!IL16="","",ProvsCities!IL16)</f>
        <v>3</v>
      </c>
      <c r="GF20" s="413">
        <f>IF(ProvsCities!ML16="","",ProvsCities!ML16)</f>
        <v>2</v>
      </c>
      <c r="GG20" s="413">
        <f>IF(ProvsCities!IY16="","",ProvsCities!IY16)</f>
        <v>2</v>
      </c>
      <c r="GH20" s="413">
        <f>IF(ProvsCities!MY16="","",ProvsCities!MY16)</f>
        <v>2</v>
      </c>
      <c r="GI20" s="413">
        <f>IF(ProvsCities!JL16="","",ProvsCities!JL16)</f>
        <v>4</v>
      </c>
      <c r="GJ20" s="413">
        <f>IF(ProvsCities!NL16="","",ProvsCities!NL16)</f>
        <v>4</v>
      </c>
      <c r="GK20" s="413">
        <f>IF(ProvsCities!JY16="","",ProvsCities!JY16)</f>
        <v>4</v>
      </c>
      <c r="GL20" s="413">
        <f>IF(ProvsCities!NY16="","",ProvsCities!NY16)</f>
        <v>1</v>
      </c>
      <c r="GM20" s="413">
        <f>IF(ProvsCities!KL16="","",ProvsCities!KL16)</f>
        <v>2</v>
      </c>
      <c r="GN20" s="145">
        <f>IF(ProvsCities!OL16="","",ProvsCities!OL16)</f>
        <v>0</v>
      </c>
      <c r="GO20" s="145">
        <f>IF(ProvsCities!KY16="","",ProvsCities!KY16)</f>
        <v>0</v>
      </c>
      <c r="GP20" s="146">
        <f t="shared" si="17"/>
        <v>28</v>
      </c>
      <c r="GQ20" s="620" t="str">
        <f>IF(ProvsCities!$HJ16="","",ProvsCities!$HJ16)</f>
        <v>Quirino Province</v>
      </c>
      <c r="GR20" s="621"/>
      <c r="GS20" s="614">
        <f>IFERROR(IF(ProvsCities!$HM16="","",MROUND(ProvsCities!$HM16*Summary!$I$22,1)),"")</f>
        <v>21205</v>
      </c>
      <c r="GT20" s="615"/>
      <c r="GU20" s="614">
        <f>IF(ProvsCities!$HK16="","",ProvsCities!$HK16)</f>
        <v>18382</v>
      </c>
      <c r="GV20" s="615"/>
      <c r="GW20" s="71">
        <f t="shared" si="18"/>
        <v>0.86687102098561664</v>
      </c>
      <c r="GX20" s="413">
        <f>IF(ProvsCities!LB16="","",ProvsCities!LB16)</f>
        <v>12</v>
      </c>
      <c r="GY20" s="413">
        <f>IF(ProvsCities!HO16="","",ProvsCities!HO16)</f>
        <v>9</v>
      </c>
      <c r="GZ20" s="413">
        <f>IF(ProvsCities!LO16="","",ProvsCities!LO16)</f>
        <v>10</v>
      </c>
      <c r="HA20" s="413">
        <f>IF(ProvsCities!IB16="","",ProvsCities!IB16)</f>
        <v>4</v>
      </c>
      <c r="HB20" s="413">
        <f>IF(ProvsCities!MB16="","",ProvsCities!MB16)</f>
        <v>10</v>
      </c>
      <c r="HC20" s="413">
        <f>IF(ProvsCities!IO16="","",ProvsCities!IO16)</f>
        <v>6</v>
      </c>
      <c r="HD20" s="413">
        <f>IF(ProvsCities!MO16="","",ProvsCities!MO16)</f>
        <v>26</v>
      </c>
      <c r="HE20" s="413">
        <f>IF(ProvsCities!JB16="","",ProvsCities!JB16)</f>
        <v>11</v>
      </c>
      <c r="HF20" s="413">
        <f>IF(ProvsCities!NB16="","",ProvsCities!NB16)</f>
        <v>15</v>
      </c>
      <c r="HG20" s="413">
        <f>IF(ProvsCities!JO16="","",ProvsCities!JO16)</f>
        <v>15</v>
      </c>
      <c r="HH20" s="413">
        <f>IF(ProvsCities!NO16="","",ProvsCities!NO16)</f>
        <v>20</v>
      </c>
      <c r="HI20" s="413">
        <f>IF(ProvsCities!KB16="","",ProvsCities!KB16)</f>
        <v>13</v>
      </c>
      <c r="HJ20" s="145">
        <f>IF(ProvsCities!OB16="","",ProvsCities!OB16)</f>
        <v>0</v>
      </c>
      <c r="HK20" s="145">
        <f>IF(ProvsCities!KO16="","",ProvsCities!KO16)</f>
        <v>0</v>
      </c>
      <c r="HL20" s="146">
        <f t="shared" si="19"/>
        <v>151</v>
      </c>
      <c r="HM20" s="620" t="str">
        <f>IF(ProvsCities!$HJ16="","",ProvsCities!$HJ16)</f>
        <v>Quirino Province</v>
      </c>
      <c r="HN20" s="621"/>
      <c r="HO20" s="614">
        <f>IFERROR(IF(ProvsCities!$HM16="","",MROUND(ProvsCities!$HM16*Summary!$I$22,1)),"")</f>
        <v>21205</v>
      </c>
      <c r="HP20" s="615"/>
      <c r="HQ20" s="614">
        <f>IF(ProvsCities!$HK16="","",ProvsCities!$HK16)</f>
        <v>18382</v>
      </c>
      <c r="HR20" s="615"/>
      <c r="HS20" s="71">
        <f t="shared" si="20"/>
        <v>0.86687102098561664</v>
      </c>
      <c r="HT20" s="413">
        <f>IF(ProvsCities!LH16="","",ProvsCities!LH16)</f>
        <v>44</v>
      </c>
      <c r="HU20" s="413">
        <f>IF(ProvsCities!HU16="","",ProvsCities!HU16)</f>
        <v>37</v>
      </c>
      <c r="HV20" s="413">
        <f>IF(ProvsCities!LU16="","",ProvsCities!LU16)</f>
        <v>25</v>
      </c>
      <c r="HW20" s="413">
        <f>IF(ProvsCities!IH16="","",ProvsCities!IH16)</f>
        <v>23</v>
      </c>
      <c r="HX20" s="413">
        <f>IF(ProvsCities!MH16="","",ProvsCities!MH16)</f>
        <v>32</v>
      </c>
      <c r="HY20" s="413">
        <f>IF(ProvsCities!IU16="","",ProvsCities!IU16)</f>
        <v>29</v>
      </c>
      <c r="HZ20" s="413">
        <f>IF(ProvsCities!MU16="","",ProvsCities!MU16)</f>
        <v>18</v>
      </c>
      <c r="IA20" s="413">
        <f>IF(ProvsCities!JH16="","",ProvsCities!JH16)</f>
        <v>14</v>
      </c>
      <c r="IB20" s="413">
        <f>IF(ProvsCities!NH16="","",ProvsCities!NH16)</f>
        <v>14</v>
      </c>
      <c r="IC20" s="413">
        <f>IF(ProvsCities!JU16="","",ProvsCities!JU16)</f>
        <v>5</v>
      </c>
      <c r="ID20" s="413">
        <f>IF(ProvsCities!NU16="","",ProvsCities!NU16)</f>
        <v>2</v>
      </c>
      <c r="IE20" s="413">
        <f>IF(ProvsCities!KH16="","",ProvsCities!KH16)</f>
        <v>4</v>
      </c>
      <c r="IF20" s="145">
        <f>IF(ProvsCities!OH16="","",ProvsCities!OH16)</f>
        <v>0</v>
      </c>
      <c r="IG20" s="145">
        <f>IF(ProvsCities!KU16="","",ProvsCities!KU16)</f>
        <v>0</v>
      </c>
      <c r="IH20" s="146">
        <f t="shared" si="21"/>
        <v>247</v>
      </c>
      <c r="II20" s="620" t="str">
        <f>IF(ProvsCities!$HJ16="","",ProvsCities!$HJ16)</f>
        <v>Quirino Province</v>
      </c>
      <c r="IJ20" s="621"/>
      <c r="IK20" s="614">
        <f>IFERROR(IF(ProvsCities!$HM16="","",MROUND(ProvsCities!$HM16*Summary!$I$22,1)),"")</f>
        <v>21205</v>
      </c>
      <c r="IL20" s="615"/>
      <c r="IM20" s="614">
        <f>IF(ProvsCities!$HK16="","",ProvsCities!$HK16)</f>
        <v>18382</v>
      </c>
      <c r="IN20" s="615"/>
      <c r="IO20" s="71">
        <f t="shared" si="22"/>
        <v>0.86687102098561664</v>
      </c>
      <c r="IP20" s="413">
        <f>IF(ProvsCities!LJ16="","",ProvsCities!LJ16)</f>
        <v>11</v>
      </c>
      <c r="IQ20" s="413">
        <f>IF(ProvsCities!HW16="","",ProvsCities!HW16)</f>
        <v>7</v>
      </c>
      <c r="IR20" s="413">
        <f>IF(ProvsCities!LW16="","",ProvsCities!LW16)</f>
        <v>8</v>
      </c>
      <c r="IS20" s="413">
        <f>IF(ProvsCities!IJ16="","",ProvsCities!IJ16)</f>
        <v>6</v>
      </c>
      <c r="IT20" s="413">
        <f>IF(ProvsCities!MJ16="","",ProvsCities!MJ16)</f>
        <v>18</v>
      </c>
      <c r="IU20" s="413">
        <f>IF(ProvsCities!IW16="","",ProvsCities!IW16)</f>
        <v>17</v>
      </c>
      <c r="IV20" s="413">
        <f>IF(ProvsCities!MW16="","",ProvsCities!MW16)</f>
        <v>26</v>
      </c>
      <c r="IW20" s="413">
        <f>IF(ProvsCities!JJ16="","",ProvsCities!JJ16)</f>
        <v>11</v>
      </c>
      <c r="IX20" s="413">
        <f>IF(ProvsCities!NJ16="","",ProvsCities!NJ16)</f>
        <v>21</v>
      </c>
      <c r="IY20" s="413">
        <f>IF(ProvsCities!JW16="","",ProvsCities!JW16)</f>
        <v>7</v>
      </c>
      <c r="IZ20" s="413">
        <f>IF(ProvsCities!NW16="","",ProvsCities!NW16)</f>
        <v>13</v>
      </c>
      <c r="JA20" s="413">
        <f>IF(ProvsCities!KJ16="","",ProvsCities!KJ16)</f>
        <v>18</v>
      </c>
      <c r="JB20" s="145">
        <f>IF(ProvsCities!OJ16="","",ProvsCities!OJ16)</f>
        <v>0</v>
      </c>
      <c r="JC20" s="145">
        <f>IF(ProvsCities!KW16="","",ProvsCities!KW16)</f>
        <v>0</v>
      </c>
      <c r="JD20" s="146">
        <f t="shared" si="23"/>
        <v>163</v>
      </c>
      <c r="JE20" s="620" t="str">
        <f>IF(ProvsCities!$HJ16="","",ProvsCities!$HJ16)</f>
        <v>Quirino Province</v>
      </c>
      <c r="JF20" s="621"/>
      <c r="JG20" s="614">
        <f>IFERROR(IF(ProvsCities!$HM16="","",MROUND(ProvsCities!$HM16*Summary!$I$22,1)),"")</f>
        <v>21205</v>
      </c>
      <c r="JH20" s="615"/>
      <c r="JI20" s="614">
        <f>IF(ProvsCities!$HK16="","",ProvsCities!$HK16)</f>
        <v>18382</v>
      </c>
      <c r="JJ20" s="615"/>
      <c r="JK20" s="71">
        <f t="shared" si="24"/>
        <v>0.86687102098561664</v>
      </c>
      <c r="JL20" s="413">
        <f>IF(ProvsCities!LK16="","",ProvsCities!LK16)</f>
        <v>7</v>
      </c>
      <c r="JM20" s="413">
        <f>IF(ProvsCities!HX16="","",ProvsCities!HX16)</f>
        <v>9</v>
      </c>
      <c r="JN20" s="413">
        <f>IF(ProvsCities!LX16="","",ProvsCities!LX16)</f>
        <v>7</v>
      </c>
      <c r="JO20" s="413">
        <f>IF(ProvsCities!IK16="","",ProvsCities!IK16)</f>
        <v>4</v>
      </c>
      <c r="JP20" s="413">
        <f>IF(ProvsCities!MK16="","",ProvsCities!MK16)</f>
        <v>4</v>
      </c>
      <c r="JQ20" s="413">
        <f>IF(ProvsCities!IX16="","",ProvsCities!IX16)</f>
        <v>4</v>
      </c>
      <c r="JR20" s="413">
        <f>IF(ProvsCities!MX16="","",ProvsCities!MX16)</f>
        <v>19</v>
      </c>
      <c r="JS20" s="413">
        <f>IF(ProvsCities!JK16="","",ProvsCities!JK16)</f>
        <v>7</v>
      </c>
      <c r="JT20" s="413">
        <f>IF(ProvsCities!NK16="","",ProvsCities!NK16)</f>
        <v>16</v>
      </c>
      <c r="JU20" s="413">
        <f>IF(ProvsCities!JX16="","",ProvsCities!JX16)</f>
        <v>17</v>
      </c>
      <c r="JV20" s="413">
        <f>IF(ProvsCities!NX16="","",ProvsCities!NX16)</f>
        <v>21</v>
      </c>
      <c r="JW20" s="413">
        <f>IF(ProvsCities!KK16="","",ProvsCities!KK16)</f>
        <v>10</v>
      </c>
      <c r="JX20" s="145">
        <f>IF(ProvsCities!OK16="","",ProvsCities!OK16)</f>
        <v>0</v>
      </c>
      <c r="JY20" s="145">
        <f>IF(ProvsCities!KX16="","",ProvsCities!KX16)</f>
        <v>0</v>
      </c>
      <c r="JZ20" s="146">
        <f t="shared" si="25"/>
        <v>125</v>
      </c>
    </row>
    <row r="21" spans="1:286" ht="15.9" customHeight="1" x14ac:dyDescent="0.3">
      <c r="A21" s="620" t="str">
        <f>IF(ProvsCities!$HJ17="","",ProvsCities!$HJ17)</f>
        <v>Santiago City</v>
      </c>
      <c r="B21" s="621"/>
      <c r="C21" s="614">
        <f>IFERROR(IF(ProvsCities!$HM17="","",MROUND(ProvsCities!$HM17*Summary!$I$22,1)),"")</f>
        <v>14446</v>
      </c>
      <c r="D21" s="615"/>
      <c r="E21" s="614">
        <f>IF(ProvsCities!$HK17="","",ProvsCities!$HK17)</f>
        <v>15871</v>
      </c>
      <c r="F21" s="615"/>
      <c r="G21" s="71">
        <f t="shared" si="0"/>
        <v>1.0986432230375189</v>
      </c>
      <c r="H21" s="413">
        <f>IF(ProvsCities!LA17="","",ProvsCities!LA17)</f>
        <v>679</v>
      </c>
      <c r="I21" s="413">
        <f>IF(ProvsCities!HN17="","",ProvsCities!HN17)</f>
        <v>601</v>
      </c>
      <c r="J21" s="413">
        <f>IF(ProvsCities!LN17="","",ProvsCities!LN17)</f>
        <v>777</v>
      </c>
      <c r="K21" s="413">
        <f>IF(ProvsCities!IA17="","",ProvsCities!IA17)</f>
        <v>665</v>
      </c>
      <c r="L21" s="413">
        <f>IF(ProvsCities!MA17="","",ProvsCities!MA17)</f>
        <v>1637</v>
      </c>
      <c r="M21" s="413">
        <f>IF(ProvsCities!IN17="","",ProvsCities!IN17)</f>
        <v>1507</v>
      </c>
      <c r="N21" s="413">
        <f>IF(ProvsCities!MN17="","",ProvsCities!MN17)</f>
        <v>1586</v>
      </c>
      <c r="O21" s="413">
        <f>IF(ProvsCities!JA17="","",ProvsCities!JA17)</f>
        <v>1434</v>
      </c>
      <c r="P21" s="413">
        <f>IF(ProvsCities!NA17="","",ProvsCities!NA17)</f>
        <v>1674</v>
      </c>
      <c r="Q21" s="413">
        <f>IF(ProvsCities!JN17="","",ProvsCities!JN17)</f>
        <v>1592</v>
      </c>
      <c r="R21" s="413">
        <f>IF(ProvsCities!NN17="","",ProvsCities!NN17)</f>
        <v>1925</v>
      </c>
      <c r="S21" s="413">
        <f>IF(ProvsCities!KA17="","",ProvsCities!KA17)</f>
        <v>1743</v>
      </c>
      <c r="T21" s="145">
        <f>IF(ProvsCities!OA17="","",ProvsCities!OA17)</f>
        <v>0</v>
      </c>
      <c r="U21" s="145">
        <f>IF(ProvsCities!KN17="","",ProvsCities!KN17)</f>
        <v>0</v>
      </c>
      <c r="V21" s="146">
        <f t="shared" si="1"/>
        <v>15820</v>
      </c>
      <c r="W21" s="620" t="str">
        <f>IF(ProvsCities!$HJ17="","",ProvsCities!$HJ17)</f>
        <v>Santiago City</v>
      </c>
      <c r="X21" s="621"/>
      <c r="Y21" s="614">
        <f>IFERROR(IF(ProvsCities!$HM17="","",MROUND(ProvsCities!$HM17*Summary!$I$22,1)),"")</f>
        <v>14446</v>
      </c>
      <c r="Z21" s="615"/>
      <c r="AA21" s="614">
        <f>IF(ProvsCities!$HK17="","",ProvsCities!$HK17)</f>
        <v>15871</v>
      </c>
      <c r="AB21" s="615"/>
      <c r="AC21" s="71">
        <f t="shared" si="2"/>
        <v>1.0986432230375189</v>
      </c>
      <c r="AD21" s="413">
        <f>IF(ProvsCities!LE17="","",ProvsCities!LE17)</f>
        <v>677</v>
      </c>
      <c r="AE21" s="413">
        <f>IF(ProvsCities!HR17="","",ProvsCities!HR17)</f>
        <v>601</v>
      </c>
      <c r="AF21" s="413">
        <f>IF(ProvsCities!LR17="","",ProvsCities!LR17)</f>
        <v>776</v>
      </c>
      <c r="AG21" s="413">
        <f>IF(ProvsCities!IE17="","",ProvsCities!IE17)</f>
        <v>662</v>
      </c>
      <c r="AH21" s="413">
        <f>IF(ProvsCities!ME17="","",ProvsCities!ME17)</f>
        <v>1635</v>
      </c>
      <c r="AI21" s="413">
        <f>IF(ProvsCities!IR17="","",ProvsCities!IR17)</f>
        <v>1507</v>
      </c>
      <c r="AJ21" s="413">
        <f>IF(ProvsCities!MR17="","",ProvsCities!MR17)</f>
        <v>1579</v>
      </c>
      <c r="AK21" s="413">
        <f>IF(ProvsCities!JE17="","",ProvsCities!JE17)</f>
        <v>1431</v>
      </c>
      <c r="AL21" s="413">
        <f>IF(ProvsCities!NE17="","",ProvsCities!NE17)</f>
        <v>1668</v>
      </c>
      <c r="AM21" s="413">
        <f>IF(ProvsCities!JR17="","",ProvsCities!JR17)</f>
        <v>1588</v>
      </c>
      <c r="AN21" s="413">
        <f>IF(ProvsCities!NR17="","",ProvsCities!NR17)</f>
        <v>1925</v>
      </c>
      <c r="AO21" s="413">
        <f>IF(ProvsCities!KE17="","",ProvsCities!KE17)</f>
        <v>1733</v>
      </c>
      <c r="AP21" s="145">
        <f>IF(ProvsCities!OE17="","",ProvsCities!OE17)</f>
        <v>0</v>
      </c>
      <c r="AQ21" s="145">
        <f>IF(ProvsCities!KR17="","",ProvsCities!KR17)</f>
        <v>0</v>
      </c>
      <c r="AR21" s="146">
        <f t="shared" si="3"/>
        <v>15782</v>
      </c>
      <c r="AS21" s="620" t="str">
        <f>IF(ProvsCities!$HJ17="","",ProvsCities!$HJ17)</f>
        <v>Santiago City</v>
      </c>
      <c r="AT21" s="621"/>
      <c r="AU21" s="614">
        <f>IFERROR(IF(ProvsCities!$HM17="","",MROUND(ProvsCities!$HM17*Summary!$I$22,1)),"")</f>
        <v>14446</v>
      </c>
      <c r="AV21" s="615"/>
      <c r="AW21" s="614">
        <f>IF(ProvsCities!$HK17="","",ProvsCities!$HK17)</f>
        <v>15871</v>
      </c>
      <c r="AX21" s="615"/>
      <c r="AY21" s="71">
        <f t="shared" si="4"/>
        <v>1.0986432230375189</v>
      </c>
      <c r="AZ21" s="413">
        <f>IF(ProvsCities!LI17="","",ProvsCities!LI17)</f>
        <v>679</v>
      </c>
      <c r="BA21" s="413">
        <f>IF(ProvsCities!HV17="","",ProvsCities!HV17)</f>
        <v>600</v>
      </c>
      <c r="BB21" s="413">
        <f>IF(ProvsCities!LV17="","",ProvsCities!LV17)</f>
        <v>774</v>
      </c>
      <c r="BC21" s="413">
        <f>IF(ProvsCities!II17="","",ProvsCities!II17)</f>
        <v>664</v>
      </c>
      <c r="BD21" s="413">
        <f>IF(ProvsCities!MI17="","",ProvsCities!MI17)</f>
        <v>1634</v>
      </c>
      <c r="BE21" s="413">
        <f>IF(ProvsCities!IV17="","",ProvsCities!IV17)</f>
        <v>1512</v>
      </c>
      <c r="BF21" s="413">
        <f>IF(ProvsCities!MV17="","",ProvsCities!MV17)</f>
        <v>1590</v>
      </c>
      <c r="BG21" s="413">
        <f>IF(ProvsCities!JI17="","",ProvsCities!JI17)</f>
        <v>1436</v>
      </c>
      <c r="BH21" s="413">
        <f>IF(ProvsCities!NI17="","",ProvsCities!NI17)</f>
        <v>1677</v>
      </c>
      <c r="BI21" s="413">
        <f>IF(ProvsCities!JV17="","",ProvsCities!JV17)</f>
        <v>1589</v>
      </c>
      <c r="BJ21" s="413">
        <f>IF(ProvsCities!NV17="","",ProvsCities!NV17)</f>
        <v>1926</v>
      </c>
      <c r="BK21" s="413">
        <f>IF(ProvsCities!KI17="","",ProvsCities!KI17)</f>
        <v>1737</v>
      </c>
      <c r="BL21" s="145">
        <f>IF(ProvsCities!OI17="","",ProvsCities!OI17)</f>
        <v>0</v>
      </c>
      <c r="BM21" s="145">
        <f>IF(ProvsCities!KV17="","",ProvsCities!KV17)</f>
        <v>0</v>
      </c>
      <c r="BN21" s="146">
        <f t="shared" si="5"/>
        <v>15818</v>
      </c>
      <c r="BO21" s="620" t="str">
        <f>IF(ProvsCities!$HJ17="","",ProvsCities!$HJ17)</f>
        <v>Santiago City</v>
      </c>
      <c r="BP21" s="621"/>
      <c r="BQ21" s="614">
        <f>IFERROR(IF(ProvsCities!$HM17="","",MROUND(ProvsCities!$HM17*Summary!$I$22,1)),"")</f>
        <v>14446</v>
      </c>
      <c r="BR21" s="615"/>
      <c r="BS21" s="614">
        <f>IF(ProvsCities!$HK17="","",ProvsCities!$HK17)</f>
        <v>15871</v>
      </c>
      <c r="BT21" s="615"/>
      <c r="BU21" s="71">
        <f t="shared" si="6"/>
        <v>1.0986432230375189</v>
      </c>
      <c r="BV21" s="413">
        <f>IF(ProvsCities!LD17="","",ProvsCities!LD17)</f>
        <v>0</v>
      </c>
      <c r="BW21" s="413">
        <f>IF(ProvsCities!HQ17="","",ProvsCities!HQ17)</f>
        <v>1</v>
      </c>
      <c r="BX21" s="413">
        <f>IF(ProvsCities!LQ17="","",ProvsCities!LQ17)</f>
        <v>0</v>
      </c>
      <c r="BY21" s="413">
        <f>IF(ProvsCities!ID17="","",ProvsCities!ID17)</f>
        <v>0</v>
      </c>
      <c r="BZ21" s="413">
        <f>IF(ProvsCities!MD17="","",ProvsCities!MD17)</f>
        <v>1</v>
      </c>
      <c r="CA21" s="413">
        <f>IF(ProvsCities!IQ17="","",ProvsCities!IQ17)</f>
        <v>3</v>
      </c>
      <c r="CB21" s="413">
        <f>IF(ProvsCities!MQ17="","",ProvsCities!MQ17)</f>
        <v>5</v>
      </c>
      <c r="CC21" s="413">
        <f>IF(ProvsCities!JD17="","",ProvsCities!JD17)</f>
        <v>5</v>
      </c>
      <c r="CD21" s="413">
        <f>IF(ProvsCities!ND17="","",ProvsCities!ND17)</f>
        <v>3</v>
      </c>
      <c r="CE21" s="413">
        <f>IF(ProvsCities!JQ17="","",ProvsCities!JQ17)</f>
        <v>4</v>
      </c>
      <c r="CF21" s="413">
        <f>IF(ProvsCities!NQ17="","",ProvsCities!NQ17)</f>
        <v>1</v>
      </c>
      <c r="CG21" s="413">
        <f>IF(ProvsCities!KD17="","",ProvsCities!KD17)</f>
        <v>1</v>
      </c>
      <c r="CH21" s="145">
        <f>IF(ProvsCities!OD17="","",ProvsCities!OD17)</f>
        <v>0</v>
      </c>
      <c r="CI21" s="145">
        <f>IF(ProvsCities!KQ17="","",ProvsCities!KQ17)</f>
        <v>0</v>
      </c>
      <c r="CJ21" s="72">
        <f t="shared" si="7"/>
        <v>24</v>
      </c>
      <c r="CK21" s="620" t="str">
        <f>IF(ProvsCities!$HJ17="","",ProvsCities!$HJ17)</f>
        <v>Santiago City</v>
      </c>
      <c r="CL21" s="621"/>
      <c r="CM21" s="614">
        <f>IFERROR(IF(ProvsCities!$HM17="","",MROUND(ProvsCities!$HM17*Summary!$I$22,1)),"")</f>
        <v>14446</v>
      </c>
      <c r="CN21" s="615"/>
      <c r="CO21" s="614">
        <f>IF(ProvsCities!$HK17="","",ProvsCities!$HK17)</f>
        <v>15871</v>
      </c>
      <c r="CP21" s="615"/>
      <c r="CQ21" s="71">
        <f t="shared" si="8"/>
        <v>1.0986432230375189</v>
      </c>
      <c r="CR21" s="413">
        <f>IF(ProvsCities!LG17="","",ProvsCities!LG17)</f>
        <v>0</v>
      </c>
      <c r="CS21" s="413">
        <f>IF(ProvsCities!HT17="","",ProvsCities!HT17)</f>
        <v>0</v>
      </c>
      <c r="CT21" s="413">
        <f>IF(ProvsCities!LT17="","",ProvsCities!LT17)</f>
        <v>0</v>
      </c>
      <c r="CU21" s="413">
        <f>IF(ProvsCities!IG17="","",ProvsCities!IG17)</f>
        <v>0</v>
      </c>
      <c r="CV21" s="413">
        <f>IF(ProvsCities!MG17="","",ProvsCities!MG17)</f>
        <v>3</v>
      </c>
      <c r="CW21" s="413">
        <f>IF(ProvsCities!IT17="","",ProvsCities!IT17)</f>
        <v>3</v>
      </c>
      <c r="CX21" s="413">
        <f>IF(ProvsCities!MT17="","",ProvsCities!MT17)</f>
        <v>9</v>
      </c>
      <c r="CY21" s="413">
        <f>IF(ProvsCities!JG17="","",ProvsCities!JG17)</f>
        <v>5</v>
      </c>
      <c r="CZ21" s="413">
        <f>IF(ProvsCities!NG17="","",ProvsCities!NG17)</f>
        <v>8</v>
      </c>
      <c r="DA21" s="413">
        <f>IF(ProvsCities!JT17="","",ProvsCities!JT17)</f>
        <v>6</v>
      </c>
      <c r="DB21" s="413">
        <f>IF(ProvsCities!NT17="","",ProvsCities!NT17)</f>
        <v>2</v>
      </c>
      <c r="DC21" s="413">
        <f>IF(ProvsCities!KG17="","",ProvsCities!KG17)</f>
        <v>9</v>
      </c>
      <c r="DD21" s="145">
        <f>IF(ProvsCities!OG17="","",ProvsCities!OG17)</f>
        <v>0</v>
      </c>
      <c r="DE21" s="145">
        <f>IF(ProvsCities!KT17="","",ProvsCities!KT17)</f>
        <v>0</v>
      </c>
      <c r="DF21" s="146">
        <f t="shared" si="9"/>
        <v>45</v>
      </c>
      <c r="DG21" s="620" t="str">
        <f>IF(ProvsCities!$HJ17="","",ProvsCities!$HJ17)</f>
        <v>Santiago City</v>
      </c>
      <c r="DH21" s="621"/>
      <c r="DI21" s="614">
        <f>IFERROR(IF(ProvsCities!$HM17="","",MROUND(ProvsCities!$HM17*Summary!$I$22,1)),"")</f>
        <v>14446</v>
      </c>
      <c r="DJ21" s="615"/>
      <c r="DK21" s="614">
        <f>IF(ProvsCities!$HK17="","",ProvsCities!$HK17)</f>
        <v>15871</v>
      </c>
      <c r="DL21" s="615"/>
      <c r="DM21" s="71">
        <f t="shared" si="10"/>
        <v>1.0986432230375189</v>
      </c>
      <c r="DN21" s="413">
        <f>IF(ProvsCities!LM17="","",ProvsCities!LM17)</f>
        <v>0</v>
      </c>
      <c r="DO21" s="413">
        <f>IF(ProvsCities!HZ17="","",ProvsCities!HZ17)</f>
        <v>1</v>
      </c>
      <c r="DP21" s="413">
        <f>IF(ProvsCities!LZ17="","",ProvsCities!LZ17)</f>
        <v>2</v>
      </c>
      <c r="DQ21" s="413">
        <f>IF(ProvsCities!IM17="","",ProvsCities!IM17)</f>
        <v>0</v>
      </c>
      <c r="DR21" s="413">
        <f>IF(ProvsCities!MM17="","",ProvsCities!MM17)</f>
        <v>1</v>
      </c>
      <c r="DS21" s="413">
        <f>IF(ProvsCities!IZ17="","",ProvsCities!IZ17)</f>
        <v>1</v>
      </c>
      <c r="DT21" s="413">
        <f>IF(ProvsCities!MZ17="","",ProvsCities!MZ17)</f>
        <v>1</v>
      </c>
      <c r="DU21" s="413">
        <f>IF(ProvsCities!JM17="","",ProvsCities!JM17)</f>
        <v>2</v>
      </c>
      <c r="DV21" s="413">
        <f>IF(ProvsCities!NM17="","",ProvsCities!NM17)</f>
        <v>2</v>
      </c>
      <c r="DW21" s="413">
        <f>IF(ProvsCities!JZ17="","",ProvsCities!JZ17)</f>
        <v>2</v>
      </c>
      <c r="DX21" s="413">
        <f>IF(ProvsCities!NZ17="","",ProvsCities!NZ17)</f>
        <v>0</v>
      </c>
      <c r="DY21" s="413">
        <f>IF(ProvsCities!KM17="","",ProvsCities!KM17)</f>
        <v>1</v>
      </c>
      <c r="DZ21" s="145">
        <f>IF(ProvsCities!OM17="","",ProvsCities!OM17)</f>
        <v>0</v>
      </c>
      <c r="EA21" s="145">
        <f>IF(ProvsCities!KZ17="","",ProvsCities!KZ17)</f>
        <v>0</v>
      </c>
      <c r="EB21" s="146">
        <f t="shared" si="11"/>
        <v>13</v>
      </c>
      <c r="EC21" s="620" t="str">
        <f>IF(ProvsCities!$HJ17="","",ProvsCities!$HJ17)</f>
        <v>Santiago City</v>
      </c>
      <c r="ED21" s="621"/>
      <c r="EE21" s="614">
        <f>IFERROR(IF(ProvsCities!$HM17="","",MROUND(ProvsCities!$HM17*Summary!$I$22,1)),"")</f>
        <v>14446</v>
      </c>
      <c r="EF21" s="615"/>
      <c r="EG21" s="614">
        <f>IF(ProvsCities!$HK17="","",ProvsCities!$HK17)</f>
        <v>15871</v>
      </c>
      <c r="EH21" s="615"/>
      <c r="EI21" s="71">
        <f t="shared" si="12"/>
        <v>1.0986432230375189</v>
      </c>
      <c r="EJ21" s="413">
        <f>IF(ProvsCities!LC17="","",ProvsCities!LC17)</f>
        <v>0</v>
      </c>
      <c r="EK21" s="413">
        <f>IF(ProvsCities!HP17="","",ProvsCities!HP17)</f>
        <v>0</v>
      </c>
      <c r="EL21" s="413">
        <f>IF(ProvsCities!LP17="","",ProvsCities!LP17)</f>
        <v>0</v>
      </c>
      <c r="EM21" s="413">
        <f>IF(ProvsCities!IC17="","",ProvsCities!IC17)</f>
        <v>0</v>
      </c>
      <c r="EN21" s="413">
        <f>IF(ProvsCities!MC17="","",ProvsCities!MC17)</f>
        <v>0</v>
      </c>
      <c r="EO21" s="413">
        <f>IF(ProvsCities!IP17="","",ProvsCities!IP17)</f>
        <v>0</v>
      </c>
      <c r="EP21" s="413">
        <f>IF(ProvsCities!MP17="","",ProvsCities!MP17)</f>
        <v>0</v>
      </c>
      <c r="EQ21" s="413">
        <f>IF(ProvsCities!JC17="","",ProvsCities!JC17)</f>
        <v>0</v>
      </c>
      <c r="ER21" s="413">
        <f>IF(ProvsCities!NC17="","",ProvsCities!NC17)</f>
        <v>0</v>
      </c>
      <c r="ES21" s="413">
        <f>IF(ProvsCities!JP17="","",ProvsCities!JP17)</f>
        <v>0</v>
      </c>
      <c r="ET21" s="413">
        <f>IF(ProvsCities!NP17="","",ProvsCities!NP17)</f>
        <v>0</v>
      </c>
      <c r="EU21" s="413">
        <f>IF(ProvsCities!KC17="","",ProvsCities!KC17)</f>
        <v>0</v>
      </c>
      <c r="EV21" s="145">
        <f>IF(ProvsCities!OC17="","",ProvsCities!OC17)</f>
        <v>0</v>
      </c>
      <c r="EW21" s="145">
        <f>IF(ProvsCities!KP17="","",ProvsCities!KP17)</f>
        <v>0</v>
      </c>
      <c r="EX21" s="146">
        <f t="shared" si="13"/>
        <v>0</v>
      </c>
      <c r="EY21" s="620" t="str">
        <f>IF(ProvsCities!$HJ17="","",ProvsCities!$HJ17)</f>
        <v>Santiago City</v>
      </c>
      <c r="EZ21" s="621"/>
      <c r="FA21" s="614">
        <f>IFERROR(IF(ProvsCities!$HM17="","",MROUND(ProvsCities!$HM17*Summary!$I$22,1)),"")</f>
        <v>14446</v>
      </c>
      <c r="FB21" s="615"/>
      <c r="FC21" s="614">
        <f>IF(ProvsCities!$HK17="","",ProvsCities!$HK17)</f>
        <v>15871</v>
      </c>
      <c r="FD21" s="615"/>
      <c r="FE21" s="71">
        <f t="shared" si="14"/>
        <v>1.0986432230375189</v>
      </c>
      <c r="FF21" s="413">
        <f>IF(ProvsCities!LF17="","",ProvsCities!LF17)</f>
        <v>0</v>
      </c>
      <c r="FG21" s="413">
        <f>IF(ProvsCities!HS17="","",ProvsCities!HS17)</f>
        <v>0</v>
      </c>
      <c r="FH21" s="413">
        <f>IF(ProvsCities!LS17="","",ProvsCities!LS17)</f>
        <v>0</v>
      </c>
      <c r="FI21" s="413">
        <f>IF(ProvsCities!IF17="","",ProvsCities!IF17)</f>
        <v>0</v>
      </c>
      <c r="FJ21" s="413">
        <f>IF(ProvsCities!MF17="","",ProvsCities!MF17)</f>
        <v>0</v>
      </c>
      <c r="FK21" s="413">
        <f>IF(ProvsCities!IS17="","",ProvsCities!IS17)</f>
        <v>0</v>
      </c>
      <c r="FL21" s="413">
        <f>IF(ProvsCities!MS17="","",ProvsCities!MS17)</f>
        <v>0</v>
      </c>
      <c r="FM21" s="413">
        <f>IF(ProvsCities!JF17="","",ProvsCities!JF17)</f>
        <v>0</v>
      </c>
      <c r="FN21" s="413">
        <f>IF(ProvsCities!NF17="","",ProvsCities!NF17)</f>
        <v>2</v>
      </c>
      <c r="FO21" s="413">
        <f>IF(ProvsCities!JS17="","",ProvsCities!JS17)</f>
        <v>0</v>
      </c>
      <c r="FP21" s="413">
        <f>IF(ProvsCities!NS17="","",ProvsCities!NS17)</f>
        <v>0</v>
      </c>
      <c r="FQ21" s="413">
        <f>IF(ProvsCities!KF17="","",ProvsCities!KF17)</f>
        <v>0</v>
      </c>
      <c r="FR21" s="145">
        <f>IF(ProvsCities!OF17="","",ProvsCities!OF17)</f>
        <v>0</v>
      </c>
      <c r="FS21" s="145">
        <f>IF(ProvsCities!KS17="","",ProvsCities!KS17)</f>
        <v>0</v>
      </c>
      <c r="FT21" s="146">
        <f t="shared" si="15"/>
        <v>2</v>
      </c>
      <c r="FU21" s="620" t="str">
        <f>IF(ProvsCities!$HJ17="","",ProvsCities!$HJ17)</f>
        <v>Santiago City</v>
      </c>
      <c r="FV21" s="621"/>
      <c r="FW21" s="614">
        <f>IFERROR(IF(ProvsCities!$HM17="","",MROUND(ProvsCities!$HM17*Summary!$I$22,1)),"")</f>
        <v>14446</v>
      </c>
      <c r="FX21" s="615"/>
      <c r="FY21" s="614">
        <f>IF(ProvsCities!$HK17="","",ProvsCities!$HK17)</f>
        <v>15871</v>
      </c>
      <c r="FZ21" s="615"/>
      <c r="GA21" s="71">
        <f t="shared" si="16"/>
        <v>1.0986432230375189</v>
      </c>
      <c r="GB21" s="413">
        <f>IF(ProvsCities!LL17="","",ProvsCities!LL17)</f>
        <v>0</v>
      </c>
      <c r="GC21" s="413">
        <f>IF(ProvsCities!HY17="","",ProvsCities!HY17)</f>
        <v>0</v>
      </c>
      <c r="GD21" s="413">
        <f>IF(ProvsCities!LY17="","",ProvsCities!LY17)</f>
        <v>0</v>
      </c>
      <c r="GE21" s="413">
        <f>IF(ProvsCities!IL17="","",ProvsCities!IL17)</f>
        <v>0</v>
      </c>
      <c r="GF21" s="413">
        <f>IF(ProvsCities!ML17="","",ProvsCities!ML17)</f>
        <v>0</v>
      </c>
      <c r="GG21" s="413">
        <f>IF(ProvsCities!IY17="","",ProvsCities!IY17)</f>
        <v>0</v>
      </c>
      <c r="GH21" s="413">
        <f>IF(ProvsCities!MY17="","",ProvsCities!MY17)</f>
        <v>0</v>
      </c>
      <c r="GI21" s="413">
        <f>IF(ProvsCities!JL17="","",ProvsCities!JL17)</f>
        <v>0</v>
      </c>
      <c r="GJ21" s="413">
        <f>IF(ProvsCities!NL17="","",ProvsCities!NL17)</f>
        <v>0</v>
      </c>
      <c r="GK21" s="413">
        <f>IF(ProvsCities!JY17="","",ProvsCities!JY17)</f>
        <v>0</v>
      </c>
      <c r="GL21" s="413">
        <f>IF(ProvsCities!NY17="","",ProvsCities!NY17)</f>
        <v>0</v>
      </c>
      <c r="GM21" s="413">
        <f>IF(ProvsCities!KL17="","",ProvsCities!KL17)</f>
        <v>0</v>
      </c>
      <c r="GN21" s="145">
        <f>IF(ProvsCities!OL17="","",ProvsCities!OL17)</f>
        <v>0</v>
      </c>
      <c r="GO21" s="145">
        <f>IF(ProvsCities!KY17="","",ProvsCities!KY17)</f>
        <v>0</v>
      </c>
      <c r="GP21" s="146">
        <f t="shared" si="17"/>
        <v>0</v>
      </c>
      <c r="GQ21" s="620" t="str">
        <f>IF(ProvsCities!$HJ17="","",ProvsCities!$HJ17)</f>
        <v>Santiago City</v>
      </c>
      <c r="GR21" s="621"/>
      <c r="GS21" s="614">
        <f>IFERROR(IF(ProvsCities!$HM17="","",MROUND(ProvsCities!$HM17*Summary!$I$22,1)),"")</f>
        <v>14446</v>
      </c>
      <c r="GT21" s="615"/>
      <c r="GU21" s="614">
        <f>IF(ProvsCities!$HK17="","",ProvsCities!$HK17)</f>
        <v>15871</v>
      </c>
      <c r="GV21" s="615"/>
      <c r="GW21" s="71">
        <f t="shared" si="18"/>
        <v>1.0986432230375189</v>
      </c>
      <c r="GX21" s="413">
        <f>IF(ProvsCities!LB17="","",ProvsCities!LB17)</f>
        <v>2</v>
      </c>
      <c r="GY21" s="413">
        <f>IF(ProvsCities!HO17="","",ProvsCities!HO17)</f>
        <v>1</v>
      </c>
      <c r="GZ21" s="413">
        <f>IF(ProvsCities!LO17="","",ProvsCities!LO17)</f>
        <v>1</v>
      </c>
      <c r="HA21" s="413">
        <f>IF(ProvsCities!IB17="","",ProvsCities!IB17)</f>
        <v>0</v>
      </c>
      <c r="HB21" s="413">
        <f>IF(ProvsCities!MB17="","",ProvsCities!MB17)</f>
        <v>0</v>
      </c>
      <c r="HC21" s="413">
        <f>IF(ProvsCities!IO17="","",ProvsCities!IO17)</f>
        <v>4</v>
      </c>
      <c r="HD21" s="413">
        <f>IF(ProvsCities!MO17="","",ProvsCities!MO17)</f>
        <v>5</v>
      </c>
      <c r="HE21" s="413">
        <f>IF(ProvsCities!JB17="","",ProvsCities!JB17)</f>
        <v>3</v>
      </c>
      <c r="HF21" s="413">
        <f>IF(ProvsCities!NB17="","",ProvsCities!NB17)</f>
        <v>5</v>
      </c>
      <c r="HG21" s="413">
        <f>IF(ProvsCities!JO17="","",ProvsCities!JO17)</f>
        <v>2</v>
      </c>
      <c r="HH21" s="413">
        <f>IF(ProvsCities!NO17="","",ProvsCities!NO17)</f>
        <v>4</v>
      </c>
      <c r="HI21" s="413">
        <f>IF(ProvsCities!KB17="","",ProvsCities!KB17)</f>
        <v>0</v>
      </c>
      <c r="HJ21" s="145">
        <f>IF(ProvsCities!OB17="","",ProvsCities!OB17)</f>
        <v>0</v>
      </c>
      <c r="HK21" s="145">
        <f>IF(ProvsCities!KO17="","",ProvsCities!KO17)</f>
        <v>0</v>
      </c>
      <c r="HL21" s="146">
        <f t="shared" si="19"/>
        <v>27</v>
      </c>
      <c r="HM21" s="620" t="str">
        <f>IF(ProvsCities!$HJ17="","",ProvsCities!$HJ17)</f>
        <v>Santiago City</v>
      </c>
      <c r="HN21" s="621"/>
      <c r="HO21" s="614">
        <f>IFERROR(IF(ProvsCities!$HM17="","",MROUND(ProvsCities!$HM17*Summary!$I$22,1)),"")</f>
        <v>14446</v>
      </c>
      <c r="HP21" s="615"/>
      <c r="HQ21" s="614">
        <f>IF(ProvsCities!$HK17="","",ProvsCities!$HK17)</f>
        <v>15871</v>
      </c>
      <c r="HR21" s="615"/>
      <c r="HS21" s="71">
        <f t="shared" si="20"/>
        <v>1.0986432230375189</v>
      </c>
      <c r="HT21" s="413">
        <f>IF(ProvsCities!LH17="","",ProvsCities!LH17)</f>
        <v>4</v>
      </c>
      <c r="HU21" s="413">
        <f>IF(ProvsCities!HU17="","",ProvsCities!HU17)</f>
        <v>2</v>
      </c>
      <c r="HV21" s="413">
        <f>IF(ProvsCities!LU17="","",ProvsCities!LU17)</f>
        <v>2</v>
      </c>
      <c r="HW21" s="413">
        <f>IF(ProvsCities!IH17="","",ProvsCities!IH17)</f>
        <v>3</v>
      </c>
      <c r="HX21" s="413">
        <f>IF(ProvsCities!MH17="","",ProvsCities!MH17)</f>
        <v>0</v>
      </c>
      <c r="HY21" s="413">
        <f>IF(ProvsCities!IU17="","",ProvsCities!IU17)</f>
        <v>4</v>
      </c>
      <c r="HZ21" s="413">
        <f>IF(ProvsCities!MU17="","",ProvsCities!MU17)</f>
        <v>8</v>
      </c>
      <c r="IA21" s="413">
        <f>IF(ProvsCities!JH17="","",ProvsCities!JH17)</f>
        <v>6</v>
      </c>
      <c r="IB21" s="413">
        <f>IF(ProvsCities!NH17="","",ProvsCities!NH17)</f>
        <v>4</v>
      </c>
      <c r="IC21" s="413">
        <f>IF(ProvsCities!JU17="","",ProvsCities!JU17)</f>
        <v>4</v>
      </c>
      <c r="ID21" s="413">
        <f>IF(ProvsCities!NU17="","",ProvsCities!NU17)</f>
        <v>3</v>
      </c>
      <c r="IE21" s="413">
        <f>IF(ProvsCities!KH17="","",ProvsCities!KH17)</f>
        <v>2</v>
      </c>
      <c r="IF21" s="145">
        <f>IF(ProvsCities!OH17="","",ProvsCities!OH17)</f>
        <v>0</v>
      </c>
      <c r="IG21" s="145">
        <f>IF(ProvsCities!KU17="","",ProvsCities!KU17)</f>
        <v>0</v>
      </c>
      <c r="IH21" s="146">
        <f t="shared" si="21"/>
        <v>42</v>
      </c>
      <c r="II21" s="620" t="str">
        <f>IF(ProvsCities!$HJ17="","",ProvsCities!$HJ17)</f>
        <v>Santiago City</v>
      </c>
      <c r="IJ21" s="621"/>
      <c r="IK21" s="614">
        <f>IFERROR(IF(ProvsCities!$HM17="","",MROUND(ProvsCities!$HM17*Summary!$I$22,1)),"")</f>
        <v>14446</v>
      </c>
      <c r="IL21" s="615"/>
      <c r="IM21" s="614">
        <f>IF(ProvsCities!$HK17="","",ProvsCities!$HK17)</f>
        <v>15871</v>
      </c>
      <c r="IN21" s="615"/>
      <c r="IO21" s="71">
        <f t="shared" si="22"/>
        <v>1.0986432230375189</v>
      </c>
      <c r="IP21" s="413">
        <f>IF(ProvsCities!LJ17="","",ProvsCities!LJ17)</f>
        <v>1</v>
      </c>
      <c r="IQ21" s="413">
        <f>IF(ProvsCities!HW17="","",ProvsCities!HW17)</f>
        <v>0</v>
      </c>
      <c r="IR21" s="413">
        <f>IF(ProvsCities!LW17="","",ProvsCities!LW17)</f>
        <v>1</v>
      </c>
      <c r="IS21" s="413">
        <f>IF(ProvsCities!IJ17="","",ProvsCities!IJ17)</f>
        <v>1</v>
      </c>
      <c r="IT21" s="413">
        <f>IF(ProvsCities!MJ17="","",ProvsCities!MJ17)</f>
        <v>3</v>
      </c>
      <c r="IU21" s="413">
        <f>IF(ProvsCities!IW17="","",ProvsCities!IW17)</f>
        <v>0</v>
      </c>
      <c r="IV21" s="413">
        <f>IF(ProvsCities!MW17="","",ProvsCities!MW17)</f>
        <v>4</v>
      </c>
      <c r="IW21" s="413">
        <f>IF(ProvsCities!JJ17="","",ProvsCities!JJ17)</f>
        <v>3</v>
      </c>
      <c r="IX21" s="413">
        <f>IF(ProvsCities!NJ17="","",ProvsCities!NJ17)</f>
        <v>0</v>
      </c>
      <c r="IY21" s="413">
        <f>IF(ProvsCities!JW17="","",ProvsCities!JW17)</f>
        <v>1</v>
      </c>
      <c r="IZ21" s="413">
        <f>IF(ProvsCities!NW17="","",ProvsCities!NW17)</f>
        <v>2</v>
      </c>
      <c r="JA21" s="413">
        <f>IF(ProvsCities!KJ17="","",ProvsCities!KJ17)</f>
        <v>1</v>
      </c>
      <c r="JB21" s="145">
        <f>IF(ProvsCities!OJ17="","",ProvsCities!OJ17)</f>
        <v>0</v>
      </c>
      <c r="JC21" s="145">
        <f>IF(ProvsCities!KW17="","",ProvsCities!KW17)</f>
        <v>0</v>
      </c>
      <c r="JD21" s="146">
        <f t="shared" si="23"/>
        <v>17</v>
      </c>
      <c r="JE21" s="620" t="str">
        <f>IF(ProvsCities!$HJ17="","",ProvsCities!$HJ17)</f>
        <v>Santiago City</v>
      </c>
      <c r="JF21" s="621"/>
      <c r="JG21" s="614">
        <f>IFERROR(IF(ProvsCities!$HM17="","",MROUND(ProvsCities!$HM17*Summary!$I$22,1)),"")</f>
        <v>14446</v>
      </c>
      <c r="JH21" s="615"/>
      <c r="JI21" s="614">
        <f>IF(ProvsCities!$HK17="","",ProvsCities!$HK17)</f>
        <v>15871</v>
      </c>
      <c r="JJ21" s="615"/>
      <c r="JK21" s="71">
        <f t="shared" si="24"/>
        <v>1.0986432230375189</v>
      </c>
      <c r="JL21" s="413">
        <f>IF(ProvsCities!LK17="","",ProvsCities!LK17)</f>
        <v>1</v>
      </c>
      <c r="JM21" s="413">
        <f>IF(ProvsCities!HX17="","",ProvsCities!HX17)</f>
        <v>2</v>
      </c>
      <c r="JN21" s="413">
        <f>IF(ProvsCities!LX17="","",ProvsCities!LX17)</f>
        <v>1</v>
      </c>
      <c r="JO21" s="413">
        <f>IF(ProvsCities!IK17="","",ProvsCities!IK17)</f>
        <v>0</v>
      </c>
      <c r="JP21" s="413">
        <f>IF(ProvsCities!MK17="","",ProvsCities!MK17)</f>
        <v>0</v>
      </c>
      <c r="JQ21" s="413">
        <f>IF(ProvsCities!IX17="","",ProvsCities!IX17)</f>
        <v>0</v>
      </c>
      <c r="JR21" s="413">
        <f>IF(ProvsCities!MX17="","",ProvsCities!MX17)</f>
        <v>1</v>
      </c>
      <c r="JS21" s="413">
        <f>IF(ProvsCities!JK17="","",ProvsCities!JK17)</f>
        <v>2</v>
      </c>
      <c r="JT21" s="413">
        <f>IF(ProvsCities!NK17="","",ProvsCities!NK17)</f>
        <v>3</v>
      </c>
      <c r="JU21" s="413">
        <f>IF(ProvsCities!JX17="","",ProvsCities!JX17)</f>
        <v>6</v>
      </c>
      <c r="JV21" s="413">
        <f>IF(ProvsCities!NX17="","",ProvsCities!NX17)</f>
        <v>2</v>
      </c>
      <c r="JW21" s="413">
        <f>IF(ProvsCities!KK17="","",ProvsCities!KK17)</f>
        <v>5</v>
      </c>
      <c r="JX21" s="145">
        <f>IF(ProvsCities!OK17="","",ProvsCities!OK17)</f>
        <v>0</v>
      </c>
      <c r="JY21" s="145">
        <f>IF(ProvsCities!KX17="","",ProvsCities!KX17)</f>
        <v>0</v>
      </c>
      <c r="JZ21" s="146">
        <f t="shared" si="25"/>
        <v>23</v>
      </c>
    </row>
    <row r="22" spans="1:286" ht="15.9" customHeight="1" x14ac:dyDescent="0.3">
      <c r="A22" s="620" t="str">
        <f>IF(ProvsCities!$HJ18="","",ProvsCities!$HJ18)</f>
        <v>Tuguegarao</v>
      </c>
      <c r="B22" s="621"/>
      <c r="C22" s="614">
        <f>IFERROR(IF(ProvsCities!$HM18="","",MROUND(ProvsCities!$HM18*Summary!$I$22,1)),"")</f>
        <v>17461</v>
      </c>
      <c r="D22" s="615"/>
      <c r="E22" s="614">
        <f>IF(ProvsCities!$HK18="","",ProvsCities!$HK18)</f>
        <v>13375</v>
      </c>
      <c r="F22" s="615"/>
      <c r="G22" s="71">
        <f t="shared" si="0"/>
        <v>0.76599278391844683</v>
      </c>
      <c r="H22" s="413">
        <f>IF(ProvsCities!LA18="","",ProvsCities!LA18)</f>
        <v>575</v>
      </c>
      <c r="I22" s="413">
        <f>IF(ProvsCities!HN18="","",ProvsCities!HN18)</f>
        <v>570</v>
      </c>
      <c r="J22" s="413">
        <f>IF(ProvsCities!LN18="","",ProvsCities!LN18)</f>
        <v>697</v>
      </c>
      <c r="K22" s="413">
        <f>IF(ProvsCities!IA18="","",ProvsCities!IA18)</f>
        <v>572</v>
      </c>
      <c r="L22" s="413">
        <f>IF(ProvsCities!MA18="","",ProvsCities!MA18)</f>
        <v>1378</v>
      </c>
      <c r="M22" s="413">
        <f>IF(ProvsCities!IN18="","",ProvsCities!IN18)</f>
        <v>1235</v>
      </c>
      <c r="N22" s="413">
        <f>IF(ProvsCities!MN18="","",ProvsCities!MN18)</f>
        <v>1493</v>
      </c>
      <c r="O22" s="413">
        <f>IF(ProvsCities!JA18="","",ProvsCities!JA18)</f>
        <v>1273</v>
      </c>
      <c r="P22" s="413">
        <f>IF(ProvsCities!NA18="","",ProvsCities!NA18)</f>
        <v>1357</v>
      </c>
      <c r="Q22" s="413">
        <f>IF(ProvsCities!JN18="","",ProvsCities!JN18)</f>
        <v>1229</v>
      </c>
      <c r="R22" s="413">
        <f>IF(ProvsCities!NN18="","",ProvsCities!NN18)</f>
        <v>1528</v>
      </c>
      <c r="S22" s="413">
        <f>IF(ProvsCities!KA18="","",ProvsCities!KA18)</f>
        <v>1289</v>
      </c>
      <c r="T22" s="145">
        <f>IF(ProvsCities!OA18="","",ProvsCities!OA18)</f>
        <v>0</v>
      </c>
      <c r="U22" s="145">
        <f>IF(ProvsCities!KN18="","",ProvsCities!KN18)</f>
        <v>0</v>
      </c>
      <c r="V22" s="146">
        <f t="shared" si="1"/>
        <v>13196</v>
      </c>
      <c r="W22" s="620" t="str">
        <f>IF(ProvsCities!$HJ18="","",ProvsCities!$HJ18)</f>
        <v>Tuguegarao</v>
      </c>
      <c r="X22" s="621"/>
      <c r="Y22" s="614">
        <f>IFERROR(IF(ProvsCities!$HM18="","",MROUND(ProvsCities!$HM18*Summary!$I$22,1)),"")</f>
        <v>17461</v>
      </c>
      <c r="Z22" s="615"/>
      <c r="AA22" s="614">
        <f>IF(ProvsCities!$HK18="","",ProvsCities!$HK18)</f>
        <v>13375</v>
      </c>
      <c r="AB22" s="615"/>
      <c r="AC22" s="71">
        <f t="shared" si="2"/>
        <v>0.76599278391844683</v>
      </c>
      <c r="AD22" s="413">
        <f>IF(ProvsCities!LE18="","",ProvsCities!LE18)</f>
        <v>531</v>
      </c>
      <c r="AE22" s="413">
        <f>IF(ProvsCities!HR18="","",ProvsCities!HR18)</f>
        <v>530</v>
      </c>
      <c r="AF22" s="413">
        <f>IF(ProvsCities!LR18="","",ProvsCities!LR18)</f>
        <v>664</v>
      </c>
      <c r="AG22" s="413">
        <f>IF(ProvsCities!IE18="","",ProvsCities!IE18)</f>
        <v>528</v>
      </c>
      <c r="AH22" s="413">
        <f>IF(ProvsCities!ME18="","",ProvsCities!ME18)</f>
        <v>1312</v>
      </c>
      <c r="AI22" s="413">
        <f>IF(ProvsCities!IR18="","",ProvsCities!IR18)</f>
        <v>1182</v>
      </c>
      <c r="AJ22" s="413">
        <f>IF(ProvsCities!MR18="","",ProvsCities!MR18)</f>
        <v>1469</v>
      </c>
      <c r="AK22" s="413">
        <f>IF(ProvsCities!JE18="","",ProvsCities!JE18)</f>
        <v>1244</v>
      </c>
      <c r="AL22" s="413">
        <f>IF(ProvsCities!NE18="","",ProvsCities!NE18)</f>
        <v>1341</v>
      </c>
      <c r="AM22" s="413">
        <f>IF(ProvsCities!JR18="","",ProvsCities!JR18)</f>
        <v>1212</v>
      </c>
      <c r="AN22" s="413">
        <f>IF(ProvsCities!NR18="","",ProvsCities!NR18)</f>
        <v>1521</v>
      </c>
      <c r="AO22" s="413">
        <f>IF(ProvsCities!KE18="","",ProvsCities!KE18)</f>
        <v>1287</v>
      </c>
      <c r="AP22" s="145">
        <f>IF(ProvsCities!OE18="","",ProvsCities!OE18)</f>
        <v>0</v>
      </c>
      <c r="AQ22" s="145">
        <f>IF(ProvsCities!KR18="","",ProvsCities!KR18)</f>
        <v>0</v>
      </c>
      <c r="AR22" s="146">
        <f t="shared" si="3"/>
        <v>12821</v>
      </c>
      <c r="AS22" s="620" t="str">
        <f>IF(ProvsCities!$HJ18="","",ProvsCities!$HJ18)</f>
        <v>Tuguegarao</v>
      </c>
      <c r="AT22" s="621"/>
      <c r="AU22" s="614">
        <f>IFERROR(IF(ProvsCities!$HM18="","",MROUND(ProvsCities!$HM18*Summary!$I$22,1)),"")</f>
        <v>17461</v>
      </c>
      <c r="AV22" s="615"/>
      <c r="AW22" s="614">
        <f>IF(ProvsCities!$HK18="","",ProvsCities!$HK18)</f>
        <v>13375</v>
      </c>
      <c r="AX22" s="615"/>
      <c r="AY22" s="71">
        <f t="shared" si="4"/>
        <v>0.76599278391844683</v>
      </c>
      <c r="AZ22" s="413">
        <f>IF(ProvsCities!LI18="","",ProvsCities!LI18)</f>
        <v>580</v>
      </c>
      <c r="BA22" s="413">
        <f>IF(ProvsCities!HV18="","",ProvsCities!HV18)</f>
        <v>609</v>
      </c>
      <c r="BB22" s="413">
        <f>IF(ProvsCities!LV18="","",ProvsCities!LV18)</f>
        <v>711</v>
      </c>
      <c r="BC22" s="413">
        <f>IF(ProvsCities!II18="","",ProvsCities!II18)</f>
        <v>574</v>
      </c>
      <c r="BD22" s="413">
        <f>IF(ProvsCities!MI18="","",ProvsCities!MI18)</f>
        <v>1372</v>
      </c>
      <c r="BE22" s="413">
        <f>IF(ProvsCities!IV18="","",ProvsCities!IV18)</f>
        <v>1237</v>
      </c>
      <c r="BF22" s="413">
        <f>IF(ProvsCities!MV18="","",ProvsCities!MV18)</f>
        <v>1475</v>
      </c>
      <c r="BG22" s="413">
        <f>IF(ProvsCities!JI18="","",ProvsCities!JI18)</f>
        <v>1260</v>
      </c>
      <c r="BH22" s="413">
        <f>IF(ProvsCities!NI18="","",ProvsCities!NI18)</f>
        <v>1339</v>
      </c>
      <c r="BI22" s="413">
        <f>IF(ProvsCities!JV18="","",ProvsCities!JV18)</f>
        <v>1219</v>
      </c>
      <c r="BJ22" s="413">
        <f>IF(ProvsCities!NV18="","",ProvsCities!NV18)</f>
        <v>1511</v>
      </c>
      <c r="BK22" s="413">
        <f>IF(ProvsCities!KI18="","",ProvsCities!KI18)</f>
        <v>1275</v>
      </c>
      <c r="BL22" s="145">
        <f>IF(ProvsCities!OI18="","",ProvsCities!OI18)</f>
        <v>0</v>
      </c>
      <c r="BM22" s="145">
        <f>IF(ProvsCities!KV18="","",ProvsCities!KV18)</f>
        <v>0</v>
      </c>
      <c r="BN22" s="146">
        <f t="shared" si="5"/>
        <v>13162</v>
      </c>
      <c r="BO22" s="620" t="str">
        <f>IF(ProvsCities!$HJ18="","",ProvsCities!$HJ18)</f>
        <v>Tuguegarao</v>
      </c>
      <c r="BP22" s="621"/>
      <c r="BQ22" s="614">
        <f>IFERROR(IF(ProvsCities!$HM18="","",MROUND(ProvsCities!$HM18*Summary!$I$22,1)),"")</f>
        <v>17461</v>
      </c>
      <c r="BR22" s="615"/>
      <c r="BS22" s="614">
        <f>IF(ProvsCities!$HK18="","",ProvsCities!$HK18)</f>
        <v>13375</v>
      </c>
      <c r="BT22" s="615"/>
      <c r="BU22" s="71">
        <f t="shared" si="6"/>
        <v>0.76599278391844683</v>
      </c>
      <c r="BV22" s="413">
        <f>IF(ProvsCities!LD18="","",ProvsCities!LD18)</f>
        <v>1</v>
      </c>
      <c r="BW22" s="413">
        <f>IF(ProvsCities!HQ18="","",ProvsCities!HQ18)</f>
        <v>0</v>
      </c>
      <c r="BX22" s="413">
        <f>IF(ProvsCities!LQ18="","",ProvsCities!LQ18)</f>
        <v>0</v>
      </c>
      <c r="BY22" s="413">
        <f>IF(ProvsCities!ID18="","",ProvsCities!ID18)</f>
        <v>0</v>
      </c>
      <c r="BZ22" s="413">
        <f>IF(ProvsCities!MD18="","",ProvsCities!MD18)</f>
        <v>0</v>
      </c>
      <c r="CA22" s="413">
        <f>IF(ProvsCities!IQ18="","",ProvsCities!IQ18)</f>
        <v>0</v>
      </c>
      <c r="CB22" s="413">
        <f>IF(ProvsCities!MQ18="","",ProvsCities!MQ18)</f>
        <v>0</v>
      </c>
      <c r="CC22" s="413">
        <f>IF(ProvsCities!JD18="","",ProvsCities!JD18)</f>
        <v>1</v>
      </c>
      <c r="CD22" s="413">
        <f>IF(ProvsCities!ND18="","",ProvsCities!ND18)</f>
        <v>1</v>
      </c>
      <c r="CE22" s="413">
        <f>IF(ProvsCities!JQ18="","",ProvsCities!JQ18)</f>
        <v>2</v>
      </c>
      <c r="CF22" s="413">
        <f>IF(ProvsCities!NQ18="","",ProvsCities!NQ18)</f>
        <v>0</v>
      </c>
      <c r="CG22" s="413">
        <f>IF(ProvsCities!KD18="","",ProvsCities!KD18)</f>
        <v>0</v>
      </c>
      <c r="CH22" s="145">
        <f>IF(ProvsCities!OD18="","",ProvsCities!OD18)</f>
        <v>0</v>
      </c>
      <c r="CI22" s="145">
        <f>IF(ProvsCities!KQ18="","",ProvsCities!KQ18)</f>
        <v>0</v>
      </c>
      <c r="CJ22" s="72">
        <f t="shared" si="7"/>
        <v>5</v>
      </c>
      <c r="CK22" s="620" t="str">
        <f>IF(ProvsCities!$HJ18="","",ProvsCities!$HJ18)</f>
        <v>Tuguegarao</v>
      </c>
      <c r="CL22" s="621"/>
      <c r="CM22" s="614">
        <f>IFERROR(IF(ProvsCities!$HM18="","",MROUND(ProvsCities!$HM18*Summary!$I$22,1)),"")</f>
        <v>17461</v>
      </c>
      <c r="CN22" s="615"/>
      <c r="CO22" s="614">
        <f>IF(ProvsCities!$HK18="","",ProvsCities!$HK18)</f>
        <v>13375</v>
      </c>
      <c r="CP22" s="615"/>
      <c r="CQ22" s="71">
        <f t="shared" si="8"/>
        <v>0.76599278391844683</v>
      </c>
      <c r="CR22" s="413">
        <f>IF(ProvsCities!LG18="","",ProvsCities!LG18)</f>
        <v>0</v>
      </c>
      <c r="CS22" s="413">
        <f>IF(ProvsCities!HT18="","",ProvsCities!HT18)</f>
        <v>1</v>
      </c>
      <c r="CT22" s="413">
        <f>IF(ProvsCities!LT18="","",ProvsCities!LT18)</f>
        <v>0</v>
      </c>
      <c r="CU22" s="413">
        <f>IF(ProvsCities!IG18="","",ProvsCities!IG18)</f>
        <v>0</v>
      </c>
      <c r="CV22" s="413">
        <f>IF(ProvsCities!MG18="","",ProvsCities!MG18)</f>
        <v>0</v>
      </c>
      <c r="CW22" s="413">
        <f>IF(ProvsCities!IT18="","",ProvsCities!IT18)</f>
        <v>1</v>
      </c>
      <c r="CX22" s="413">
        <f>IF(ProvsCities!MT18="","",ProvsCities!MT18)</f>
        <v>0</v>
      </c>
      <c r="CY22" s="413">
        <f>IF(ProvsCities!JG18="","",ProvsCities!JG18)</f>
        <v>0</v>
      </c>
      <c r="CZ22" s="413">
        <f>IF(ProvsCities!NG18="","",ProvsCities!NG18)</f>
        <v>0</v>
      </c>
      <c r="DA22" s="413">
        <f>IF(ProvsCities!JT18="","",ProvsCities!JT18)</f>
        <v>0</v>
      </c>
      <c r="DB22" s="413">
        <f>IF(ProvsCities!NT18="","",ProvsCities!NT18)</f>
        <v>0</v>
      </c>
      <c r="DC22" s="413">
        <f>IF(ProvsCities!KG18="","",ProvsCities!KG18)</f>
        <v>0</v>
      </c>
      <c r="DD22" s="145">
        <f>IF(ProvsCities!OG18="","",ProvsCities!OG18)</f>
        <v>0</v>
      </c>
      <c r="DE22" s="145">
        <f>IF(ProvsCities!KT18="","",ProvsCities!KT18)</f>
        <v>0</v>
      </c>
      <c r="DF22" s="146">
        <f t="shared" si="9"/>
        <v>2</v>
      </c>
      <c r="DG22" s="620" t="str">
        <f>IF(ProvsCities!$HJ18="","",ProvsCities!$HJ18)</f>
        <v>Tuguegarao</v>
      </c>
      <c r="DH22" s="621"/>
      <c r="DI22" s="614">
        <f>IFERROR(IF(ProvsCities!$HM18="","",MROUND(ProvsCities!$HM18*Summary!$I$22,1)),"")</f>
        <v>17461</v>
      </c>
      <c r="DJ22" s="615"/>
      <c r="DK22" s="614">
        <f>IF(ProvsCities!$HK18="","",ProvsCities!$HK18)</f>
        <v>13375</v>
      </c>
      <c r="DL22" s="615"/>
      <c r="DM22" s="71">
        <f t="shared" si="10"/>
        <v>0.76599278391844683</v>
      </c>
      <c r="DN22" s="413">
        <f>IF(ProvsCities!LM18="","",ProvsCities!LM18)</f>
        <v>3</v>
      </c>
      <c r="DO22" s="413">
        <f>IF(ProvsCities!HZ18="","",ProvsCities!HZ18)</f>
        <v>0</v>
      </c>
      <c r="DP22" s="413">
        <f>IF(ProvsCities!LZ18="","",ProvsCities!LZ18)</f>
        <v>0</v>
      </c>
      <c r="DQ22" s="413">
        <f>IF(ProvsCities!IM18="","",ProvsCities!IM18)</f>
        <v>0</v>
      </c>
      <c r="DR22" s="413">
        <f>IF(ProvsCities!MM18="","",ProvsCities!MM18)</f>
        <v>1</v>
      </c>
      <c r="DS22" s="413">
        <f>IF(ProvsCities!IZ18="","",ProvsCities!IZ18)</f>
        <v>0</v>
      </c>
      <c r="DT22" s="413">
        <f>IF(ProvsCities!MZ18="","",ProvsCities!MZ18)</f>
        <v>0</v>
      </c>
      <c r="DU22" s="413">
        <f>IF(ProvsCities!JM18="","",ProvsCities!JM18)</f>
        <v>1</v>
      </c>
      <c r="DV22" s="413">
        <f>IF(ProvsCities!NM18="","",ProvsCities!NM18)</f>
        <v>1</v>
      </c>
      <c r="DW22" s="413">
        <f>IF(ProvsCities!JZ18="","",ProvsCities!JZ18)</f>
        <v>0</v>
      </c>
      <c r="DX22" s="413">
        <f>IF(ProvsCities!NZ18="","",ProvsCities!NZ18)</f>
        <v>1</v>
      </c>
      <c r="DY22" s="413">
        <f>IF(ProvsCities!KM18="","",ProvsCities!KM18)</f>
        <v>1</v>
      </c>
      <c r="DZ22" s="145">
        <f>IF(ProvsCities!OM18="","",ProvsCities!OM18)</f>
        <v>0</v>
      </c>
      <c r="EA22" s="145">
        <f>IF(ProvsCities!KZ18="","",ProvsCities!KZ18)</f>
        <v>0</v>
      </c>
      <c r="EB22" s="146">
        <f t="shared" si="11"/>
        <v>8</v>
      </c>
      <c r="EC22" s="620" t="str">
        <f>IF(ProvsCities!$HJ18="","",ProvsCities!$HJ18)</f>
        <v>Tuguegarao</v>
      </c>
      <c r="ED22" s="621"/>
      <c r="EE22" s="614">
        <f>IFERROR(IF(ProvsCities!$HM18="","",MROUND(ProvsCities!$HM18*Summary!$I$22,1)),"")</f>
        <v>17461</v>
      </c>
      <c r="EF22" s="615"/>
      <c r="EG22" s="614">
        <f>IF(ProvsCities!$HK18="","",ProvsCities!$HK18)</f>
        <v>13375</v>
      </c>
      <c r="EH22" s="615"/>
      <c r="EI22" s="71">
        <f t="shared" si="12"/>
        <v>0.76599278391844683</v>
      </c>
      <c r="EJ22" s="413">
        <f>IF(ProvsCities!LC18="","",ProvsCities!LC18)</f>
        <v>0</v>
      </c>
      <c r="EK22" s="413">
        <f>IF(ProvsCities!HP18="","",ProvsCities!HP18)</f>
        <v>0</v>
      </c>
      <c r="EL22" s="413">
        <f>IF(ProvsCities!LP18="","",ProvsCities!LP18)</f>
        <v>0</v>
      </c>
      <c r="EM22" s="413">
        <f>IF(ProvsCities!IC18="","",ProvsCities!IC18)</f>
        <v>0</v>
      </c>
      <c r="EN22" s="413">
        <f>IF(ProvsCities!MC18="","",ProvsCities!MC18)</f>
        <v>0</v>
      </c>
      <c r="EO22" s="413">
        <f>IF(ProvsCities!IP18="","",ProvsCities!IP18)</f>
        <v>0</v>
      </c>
      <c r="EP22" s="413">
        <f>IF(ProvsCities!MP18="","",ProvsCities!MP18)</f>
        <v>0</v>
      </c>
      <c r="EQ22" s="413">
        <f>IF(ProvsCities!JC18="","",ProvsCities!JC18)</f>
        <v>0</v>
      </c>
      <c r="ER22" s="413">
        <f>IF(ProvsCities!NC18="","",ProvsCities!NC18)</f>
        <v>0</v>
      </c>
      <c r="ES22" s="413">
        <f>IF(ProvsCities!JP18="","",ProvsCities!JP18)</f>
        <v>0</v>
      </c>
      <c r="ET22" s="413">
        <f>IF(ProvsCities!NP18="","",ProvsCities!NP18)</f>
        <v>0</v>
      </c>
      <c r="EU22" s="413">
        <f>IF(ProvsCities!KC18="","",ProvsCities!KC18)</f>
        <v>0</v>
      </c>
      <c r="EV22" s="145">
        <f>IF(ProvsCities!OC18="","",ProvsCities!OC18)</f>
        <v>0</v>
      </c>
      <c r="EW22" s="145">
        <f>IF(ProvsCities!KP18="","",ProvsCities!KP18)</f>
        <v>0</v>
      </c>
      <c r="EX22" s="146">
        <f t="shared" si="13"/>
        <v>0</v>
      </c>
      <c r="EY22" s="620" t="str">
        <f>IF(ProvsCities!$HJ18="","",ProvsCities!$HJ18)</f>
        <v>Tuguegarao</v>
      </c>
      <c r="EZ22" s="621"/>
      <c r="FA22" s="614">
        <f>IFERROR(IF(ProvsCities!$HM18="","",MROUND(ProvsCities!$HM18*Summary!$I$22,1)),"")</f>
        <v>17461</v>
      </c>
      <c r="FB22" s="615"/>
      <c r="FC22" s="614">
        <f>IF(ProvsCities!$HK18="","",ProvsCities!$HK18)</f>
        <v>13375</v>
      </c>
      <c r="FD22" s="615"/>
      <c r="FE22" s="71">
        <f t="shared" si="14"/>
        <v>0.76599278391844683</v>
      </c>
      <c r="FF22" s="413">
        <f>IF(ProvsCities!LF18="","",ProvsCities!LF18)</f>
        <v>0</v>
      </c>
      <c r="FG22" s="413">
        <f>IF(ProvsCities!HS18="","",ProvsCities!HS18)</f>
        <v>0</v>
      </c>
      <c r="FH22" s="413">
        <f>IF(ProvsCities!LS18="","",ProvsCities!LS18)</f>
        <v>0</v>
      </c>
      <c r="FI22" s="413">
        <f>IF(ProvsCities!IF18="","",ProvsCities!IF18)</f>
        <v>0</v>
      </c>
      <c r="FJ22" s="413">
        <f>IF(ProvsCities!MF18="","",ProvsCities!MF18)</f>
        <v>0</v>
      </c>
      <c r="FK22" s="413">
        <f>IF(ProvsCities!IS18="","",ProvsCities!IS18)</f>
        <v>0</v>
      </c>
      <c r="FL22" s="413">
        <f>IF(ProvsCities!MS18="","",ProvsCities!MS18)</f>
        <v>0</v>
      </c>
      <c r="FM22" s="413">
        <f>IF(ProvsCities!JF18="","",ProvsCities!JF18)</f>
        <v>0</v>
      </c>
      <c r="FN22" s="413">
        <f>IF(ProvsCities!NF18="","",ProvsCities!NF18)</f>
        <v>0</v>
      </c>
      <c r="FO22" s="413">
        <f>IF(ProvsCities!JS18="","",ProvsCities!JS18)</f>
        <v>0</v>
      </c>
      <c r="FP22" s="413">
        <f>IF(ProvsCities!NS18="","",ProvsCities!NS18)</f>
        <v>0</v>
      </c>
      <c r="FQ22" s="413">
        <f>IF(ProvsCities!KF18="","",ProvsCities!KF18)</f>
        <v>0</v>
      </c>
      <c r="FR22" s="145">
        <f>IF(ProvsCities!OF18="","",ProvsCities!OF18)</f>
        <v>0</v>
      </c>
      <c r="FS22" s="145">
        <f>IF(ProvsCities!KS18="","",ProvsCities!KS18)</f>
        <v>0</v>
      </c>
      <c r="FT22" s="146">
        <f t="shared" si="15"/>
        <v>0</v>
      </c>
      <c r="FU22" s="620" t="str">
        <f>IF(ProvsCities!$HJ18="","",ProvsCities!$HJ18)</f>
        <v>Tuguegarao</v>
      </c>
      <c r="FV22" s="621"/>
      <c r="FW22" s="614">
        <f>IFERROR(IF(ProvsCities!$HM18="","",MROUND(ProvsCities!$HM18*Summary!$I$22,1)),"")</f>
        <v>17461</v>
      </c>
      <c r="FX22" s="615"/>
      <c r="FY22" s="614">
        <f>IF(ProvsCities!$HK18="","",ProvsCities!$HK18)</f>
        <v>13375</v>
      </c>
      <c r="FZ22" s="615"/>
      <c r="GA22" s="71">
        <f t="shared" si="16"/>
        <v>0.76599278391844683</v>
      </c>
      <c r="GB22" s="413">
        <f>IF(ProvsCities!LL18="","",ProvsCities!LL18)</f>
        <v>0</v>
      </c>
      <c r="GC22" s="413">
        <f>IF(ProvsCities!HY18="","",ProvsCities!HY18)</f>
        <v>0</v>
      </c>
      <c r="GD22" s="413">
        <f>IF(ProvsCities!LY18="","",ProvsCities!LY18)</f>
        <v>0</v>
      </c>
      <c r="GE22" s="413">
        <f>IF(ProvsCities!IL18="","",ProvsCities!IL18)</f>
        <v>0</v>
      </c>
      <c r="GF22" s="413">
        <f>IF(ProvsCities!ML18="","",ProvsCities!ML18)</f>
        <v>0</v>
      </c>
      <c r="GG22" s="413">
        <f>IF(ProvsCities!IY18="","",ProvsCities!IY18)</f>
        <v>0</v>
      </c>
      <c r="GH22" s="413">
        <f>IF(ProvsCities!MY18="","",ProvsCities!MY18)</f>
        <v>0</v>
      </c>
      <c r="GI22" s="413">
        <f>IF(ProvsCities!JL18="","",ProvsCities!JL18)</f>
        <v>0</v>
      </c>
      <c r="GJ22" s="413">
        <f>IF(ProvsCities!NL18="","",ProvsCities!NL18)</f>
        <v>0</v>
      </c>
      <c r="GK22" s="413">
        <f>IF(ProvsCities!JY18="","",ProvsCities!JY18)</f>
        <v>0</v>
      </c>
      <c r="GL22" s="413">
        <f>IF(ProvsCities!NY18="","",ProvsCities!NY18)</f>
        <v>0</v>
      </c>
      <c r="GM22" s="413">
        <f>IF(ProvsCities!KL18="","",ProvsCities!KL18)</f>
        <v>0</v>
      </c>
      <c r="GN22" s="145">
        <f>IF(ProvsCities!OL18="","",ProvsCities!OL18)</f>
        <v>0</v>
      </c>
      <c r="GO22" s="145">
        <f>IF(ProvsCities!KY18="","",ProvsCities!KY18)</f>
        <v>0</v>
      </c>
      <c r="GP22" s="146">
        <f t="shared" si="17"/>
        <v>0</v>
      </c>
      <c r="GQ22" s="620" t="str">
        <f>IF(ProvsCities!$HJ18="","",ProvsCities!$HJ18)</f>
        <v>Tuguegarao</v>
      </c>
      <c r="GR22" s="621"/>
      <c r="GS22" s="614">
        <f>IFERROR(IF(ProvsCities!$HM18="","",MROUND(ProvsCities!$HM18*Summary!$I$22,1)),"")</f>
        <v>17461</v>
      </c>
      <c r="GT22" s="615"/>
      <c r="GU22" s="614">
        <f>IF(ProvsCities!$HK18="","",ProvsCities!$HK18)</f>
        <v>13375</v>
      </c>
      <c r="GV22" s="615"/>
      <c r="GW22" s="71">
        <f t="shared" si="18"/>
        <v>0.76599278391844683</v>
      </c>
      <c r="GX22" s="413">
        <f>IF(ProvsCities!LB18="","",ProvsCities!LB18)</f>
        <v>27</v>
      </c>
      <c r="GY22" s="413">
        <f>IF(ProvsCities!HO18="","",ProvsCities!HO18)</f>
        <v>37</v>
      </c>
      <c r="GZ22" s="413">
        <f>IF(ProvsCities!LO18="","",ProvsCities!LO18)</f>
        <v>22</v>
      </c>
      <c r="HA22" s="413">
        <f>IF(ProvsCities!IB18="","",ProvsCities!IB18)</f>
        <v>13</v>
      </c>
      <c r="HB22" s="413">
        <f>IF(ProvsCities!MB18="","",ProvsCities!MB18)</f>
        <v>12</v>
      </c>
      <c r="HC22" s="413">
        <f>IF(ProvsCities!IO18="","",ProvsCities!IO18)</f>
        <v>18</v>
      </c>
      <c r="HD22" s="413">
        <f>IF(ProvsCities!MO18="","",ProvsCities!MO18)</f>
        <v>13</v>
      </c>
      <c r="HE22" s="413">
        <f>IF(ProvsCities!JB18="","",ProvsCities!JB18)</f>
        <v>14</v>
      </c>
      <c r="HF22" s="413">
        <f>IF(ProvsCities!NB18="","",ProvsCities!NB18)</f>
        <v>7</v>
      </c>
      <c r="HG22" s="413">
        <f>IF(ProvsCities!JO18="","",ProvsCities!JO18)</f>
        <v>3</v>
      </c>
      <c r="HH22" s="413">
        <f>IF(ProvsCities!NO18="","",ProvsCities!NO18)</f>
        <v>6</v>
      </c>
      <c r="HI22" s="413">
        <f>IF(ProvsCities!KB18="","",ProvsCities!KB18)</f>
        <v>2</v>
      </c>
      <c r="HJ22" s="145">
        <f>IF(ProvsCities!OB18="","",ProvsCities!OB18)</f>
        <v>0</v>
      </c>
      <c r="HK22" s="145">
        <f>IF(ProvsCities!KO18="","",ProvsCities!KO18)</f>
        <v>0</v>
      </c>
      <c r="HL22" s="146">
        <f t="shared" si="19"/>
        <v>174</v>
      </c>
      <c r="HM22" s="620" t="str">
        <f>IF(ProvsCities!$HJ18="","",ProvsCities!$HJ18)</f>
        <v>Tuguegarao</v>
      </c>
      <c r="HN22" s="621"/>
      <c r="HO22" s="614">
        <f>IFERROR(IF(ProvsCities!$HM18="","",MROUND(ProvsCities!$HM18*Summary!$I$22,1)),"")</f>
        <v>17461</v>
      </c>
      <c r="HP22" s="615"/>
      <c r="HQ22" s="614">
        <f>IF(ProvsCities!$HK18="","",ProvsCities!$HK18)</f>
        <v>13375</v>
      </c>
      <c r="HR22" s="615"/>
      <c r="HS22" s="71">
        <f t="shared" si="20"/>
        <v>0.76599278391844683</v>
      </c>
      <c r="HT22" s="413">
        <f>IF(ProvsCities!LH18="","",ProvsCities!LH18)</f>
        <v>72</v>
      </c>
      <c r="HU22" s="413">
        <f>IF(ProvsCities!HU18="","",ProvsCities!HU18)</f>
        <v>96</v>
      </c>
      <c r="HV22" s="413">
        <f>IF(ProvsCities!LU18="","",ProvsCities!LU18)</f>
        <v>55</v>
      </c>
      <c r="HW22" s="413">
        <f>IF(ProvsCities!IH18="","",ProvsCities!IH18)</f>
        <v>57</v>
      </c>
      <c r="HX22" s="413">
        <f>IF(ProvsCities!MH18="","",ProvsCities!MH18)</f>
        <v>78</v>
      </c>
      <c r="HY22" s="413">
        <f>IF(ProvsCities!IU18="","",ProvsCities!IU18)</f>
        <v>70</v>
      </c>
      <c r="HZ22" s="413">
        <f>IF(ProvsCities!MU18="","",ProvsCities!MU18)</f>
        <v>37</v>
      </c>
      <c r="IA22" s="413">
        <f>IF(ProvsCities!JH18="","",ProvsCities!JH18)</f>
        <v>44</v>
      </c>
      <c r="IB22" s="413">
        <f>IF(ProvsCities!NH18="","",ProvsCities!NH18)</f>
        <v>14</v>
      </c>
      <c r="IC22" s="413">
        <f>IF(ProvsCities!JU18="","",ProvsCities!JU18)</f>
        <v>22</v>
      </c>
      <c r="ID22" s="413">
        <f>IF(ProvsCities!NU18="","",ProvsCities!NU18)</f>
        <v>11</v>
      </c>
      <c r="IE22" s="413">
        <f>IF(ProvsCities!KH18="","",ProvsCities!KH18)</f>
        <v>4</v>
      </c>
      <c r="IF22" s="145">
        <f>IF(ProvsCities!OH18="","",ProvsCities!OH18)</f>
        <v>0</v>
      </c>
      <c r="IG22" s="145">
        <f>IF(ProvsCities!KU18="","",ProvsCities!KU18)</f>
        <v>0</v>
      </c>
      <c r="IH22" s="146">
        <f t="shared" si="21"/>
        <v>560</v>
      </c>
      <c r="II22" s="620" t="str">
        <f>IF(ProvsCities!$HJ18="","",ProvsCities!$HJ18)</f>
        <v>Tuguegarao</v>
      </c>
      <c r="IJ22" s="621"/>
      <c r="IK22" s="614">
        <f>IFERROR(IF(ProvsCities!$HM18="","",MROUND(ProvsCities!$HM18*Summary!$I$22,1)),"")</f>
        <v>17461</v>
      </c>
      <c r="IL22" s="615"/>
      <c r="IM22" s="614">
        <f>IF(ProvsCities!$HK18="","",ProvsCities!$HK18)</f>
        <v>13375</v>
      </c>
      <c r="IN22" s="615"/>
      <c r="IO22" s="71">
        <f t="shared" si="22"/>
        <v>0.76599278391844683</v>
      </c>
      <c r="IP22" s="413">
        <f>IF(ProvsCities!LJ18="","",ProvsCities!LJ18)</f>
        <v>16</v>
      </c>
      <c r="IQ22" s="413">
        <f>IF(ProvsCities!HW18="","",ProvsCities!HW18)</f>
        <v>10</v>
      </c>
      <c r="IR22" s="413">
        <f>IF(ProvsCities!LW18="","",ProvsCities!LW18)</f>
        <v>5</v>
      </c>
      <c r="IS22" s="413">
        <f>IF(ProvsCities!IJ18="","",ProvsCities!IJ18)</f>
        <v>7</v>
      </c>
      <c r="IT22" s="413">
        <f>IF(ProvsCities!MJ18="","",ProvsCities!MJ18)</f>
        <v>13</v>
      </c>
      <c r="IU22" s="413">
        <f>IF(ProvsCities!IW18="","",ProvsCities!IW18)</f>
        <v>12</v>
      </c>
      <c r="IV22" s="413">
        <f>IF(ProvsCities!MW18="","",ProvsCities!MW18)</f>
        <v>23</v>
      </c>
      <c r="IW22" s="413">
        <f>IF(ProvsCities!JJ18="","",ProvsCities!JJ18)</f>
        <v>17</v>
      </c>
      <c r="IX22" s="413">
        <f>IF(ProvsCities!NJ18="","",ProvsCities!NJ18)</f>
        <v>19</v>
      </c>
      <c r="IY22" s="413">
        <f>IF(ProvsCities!JW18="","",ProvsCities!JW18)</f>
        <v>9</v>
      </c>
      <c r="IZ22" s="413">
        <f>IF(ProvsCities!NW18="","",ProvsCities!NW18)</f>
        <v>14</v>
      </c>
      <c r="JA22" s="413">
        <f>IF(ProvsCities!KJ18="","",ProvsCities!KJ18)</f>
        <v>10</v>
      </c>
      <c r="JB22" s="145">
        <f>IF(ProvsCities!OJ18="","",ProvsCities!OJ18)</f>
        <v>0</v>
      </c>
      <c r="JC22" s="145">
        <f>IF(ProvsCities!KW18="","",ProvsCities!KW18)</f>
        <v>0</v>
      </c>
      <c r="JD22" s="146">
        <f t="shared" si="23"/>
        <v>155</v>
      </c>
      <c r="JE22" s="620" t="str">
        <f>IF(ProvsCities!$HJ18="","",ProvsCities!$HJ18)</f>
        <v>Tuguegarao</v>
      </c>
      <c r="JF22" s="621"/>
      <c r="JG22" s="614">
        <f>IFERROR(IF(ProvsCities!$HM18="","",MROUND(ProvsCities!$HM18*Summary!$I$22,1)),"")</f>
        <v>17461</v>
      </c>
      <c r="JH22" s="615"/>
      <c r="JI22" s="614">
        <f>IF(ProvsCities!$HK18="","",ProvsCities!$HK18)</f>
        <v>13375</v>
      </c>
      <c r="JJ22" s="615"/>
      <c r="JK22" s="71">
        <f t="shared" si="24"/>
        <v>0.76599278391844683</v>
      </c>
      <c r="JL22" s="413">
        <f>IF(ProvsCities!LK18="","",ProvsCities!LK18)</f>
        <v>4</v>
      </c>
      <c r="JM22" s="413">
        <f>IF(ProvsCities!HX18="","",ProvsCities!HX18)</f>
        <v>8</v>
      </c>
      <c r="JN22" s="413">
        <f>IF(ProvsCities!LX18="","",ProvsCities!LX18)</f>
        <v>3</v>
      </c>
      <c r="JO22" s="413">
        <f>IF(ProvsCities!IK18="","",ProvsCities!IK18)</f>
        <v>4</v>
      </c>
      <c r="JP22" s="413">
        <f>IF(ProvsCities!MK18="","",ProvsCities!MK18)</f>
        <v>4</v>
      </c>
      <c r="JQ22" s="413">
        <f>IF(ProvsCities!IX18="","",ProvsCities!IX18)</f>
        <v>4</v>
      </c>
      <c r="JR22" s="413">
        <f>IF(ProvsCities!MX18="","",ProvsCities!MX18)</f>
        <v>8</v>
      </c>
      <c r="JS22" s="413">
        <f>IF(ProvsCities!JK18="","",ProvsCities!JK18)</f>
        <v>10</v>
      </c>
      <c r="JT22" s="413">
        <f>IF(ProvsCities!NK18="","",ProvsCities!NK18)</f>
        <v>6</v>
      </c>
      <c r="JU22" s="413">
        <f>IF(ProvsCities!JX18="","",ProvsCities!JX18)</f>
        <v>6</v>
      </c>
      <c r="JV22" s="413">
        <f>IF(ProvsCities!NX18="","",ProvsCities!NX18)</f>
        <v>8</v>
      </c>
      <c r="JW22" s="413">
        <f>IF(ProvsCities!KK18="","",ProvsCities!KK18)</f>
        <v>2</v>
      </c>
      <c r="JX22" s="145">
        <f>IF(ProvsCities!OK18="","",ProvsCities!OK18)</f>
        <v>0</v>
      </c>
      <c r="JY22" s="145">
        <f>IF(ProvsCities!KX18="","",ProvsCities!KX18)</f>
        <v>0</v>
      </c>
      <c r="JZ22" s="146">
        <f t="shared" si="25"/>
        <v>67</v>
      </c>
    </row>
    <row r="23" spans="1:286" ht="15.9" customHeight="1" x14ac:dyDescent="0.3">
      <c r="A23" s="620" t="str">
        <f>IF(ProvsCities!$HJ19="","",ProvsCities!$HJ19)</f>
        <v/>
      </c>
      <c r="B23" s="621"/>
      <c r="C23" s="614" t="str">
        <f>IFERROR(IF(ProvsCities!$HM19="","",MROUND(ProvsCities!$HM19*Summary!$I$22,1)),"")</f>
        <v/>
      </c>
      <c r="D23" s="615"/>
      <c r="E23" s="614" t="str">
        <f>IF(ProvsCities!$HK19="","",ProvsCities!$HK19)</f>
        <v/>
      </c>
      <c r="F23" s="615"/>
      <c r="G23" s="71" t="str">
        <f t="shared" si="0"/>
        <v/>
      </c>
      <c r="H23" s="413" t="str">
        <f>IF(ProvsCities!LA19="","",ProvsCities!LA19)</f>
        <v/>
      </c>
      <c r="I23" s="413" t="str">
        <f>IF(ProvsCities!HN19="","",ProvsCities!HN19)</f>
        <v/>
      </c>
      <c r="J23" s="413" t="str">
        <f>IF(ProvsCities!LN19="","",ProvsCities!LN19)</f>
        <v/>
      </c>
      <c r="K23" s="413" t="str">
        <f>IF(ProvsCities!IA19="","",ProvsCities!IA19)</f>
        <v/>
      </c>
      <c r="L23" s="413" t="str">
        <f>IF(ProvsCities!MA19="","",ProvsCities!MA19)</f>
        <v/>
      </c>
      <c r="M23" s="413" t="str">
        <f>IF(ProvsCities!IN19="","",ProvsCities!IN19)</f>
        <v/>
      </c>
      <c r="N23" s="413" t="str">
        <f>IF(ProvsCities!MN19="","",ProvsCities!MN19)</f>
        <v/>
      </c>
      <c r="O23" s="413" t="str">
        <f>IF(ProvsCities!JA19="","",ProvsCities!JA19)</f>
        <v/>
      </c>
      <c r="P23" s="413" t="str">
        <f>IF(ProvsCities!NA19="","",ProvsCities!NA19)</f>
        <v/>
      </c>
      <c r="Q23" s="413" t="str">
        <f>IF(ProvsCities!JN19="","",ProvsCities!JN19)</f>
        <v/>
      </c>
      <c r="R23" s="413" t="str">
        <f>IF(ProvsCities!NN19="","",ProvsCities!NN19)</f>
        <v/>
      </c>
      <c r="S23" s="413" t="str">
        <f>IF(ProvsCities!KA19="","",ProvsCities!KA19)</f>
        <v/>
      </c>
      <c r="T23" s="145" t="str">
        <f>IF(ProvsCities!OA19="","",ProvsCities!OA19)</f>
        <v/>
      </c>
      <c r="U23" s="145" t="str">
        <f>IF(ProvsCities!KN19="","",ProvsCities!KN19)</f>
        <v/>
      </c>
      <c r="V23" s="146">
        <f t="shared" si="1"/>
        <v>0</v>
      </c>
      <c r="W23" s="620" t="str">
        <f>IF(ProvsCities!$HJ19="","",ProvsCities!$HJ19)</f>
        <v/>
      </c>
      <c r="X23" s="621"/>
      <c r="Y23" s="614" t="str">
        <f>IFERROR(IF(ProvsCities!$HM19="","",MROUND(ProvsCities!$HM19*Summary!$I$22,1)),"")</f>
        <v/>
      </c>
      <c r="Z23" s="615"/>
      <c r="AA23" s="614" t="str">
        <f>IF(ProvsCities!$HK19="","",ProvsCities!$HK19)</f>
        <v/>
      </c>
      <c r="AB23" s="615"/>
      <c r="AC23" s="71" t="str">
        <f t="shared" si="2"/>
        <v/>
      </c>
      <c r="AD23" s="413" t="str">
        <f>IF(ProvsCities!LE19="","",ProvsCities!LE19)</f>
        <v/>
      </c>
      <c r="AE23" s="413" t="str">
        <f>IF(ProvsCities!HR19="","",ProvsCities!HR19)</f>
        <v/>
      </c>
      <c r="AF23" s="413" t="str">
        <f>IF(ProvsCities!LR19="","",ProvsCities!LR19)</f>
        <v/>
      </c>
      <c r="AG23" s="413" t="str">
        <f>IF(ProvsCities!IE19="","",ProvsCities!IE19)</f>
        <v/>
      </c>
      <c r="AH23" s="413" t="str">
        <f>IF(ProvsCities!ME19="","",ProvsCities!ME19)</f>
        <v/>
      </c>
      <c r="AI23" s="413" t="str">
        <f>IF(ProvsCities!IR19="","",ProvsCities!IR19)</f>
        <v/>
      </c>
      <c r="AJ23" s="413" t="str">
        <f>IF(ProvsCities!MR19="","",ProvsCities!MR19)</f>
        <v/>
      </c>
      <c r="AK23" s="413" t="str">
        <f>IF(ProvsCities!JE19="","",ProvsCities!JE19)</f>
        <v/>
      </c>
      <c r="AL23" s="413" t="str">
        <f>IF(ProvsCities!NE19="","",ProvsCities!NE19)</f>
        <v/>
      </c>
      <c r="AM23" s="413" t="str">
        <f>IF(ProvsCities!JR19="","",ProvsCities!JR19)</f>
        <v/>
      </c>
      <c r="AN23" s="413" t="str">
        <f>IF(ProvsCities!NR19="","",ProvsCities!NR19)</f>
        <v/>
      </c>
      <c r="AO23" s="413" t="str">
        <f>IF(ProvsCities!KE19="","",ProvsCities!KE19)</f>
        <v/>
      </c>
      <c r="AP23" s="145" t="str">
        <f>IF(ProvsCities!OE19="","",ProvsCities!OE19)</f>
        <v/>
      </c>
      <c r="AQ23" s="145" t="str">
        <f>IF(ProvsCities!KR19="","",ProvsCities!KR19)</f>
        <v/>
      </c>
      <c r="AR23" s="146">
        <f t="shared" si="3"/>
        <v>0</v>
      </c>
      <c r="AS23" s="620" t="str">
        <f>IF(ProvsCities!$HJ19="","",ProvsCities!$HJ19)</f>
        <v/>
      </c>
      <c r="AT23" s="621"/>
      <c r="AU23" s="614" t="str">
        <f>IFERROR(IF(ProvsCities!$HM19="","",MROUND(ProvsCities!$HM19*Summary!$I$22,1)),"")</f>
        <v/>
      </c>
      <c r="AV23" s="615"/>
      <c r="AW23" s="614" t="str">
        <f>IF(ProvsCities!$HK19="","",ProvsCities!$HK19)</f>
        <v/>
      </c>
      <c r="AX23" s="615"/>
      <c r="AY23" s="71" t="str">
        <f t="shared" si="4"/>
        <v/>
      </c>
      <c r="AZ23" s="413" t="str">
        <f>IF(ProvsCities!LI19="","",ProvsCities!LI19)</f>
        <v/>
      </c>
      <c r="BA23" s="413" t="str">
        <f>IF(ProvsCities!HV19="","",ProvsCities!HV19)</f>
        <v/>
      </c>
      <c r="BB23" s="413" t="str">
        <f>IF(ProvsCities!LV19="","",ProvsCities!LV19)</f>
        <v/>
      </c>
      <c r="BC23" s="413" t="str">
        <f>IF(ProvsCities!II19="","",ProvsCities!II19)</f>
        <v/>
      </c>
      <c r="BD23" s="413" t="str">
        <f>IF(ProvsCities!MI19="","",ProvsCities!MI19)</f>
        <v/>
      </c>
      <c r="BE23" s="413" t="str">
        <f>IF(ProvsCities!IV19="","",ProvsCities!IV19)</f>
        <v/>
      </c>
      <c r="BF23" s="413" t="str">
        <f>IF(ProvsCities!MV19="","",ProvsCities!MV19)</f>
        <v/>
      </c>
      <c r="BG23" s="413" t="str">
        <f>IF(ProvsCities!JI19="","",ProvsCities!JI19)</f>
        <v/>
      </c>
      <c r="BH23" s="413" t="str">
        <f>IF(ProvsCities!NI19="","",ProvsCities!NI19)</f>
        <v/>
      </c>
      <c r="BI23" s="413" t="str">
        <f>IF(ProvsCities!JV19="","",ProvsCities!JV19)</f>
        <v/>
      </c>
      <c r="BJ23" s="413" t="str">
        <f>IF(ProvsCities!NV19="","",ProvsCities!NV19)</f>
        <v/>
      </c>
      <c r="BK23" s="413" t="str">
        <f>IF(ProvsCities!KI19="","",ProvsCities!KI19)</f>
        <v/>
      </c>
      <c r="BL23" s="145" t="str">
        <f>IF(ProvsCities!OI19="","",ProvsCities!OI19)</f>
        <v/>
      </c>
      <c r="BM23" s="145" t="str">
        <f>IF(ProvsCities!KV19="","",ProvsCities!KV19)</f>
        <v/>
      </c>
      <c r="BN23" s="146">
        <f t="shared" si="5"/>
        <v>0</v>
      </c>
      <c r="BO23" s="620" t="str">
        <f>IF(ProvsCities!$HJ19="","",ProvsCities!$HJ19)</f>
        <v/>
      </c>
      <c r="BP23" s="621"/>
      <c r="BQ23" s="614" t="str">
        <f>IFERROR(IF(ProvsCities!$HM19="","",MROUND(ProvsCities!$HM19*Summary!$I$22,1)),"")</f>
        <v/>
      </c>
      <c r="BR23" s="615"/>
      <c r="BS23" s="614" t="str">
        <f>IF(ProvsCities!$HK19="","",ProvsCities!$HK19)</f>
        <v/>
      </c>
      <c r="BT23" s="615"/>
      <c r="BU23" s="71" t="str">
        <f t="shared" si="6"/>
        <v/>
      </c>
      <c r="BV23" s="413" t="str">
        <f>IF(ProvsCities!LD19="","",ProvsCities!LD19)</f>
        <v/>
      </c>
      <c r="BW23" s="413" t="str">
        <f>IF(ProvsCities!HQ19="","",ProvsCities!HQ19)</f>
        <v/>
      </c>
      <c r="BX23" s="413" t="str">
        <f>IF(ProvsCities!LQ19="","",ProvsCities!LQ19)</f>
        <v/>
      </c>
      <c r="BY23" s="413" t="str">
        <f>IF(ProvsCities!ID19="","",ProvsCities!ID19)</f>
        <v/>
      </c>
      <c r="BZ23" s="413" t="str">
        <f>IF(ProvsCities!MD19="","",ProvsCities!MD19)</f>
        <v/>
      </c>
      <c r="CA23" s="413" t="str">
        <f>IF(ProvsCities!IQ19="","",ProvsCities!IQ19)</f>
        <v/>
      </c>
      <c r="CB23" s="413" t="str">
        <f>IF(ProvsCities!MQ19="","",ProvsCities!MQ19)</f>
        <v/>
      </c>
      <c r="CC23" s="413" t="str">
        <f>IF(ProvsCities!JD19="","",ProvsCities!JD19)</f>
        <v/>
      </c>
      <c r="CD23" s="413" t="str">
        <f>IF(ProvsCities!ND19="","",ProvsCities!ND19)</f>
        <v/>
      </c>
      <c r="CE23" s="413" t="str">
        <f>IF(ProvsCities!JQ19="","",ProvsCities!JQ19)</f>
        <v/>
      </c>
      <c r="CF23" s="413" t="str">
        <f>IF(ProvsCities!NQ19="","",ProvsCities!NQ19)</f>
        <v/>
      </c>
      <c r="CG23" s="413" t="str">
        <f>IF(ProvsCities!KD19="","",ProvsCities!KD19)</f>
        <v/>
      </c>
      <c r="CH23" s="145" t="str">
        <f>IF(ProvsCities!OD19="","",ProvsCities!OD19)</f>
        <v/>
      </c>
      <c r="CI23" s="145" t="str">
        <f>IF(ProvsCities!KQ19="","",ProvsCities!KQ19)</f>
        <v/>
      </c>
      <c r="CJ23" s="72">
        <f t="shared" si="7"/>
        <v>0</v>
      </c>
      <c r="CK23" s="620" t="str">
        <f>IF(ProvsCities!$HJ19="","",ProvsCities!$HJ19)</f>
        <v/>
      </c>
      <c r="CL23" s="621"/>
      <c r="CM23" s="614" t="str">
        <f>IFERROR(IF(ProvsCities!$HM19="","",MROUND(ProvsCities!$HM19*Summary!$I$22,1)),"")</f>
        <v/>
      </c>
      <c r="CN23" s="615"/>
      <c r="CO23" s="614" t="str">
        <f>IF(ProvsCities!$HK19="","",ProvsCities!$HK19)</f>
        <v/>
      </c>
      <c r="CP23" s="615"/>
      <c r="CQ23" s="71" t="str">
        <f t="shared" si="8"/>
        <v/>
      </c>
      <c r="CR23" s="413" t="str">
        <f>IF(ProvsCities!LG19="","",ProvsCities!LG19)</f>
        <v/>
      </c>
      <c r="CS23" s="413" t="str">
        <f>IF(ProvsCities!HT19="","",ProvsCities!HT19)</f>
        <v/>
      </c>
      <c r="CT23" s="413" t="str">
        <f>IF(ProvsCities!LT19="","",ProvsCities!LT19)</f>
        <v/>
      </c>
      <c r="CU23" s="413" t="str">
        <f>IF(ProvsCities!IG19="","",ProvsCities!IG19)</f>
        <v/>
      </c>
      <c r="CV23" s="413" t="str">
        <f>IF(ProvsCities!MG19="","",ProvsCities!MG19)</f>
        <v/>
      </c>
      <c r="CW23" s="413" t="str">
        <f>IF(ProvsCities!IT19="","",ProvsCities!IT19)</f>
        <v/>
      </c>
      <c r="CX23" s="413" t="str">
        <f>IF(ProvsCities!MT19="","",ProvsCities!MT19)</f>
        <v/>
      </c>
      <c r="CY23" s="413" t="str">
        <f>IF(ProvsCities!JG19="","",ProvsCities!JG19)</f>
        <v/>
      </c>
      <c r="CZ23" s="413" t="str">
        <f>IF(ProvsCities!NG19="","",ProvsCities!NG19)</f>
        <v/>
      </c>
      <c r="DA23" s="413" t="str">
        <f>IF(ProvsCities!JT19="","",ProvsCities!JT19)</f>
        <v/>
      </c>
      <c r="DB23" s="413" t="str">
        <f>IF(ProvsCities!NT19="","",ProvsCities!NT19)</f>
        <v/>
      </c>
      <c r="DC23" s="413" t="str">
        <f>IF(ProvsCities!KG19="","",ProvsCities!KG19)</f>
        <v/>
      </c>
      <c r="DD23" s="145" t="str">
        <f>IF(ProvsCities!OG19="","",ProvsCities!OG19)</f>
        <v/>
      </c>
      <c r="DE23" s="145" t="str">
        <f>IF(ProvsCities!KT19="","",ProvsCities!KT19)</f>
        <v/>
      </c>
      <c r="DF23" s="146">
        <f t="shared" si="9"/>
        <v>0</v>
      </c>
      <c r="DG23" s="620" t="str">
        <f>IF(ProvsCities!$HJ19="","",ProvsCities!$HJ19)</f>
        <v/>
      </c>
      <c r="DH23" s="621"/>
      <c r="DI23" s="614" t="str">
        <f>IFERROR(IF(ProvsCities!$HM19="","",MROUND(ProvsCities!$HM19*Summary!$I$22,1)),"")</f>
        <v/>
      </c>
      <c r="DJ23" s="615"/>
      <c r="DK23" s="614" t="str">
        <f>IF(ProvsCities!$HK19="","",ProvsCities!$HK19)</f>
        <v/>
      </c>
      <c r="DL23" s="615"/>
      <c r="DM23" s="71" t="str">
        <f t="shared" si="10"/>
        <v/>
      </c>
      <c r="DN23" s="413" t="str">
        <f>IF(ProvsCities!LM19="","",ProvsCities!LM19)</f>
        <v/>
      </c>
      <c r="DO23" s="413" t="str">
        <f>IF(ProvsCities!HZ19="","",ProvsCities!HZ19)</f>
        <v/>
      </c>
      <c r="DP23" s="413" t="str">
        <f>IF(ProvsCities!LZ19="","",ProvsCities!LZ19)</f>
        <v/>
      </c>
      <c r="DQ23" s="413" t="str">
        <f>IF(ProvsCities!IM19="","",ProvsCities!IM19)</f>
        <v/>
      </c>
      <c r="DR23" s="413" t="str">
        <f>IF(ProvsCities!MM19="","",ProvsCities!MM19)</f>
        <v/>
      </c>
      <c r="DS23" s="413" t="str">
        <f>IF(ProvsCities!IZ19="","",ProvsCities!IZ19)</f>
        <v/>
      </c>
      <c r="DT23" s="413" t="str">
        <f>IF(ProvsCities!MZ19="","",ProvsCities!MZ19)</f>
        <v/>
      </c>
      <c r="DU23" s="413" t="str">
        <f>IF(ProvsCities!JM19="","",ProvsCities!JM19)</f>
        <v/>
      </c>
      <c r="DV23" s="413" t="str">
        <f>IF(ProvsCities!NM19="","",ProvsCities!NM19)</f>
        <v/>
      </c>
      <c r="DW23" s="413" t="str">
        <f>IF(ProvsCities!JZ19="","",ProvsCities!JZ19)</f>
        <v/>
      </c>
      <c r="DX23" s="413" t="str">
        <f>IF(ProvsCities!NZ19="","",ProvsCities!NZ19)</f>
        <v/>
      </c>
      <c r="DY23" s="413" t="str">
        <f>IF(ProvsCities!KM19="","",ProvsCities!KM19)</f>
        <v/>
      </c>
      <c r="DZ23" s="145" t="str">
        <f>IF(ProvsCities!OM19="","",ProvsCities!OM19)</f>
        <v/>
      </c>
      <c r="EA23" s="145" t="str">
        <f>IF(ProvsCities!KZ19="","",ProvsCities!KZ19)</f>
        <v/>
      </c>
      <c r="EB23" s="146">
        <f t="shared" si="11"/>
        <v>0</v>
      </c>
      <c r="EC23" s="620" t="str">
        <f>IF(ProvsCities!$HJ19="","",ProvsCities!$HJ19)</f>
        <v/>
      </c>
      <c r="ED23" s="621"/>
      <c r="EE23" s="614" t="str">
        <f>IFERROR(IF(ProvsCities!$HM19="","",MROUND(ProvsCities!$HM19*Summary!$I$22,1)),"")</f>
        <v/>
      </c>
      <c r="EF23" s="615"/>
      <c r="EG23" s="614" t="str">
        <f>IF(ProvsCities!$HK19="","",ProvsCities!$HK19)</f>
        <v/>
      </c>
      <c r="EH23" s="615"/>
      <c r="EI23" s="71" t="str">
        <f t="shared" si="12"/>
        <v/>
      </c>
      <c r="EJ23" s="413" t="str">
        <f>IF(ProvsCities!LC19="","",ProvsCities!LC19)</f>
        <v/>
      </c>
      <c r="EK23" s="413" t="str">
        <f>IF(ProvsCities!HP19="","",ProvsCities!HP19)</f>
        <v/>
      </c>
      <c r="EL23" s="413" t="str">
        <f>IF(ProvsCities!LP19="","",ProvsCities!LP19)</f>
        <v/>
      </c>
      <c r="EM23" s="413" t="str">
        <f>IF(ProvsCities!IC19="","",ProvsCities!IC19)</f>
        <v/>
      </c>
      <c r="EN23" s="413" t="str">
        <f>IF(ProvsCities!MC19="","",ProvsCities!MC19)</f>
        <v/>
      </c>
      <c r="EO23" s="413" t="str">
        <f>IF(ProvsCities!IP19="","",ProvsCities!IP19)</f>
        <v/>
      </c>
      <c r="EP23" s="413" t="str">
        <f>IF(ProvsCities!MP19="","",ProvsCities!MP19)</f>
        <v/>
      </c>
      <c r="EQ23" s="413" t="str">
        <f>IF(ProvsCities!JC19="","",ProvsCities!JC19)</f>
        <v/>
      </c>
      <c r="ER23" s="413" t="str">
        <f>IF(ProvsCities!NC19="","",ProvsCities!NC19)</f>
        <v/>
      </c>
      <c r="ES23" s="413" t="str">
        <f>IF(ProvsCities!JP19="","",ProvsCities!JP19)</f>
        <v/>
      </c>
      <c r="ET23" s="413" t="str">
        <f>IF(ProvsCities!NP19="","",ProvsCities!NP19)</f>
        <v/>
      </c>
      <c r="EU23" s="413" t="str">
        <f>IF(ProvsCities!KC19="","",ProvsCities!KC19)</f>
        <v/>
      </c>
      <c r="EV23" s="145" t="str">
        <f>IF(ProvsCities!OC19="","",ProvsCities!OC19)</f>
        <v/>
      </c>
      <c r="EW23" s="145" t="str">
        <f>IF(ProvsCities!KP19="","",ProvsCities!KP19)</f>
        <v/>
      </c>
      <c r="EX23" s="146">
        <f t="shared" si="13"/>
        <v>0</v>
      </c>
      <c r="EY23" s="620" t="str">
        <f>IF(ProvsCities!$HJ19="","",ProvsCities!$HJ19)</f>
        <v/>
      </c>
      <c r="EZ23" s="621"/>
      <c r="FA23" s="614" t="str">
        <f>IFERROR(IF(ProvsCities!$HM19="","",MROUND(ProvsCities!$HM19*Summary!$I$22,1)),"")</f>
        <v/>
      </c>
      <c r="FB23" s="615"/>
      <c r="FC23" s="614" t="str">
        <f>IF(ProvsCities!$HK19="","",ProvsCities!$HK19)</f>
        <v/>
      </c>
      <c r="FD23" s="615"/>
      <c r="FE23" s="71" t="str">
        <f t="shared" si="14"/>
        <v/>
      </c>
      <c r="FF23" s="413" t="str">
        <f>IF(ProvsCities!LF19="","",ProvsCities!LF19)</f>
        <v/>
      </c>
      <c r="FG23" s="413" t="str">
        <f>IF(ProvsCities!HS19="","",ProvsCities!HS19)</f>
        <v/>
      </c>
      <c r="FH23" s="413" t="str">
        <f>IF(ProvsCities!LS19="","",ProvsCities!LS19)</f>
        <v/>
      </c>
      <c r="FI23" s="413" t="str">
        <f>IF(ProvsCities!IF19="","",ProvsCities!IF19)</f>
        <v/>
      </c>
      <c r="FJ23" s="413" t="str">
        <f>IF(ProvsCities!MF19="","",ProvsCities!MF19)</f>
        <v/>
      </c>
      <c r="FK23" s="413" t="str">
        <f>IF(ProvsCities!IS19="","",ProvsCities!IS19)</f>
        <v/>
      </c>
      <c r="FL23" s="413" t="str">
        <f>IF(ProvsCities!MS19="","",ProvsCities!MS19)</f>
        <v/>
      </c>
      <c r="FM23" s="413" t="str">
        <f>IF(ProvsCities!JF19="","",ProvsCities!JF19)</f>
        <v/>
      </c>
      <c r="FN23" s="413" t="str">
        <f>IF(ProvsCities!NF19="","",ProvsCities!NF19)</f>
        <v/>
      </c>
      <c r="FO23" s="413" t="str">
        <f>IF(ProvsCities!JS19="","",ProvsCities!JS19)</f>
        <v/>
      </c>
      <c r="FP23" s="413" t="str">
        <f>IF(ProvsCities!NS19="","",ProvsCities!NS19)</f>
        <v/>
      </c>
      <c r="FQ23" s="413" t="str">
        <f>IF(ProvsCities!KF19="","",ProvsCities!KF19)</f>
        <v/>
      </c>
      <c r="FR23" s="145" t="str">
        <f>IF(ProvsCities!OF19="","",ProvsCities!OF19)</f>
        <v/>
      </c>
      <c r="FS23" s="145" t="str">
        <f>IF(ProvsCities!KS19="","",ProvsCities!KS19)</f>
        <v/>
      </c>
      <c r="FT23" s="146">
        <f t="shared" si="15"/>
        <v>0</v>
      </c>
      <c r="FU23" s="620" t="str">
        <f>IF(ProvsCities!$HJ19="","",ProvsCities!$HJ19)</f>
        <v/>
      </c>
      <c r="FV23" s="621"/>
      <c r="FW23" s="614" t="str">
        <f>IFERROR(IF(ProvsCities!$HM19="","",MROUND(ProvsCities!$HM19*Summary!$I$22,1)),"")</f>
        <v/>
      </c>
      <c r="FX23" s="615"/>
      <c r="FY23" s="614" t="str">
        <f>IF(ProvsCities!$HK19="","",ProvsCities!$HK19)</f>
        <v/>
      </c>
      <c r="FZ23" s="615"/>
      <c r="GA23" s="71" t="str">
        <f t="shared" si="16"/>
        <v/>
      </c>
      <c r="GB23" s="413" t="str">
        <f>IF(ProvsCities!LL19="","",ProvsCities!LL19)</f>
        <v/>
      </c>
      <c r="GC23" s="413" t="str">
        <f>IF(ProvsCities!HY19="","",ProvsCities!HY19)</f>
        <v/>
      </c>
      <c r="GD23" s="413" t="str">
        <f>IF(ProvsCities!LY19="","",ProvsCities!LY19)</f>
        <v/>
      </c>
      <c r="GE23" s="413" t="str">
        <f>IF(ProvsCities!IL19="","",ProvsCities!IL19)</f>
        <v/>
      </c>
      <c r="GF23" s="413" t="str">
        <f>IF(ProvsCities!ML19="","",ProvsCities!ML19)</f>
        <v/>
      </c>
      <c r="GG23" s="413" t="str">
        <f>IF(ProvsCities!IY19="","",ProvsCities!IY19)</f>
        <v/>
      </c>
      <c r="GH23" s="413" t="str">
        <f>IF(ProvsCities!MY19="","",ProvsCities!MY19)</f>
        <v/>
      </c>
      <c r="GI23" s="413" t="str">
        <f>IF(ProvsCities!JL19="","",ProvsCities!JL19)</f>
        <v/>
      </c>
      <c r="GJ23" s="413" t="str">
        <f>IF(ProvsCities!NL19="","",ProvsCities!NL19)</f>
        <v/>
      </c>
      <c r="GK23" s="413" t="str">
        <f>IF(ProvsCities!JY19="","",ProvsCities!JY19)</f>
        <v/>
      </c>
      <c r="GL23" s="413" t="str">
        <f>IF(ProvsCities!NY19="","",ProvsCities!NY19)</f>
        <v/>
      </c>
      <c r="GM23" s="413" t="str">
        <f>IF(ProvsCities!KL19="","",ProvsCities!KL19)</f>
        <v/>
      </c>
      <c r="GN23" s="145" t="str">
        <f>IF(ProvsCities!OL19="","",ProvsCities!OL19)</f>
        <v/>
      </c>
      <c r="GO23" s="145" t="str">
        <f>IF(ProvsCities!KY19="","",ProvsCities!KY19)</f>
        <v/>
      </c>
      <c r="GP23" s="146">
        <f t="shared" si="17"/>
        <v>0</v>
      </c>
      <c r="GQ23" s="620" t="str">
        <f>IF(ProvsCities!$HJ19="","",ProvsCities!$HJ19)</f>
        <v/>
      </c>
      <c r="GR23" s="621"/>
      <c r="GS23" s="614" t="str">
        <f>IFERROR(IF(ProvsCities!$HM19="","",MROUND(ProvsCities!$HM19*Summary!$I$22,1)),"")</f>
        <v/>
      </c>
      <c r="GT23" s="615"/>
      <c r="GU23" s="614" t="str">
        <f>IF(ProvsCities!$HK19="","",ProvsCities!$HK19)</f>
        <v/>
      </c>
      <c r="GV23" s="615"/>
      <c r="GW23" s="71" t="str">
        <f t="shared" si="18"/>
        <v/>
      </c>
      <c r="GX23" s="413" t="str">
        <f>IF(ProvsCities!LB19="","",ProvsCities!LB19)</f>
        <v/>
      </c>
      <c r="GY23" s="413" t="str">
        <f>IF(ProvsCities!HO19="","",ProvsCities!HO19)</f>
        <v/>
      </c>
      <c r="GZ23" s="413" t="str">
        <f>IF(ProvsCities!LO19="","",ProvsCities!LO19)</f>
        <v/>
      </c>
      <c r="HA23" s="413" t="str">
        <f>IF(ProvsCities!IB19="","",ProvsCities!IB19)</f>
        <v/>
      </c>
      <c r="HB23" s="413" t="str">
        <f>IF(ProvsCities!MB19="","",ProvsCities!MB19)</f>
        <v/>
      </c>
      <c r="HC23" s="413" t="str">
        <f>IF(ProvsCities!IO19="","",ProvsCities!IO19)</f>
        <v/>
      </c>
      <c r="HD23" s="413" t="str">
        <f>IF(ProvsCities!MO19="","",ProvsCities!MO19)</f>
        <v/>
      </c>
      <c r="HE23" s="413" t="str">
        <f>IF(ProvsCities!JB19="","",ProvsCities!JB19)</f>
        <v/>
      </c>
      <c r="HF23" s="413" t="str">
        <f>IF(ProvsCities!NB19="","",ProvsCities!NB19)</f>
        <v/>
      </c>
      <c r="HG23" s="413" t="str">
        <f>IF(ProvsCities!JO19="","",ProvsCities!JO19)</f>
        <v/>
      </c>
      <c r="HH23" s="413" t="str">
        <f>IF(ProvsCities!NO19="","",ProvsCities!NO19)</f>
        <v/>
      </c>
      <c r="HI23" s="413" t="str">
        <f>IF(ProvsCities!KB19="","",ProvsCities!KB19)</f>
        <v/>
      </c>
      <c r="HJ23" s="145" t="str">
        <f>IF(ProvsCities!OB19="","",ProvsCities!OB19)</f>
        <v/>
      </c>
      <c r="HK23" s="145" t="str">
        <f>IF(ProvsCities!KO19="","",ProvsCities!KO19)</f>
        <v/>
      </c>
      <c r="HL23" s="146">
        <f t="shared" si="19"/>
        <v>0</v>
      </c>
      <c r="HM23" s="620" t="str">
        <f>IF(ProvsCities!$HJ19="","",ProvsCities!$HJ19)</f>
        <v/>
      </c>
      <c r="HN23" s="621"/>
      <c r="HO23" s="614" t="str">
        <f>IFERROR(IF(ProvsCities!$HM19="","",MROUND(ProvsCities!$HM19*Summary!$I$22,1)),"")</f>
        <v/>
      </c>
      <c r="HP23" s="615"/>
      <c r="HQ23" s="614" t="str">
        <f>IF(ProvsCities!$HK19="","",ProvsCities!$HK19)</f>
        <v/>
      </c>
      <c r="HR23" s="615"/>
      <c r="HS23" s="71" t="str">
        <f t="shared" si="20"/>
        <v/>
      </c>
      <c r="HT23" s="413" t="str">
        <f>IF(ProvsCities!LH19="","",ProvsCities!LH19)</f>
        <v/>
      </c>
      <c r="HU23" s="413" t="str">
        <f>IF(ProvsCities!HU19="","",ProvsCities!HU19)</f>
        <v/>
      </c>
      <c r="HV23" s="413" t="str">
        <f>IF(ProvsCities!LU19="","",ProvsCities!LU19)</f>
        <v/>
      </c>
      <c r="HW23" s="413" t="str">
        <f>IF(ProvsCities!IH19="","",ProvsCities!IH19)</f>
        <v/>
      </c>
      <c r="HX23" s="413" t="str">
        <f>IF(ProvsCities!MH19="","",ProvsCities!MH19)</f>
        <v/>
      </c>
      <c r="HY23" s="413" t="str">
        <f>IF(ProvsCities!IU19="","",ProvsCities!IU19)</f>
        <v/>
      </c>
      <c r="HZ23" s="413" t="str">
        <f>IF(ProvsCities!MU19="","",ProvsCities!MU19)</f>
        <v/>
      </c>
      <c r="IA23" s="413" t="str">
        <f>IF(ProvsCities!JH19="","",ProvsCities!JH19)</f>
        <v/>
      </c>
      <c r="IB23" s="413" t="str">
        <f>IF(ProvsCities!NH19="","",ProvsCities!NH19)</f>
        <v/>
      </c>
      <c r="IC23" s="413" t="str">
        <f>IF(ProvsCities!JU19="","",ProvsCities!JU19)</f>
        <v/>
      </c>
      <c r="ID23" s="413" t="str">
        <f>IF(ProvsCities!NU19="","",ProvsCities!NU19)</f>
        <v/>
      </c>
      <c r="IE23" s="413" t="str">
        <f>IF(ProvsCities!KH19="","",ProvsCities!KH19)</f>
        <v/>
      </c>
      <c r="IF23" s="145" t="str">
        <f>IF(ProvsCities!OH19="","",ProvsCities!OH19)</f>
        <v/>
      </c>
      <c r="IG23" s="145" t="str">
        <f>IF(ProvsCities!KU19="","",ProvsCities!KU19)</f>
        <v/>
      </c>
      <c r="IH23" s="146">
        <f t="shared" si="21"/>
        <v>0</v>
      </c>
      <c r="II23" s="620" t="str">
        <f>IF(ProvsCities!$HJ19="","",ProvsCities!$HJ19)</f>
        <v/>
      </c>
      <c r="IJ23" s="621"/>
      <c r="IK23" s="614" t="str">
        <f>IFERROR(IF(ProvsCities!$HM19="","",MROUND(ProvsCities!$HM19*Summary!$I$22,1)),"")</f>
        <v/>
      </c>
      <c r="IL23" s="615"/>
      <c r="IM23" s="614" t="str">
        <f>IF(ProvsCities!$HK19="","",ProvsCities!$HK19)</f>
        <v/>
      </c>
      <c r="IN23" s="615"/>
      <c r="IO23" s="71" t="str">
        <f t="shared" si="22"/>
        <v/>
      </c>
      <c r="IP23" s="413" t="str">
        <f>IF(ProvsCities!LJ19="","",ProvsCities!LJ19)</f>
        <v/>
      </c>
      <c r="IQ23" s="413" t="str">
        <f>IF(ProvsCities!HW19="","",ProvsCities!HW19)</f>
        <v/>
      </c>
      <c r="IR23" s="413" t="str">
        <f>IF(ProvsCities!LW19="","",ProvsCities!LW19)</f>
        <v/>
      </c>
      <c r="IS23" s="413" t="str">
        <f>IF(ProvsCities!IJ19="","",ProvsCities!IJ19)</f>
        <v/>
      </c>
      <c r="IT23" s="413" t="str">
        <f>IF(ProvsCities!MJ19="","",ProvsCities!MJ19)</f>
        <v/>
      </c>
      <c r="IU23" s="413" t="str">
        <f>IF(ProvsCities!IW19="","",ProvsCities!IW19)</f>
        <v/>
      </c>
      <c r="IV23" s="413" t="str">
        <f>IF(ProvsCities!MW19="","",ProvsCities!MW19)</f>
        <v/>
      </c>
      <c r="IW23" s="413" t="str">
        <f>IF(ProvsCities!JJ19="","",ProvsCities!JJ19)</f>
        <v/>
      </c>
      <c r="IX23" s="413" t="str">
        <f>IF(ProvsCities!NJ19="","",ProvsCities!NJ19)</f>
        <v/>
      </c>
      <c r="IY23" s="413" t="str">
        <f>IF(ProvsCities!JW19="","",ProvsCities!JW19)</f>
        <v/>
      </c>
      <c r="IZ23" s="413" t="str">
        <f>IF(ProvsCities!NW19="","",ProvsCities!NW19)</f>
        <v/>
      </c>
      <c r="JA23" s="413" t="str">
        <f>IF(ProvsCities!KJ19="","",ProvsCities!KJ19)</f>
        <v/>
      </c>
      <c r="JB23" s="145" t="str">
        <f>IF(ProvsCities!OJ19="","",ProvsCities!OJ19)</f>
        <v/>
      </c>
      <c r="JC23" s="145" t="str">
        <f>IF(ProvsCities!KW19="","",ProvsCities!KW19)</f>
        <v/>
      </c>
      <c r="JD23" s="146">
        <f t="shared" si="23"/>
        <v>0</v>
      </c>
      <c r="JE23" s="620" t="str">
        <f>IF(ProvsCities!$HJ19="","",ProvsCities!$HJ19)</f>
        <v/>
      </c>
      <c r="JF23" s="621"/>
      <c r="JG23" s="614" t="str">
        <f>IFERROR(IF(ProvsCities!$HM19="","",MROUND(ProvsCities!$HM19*Summary!$I$22,1)),"")</f>
        <v/>
      </c>
      <c r="JH23" s="615"/>
      <c r="JI23" s="614" t="str">
        <f>IF(ProvsCities!$HK19="","",ProvsCities!$HK19)</f>
        <v/>
      </c>
      <c r="JJ23" s="615"/>
      <c r="JK23" s="71" t="str">
        <f t="shared" si="24"/>
        <v/>
      </c>
      <c r="JL23" s="413" t="str">
        <f>IF(ProvsCities!LK19="","",ProvsCities!LK19)</f>
        <v/>
      </c>
      <c r="JM23" s="413" t="str">
        <f>IF(ProvsCities!HX19="","",ProvsCities!HX19)</f>
        <v/>
      </c>
      <c r="JN23" s="413" t="str">
        <f>IF(ProvsCities!LX19="","",ProvsCities!LX19)</f>
        <v/>
      </c>
      <c r="JO23" s="413" t="str">
        <f>IF(ProvsCities!IK19="","",ProvsCities!IK19)</f>
        <v/>
      </c>
      <c r="JP23" s="413" t="str">
        <f>IF(ProvsCities!MK19="","",ProvsCities!MK19)</f>
        <v/>
      </c>
      <c r="JQ23" s="413" t="str">
        <f>IF(ProvsCities!IX19="","",ProvsCities!IX19)</f>
        <v/>
      </c>
      <c r="JR23" s="413" t="str">
        <f>IF(ProvsCities!MX19="","",ProvsCities!MX19)</f>
        <v/>
      </c>
      <c r="JS23" s="413" t="str">
        <f>IF(ProvsCities!JK19="","",ProvsCities!JK19)</f>
        <v/>
      </c>
      <c r="JT23" s="413" t="str">
        <f>IF(ProvsCities!NK19="","",ProvsCities!NK19)</f>
        <v/>
      </c>
      <c r="JU23" s="413" t="str">
        <f>IF(ProvsCities!JX19="","",ProvsCities!JX19)</f>
        <v/>
      </c>
      <c r="JV23" s="413" t="str">
        <f>IF(ProvsCities!NX19="","",ProvsCities!NX19)</f>
        <v/>
      </c>
      <c r="JW23" s="413" t="str">
        <f>IF(ProvsCities!KK19="","",ProvsCities!KK19)</f>
        <v/>
      </c>
      <c r="JX23" s="145" t="str">
        <f>IF(ProvsCities!OK19="","",ProvsCities!OK19)</f>
        <v/>
      </c>
      <c r="JY23" s="145" t="str">
        <f>IF(ProvsCities!KX19="","",ProvsCities!KX19)</f>
        <v/>
      </c>
      <c r="JZ23" s="146">
        <f t="shared" si="25"/>
        <v>0</v>
      </c>
    </row>
    <row r="24" spans="1:286" ht="15.9" customHeight="1" x14ac:dyDescent="0.3">
      <c r="A24" s="620" t="str">
        <f>IF(ProvsCities!$HJ20="","",ProvsCities!$HJ20)</f>
        <v/>
      </c>
      <c r="B24" s="621"/>
      <c r="C24" s="614" t="str">
        <f>IFERROR(IF(ProvsCities!$HM20="","",MROUND(ProvsCities!$HM20*Summary!$I$22,1)),"")</f>
        <v/>
      </c>
      <c r="D24" s="615"/>
      <c r="E24" s="614" t="str">
        <f>IF(ProvsCities!$HK20="","",ProvsCities!$HK20)</f>
        <v/>
      </c>
      <c r="F24" s="615"/>
      <c r="G24" s="71" t="str">
        <f t="shared" si="0"/>
        <v/>
      </c>
      <c r="H24" s="413" t="str">
        <f>IF(ProvsCities!LA20="","",ProvsCities!LA20)</f>
        <v/>
      </c>
      <c r="I24" s="413" t="str">
        <f>IF(ProvsCities!HN20="","",ProvsCities!HN20)</f>
        <v/>
      </c>
      <c r="J24" s="413" t="str">
        <f>IF(ProvsCities!LN20="","",ProvsCities!LN20)</f>
        <v/>
      </c>
      <c r="K24" s="413" t="str">
        <f>IF(ProvsCities!IA20="","",ProvsCities!IA20)</f>
        <v/>
      </c>
      <c r="L24" s="413" t="str">
        <f>IF(ProvsCities!MA20="","",ProvsCities!MA20)</f>
        <v/>
      </c>
      <c r="M24" s="413" t="str">
        <f>IF(ProvsCities!IN20="","",ProvsCities!IN20)</f>
        <v/>
      </c>
      <c r="N24" s="413" t="str">
        <f>IF(ProvsCities!MN20="","",ProvsCities!MN20)</f>
        <v/>
      </c>
      <c r="O24" s="413" t="str">
        <f>IF(ProvsCities!JA20="","",ProvsCities!JA20)</f>
        <v/>
      </c>
      <c r="P24" s="413" t="str">
        <f>IF(ProvsCities!NA20="","",ProvsCities!NA20)</f>
        <v/>
      </c>
      <c r="Q24" s="413" t="str">
        <f>IF(ProvsCities!JN20="","",ProvsCities!JN20)</f>
        <v/>
      </c>
      <c r="R24" s="413" t="str">
        <f>IF(ProvsCities!NN20="","",ProvsCities!NN20)</f>
        <v/>
      </c>
      <c r="S24" s="413" t="str">
        <f>IF(ProvsCities!KA20="","",ProvsCities!KA20)</f>
        <v/>
      </c>
      <c r="T24" s="145" t="str">
        <f>IF(ProvsCities!OA20="","",ProvsCities!OA20)</f>
        <v/>
      </c>
      <c r="U24" s="145" t="str">
        <f>IF(ProvsCities!KN20="","",ProvsCities!KN20)</f>
        <v/>
      </c>
      <c r="V24" s="146">
        <f t="shared" si="1"/>
        <v>0</v>
      </c>
      <c r="W24" s="620" t="str">
        <f>IF(ProvsCities!$HJ20="","",ProvsCities!$HJ20)</f>
        <v/>
      </c>
      <c r="X24" s="621"/>
      <c r="Y24" s="614" t="str">
        <f>IFERROR(IF(ProvsCities!$HM20="","",MROUND(ProvsCities!$HM20*Summary!$I$22,1)),"")</f>
        <v/>
      </c>
      <c r="Z24" s="615"/>
      <c r="AA24" s="614" t="str">
        <f>IF(ProvsCities!$HK20="","",ProvsCities!$HK20)</f>
        <v/>
      </c>
      <c r="AB24" s="615"/>
      <c r="AC24" s="71" t="str">
        <f t="shared" si="2"/>
        <v/>
      </c>
      <c r="AD24" s="413" t="str">
        <f>IF(ProvsCities!LE20="","",ProvsCities!LE20)</f>
        <v/>
      </c>
      <c r="AE24" s="413" t="str">
        <f>IF(ProvsCities!HR20="","",ProvsCities!HR20)</f>
        <v/>
      </c>
      <c r="AF24" s="413" t="str">
        <f>IF(ProvsCities!LR20="","",ProvsCities!LR20)</f>
        <v/>
      </c>
      <c r="AG24" s="413" t="str">
        <f>IF(ProvsCities!IE20="","",ProvsCities!IE20)</f>
        <v/>
      </c>
      <c r="AH24" s="413" t="str">
        <f>IF(ProvsCities!ME20="","",ProvsCities!ME20)</f>
        <v/>
      </c>
      <c r="AI24" s="413" t="str">
        <f>IF(ProvsCities!IR20="","",ProvsCities!IR20)</f>
        <v/>
      </c>
      <c r="AJ24" s="413" t="str">
        <f>IF(ProvsCities!MR20="","",ProvsCities!MR20)</f>
        <v/>
      </c>
      <c r="AK24" s="413" t="str">
        <f>IF(ProvsCities!JE20="","",ProvsCities!JE20)</f>
        <v/>
      </c>
      <c r="AL24" s="413" t="str">
        <f>IF(ProvsCities!NE20="","",ProvsCities!NE20)</f>
        <v/>
      </c>
      <c r="AM24" s="413" t="str">
        <f>IF(ProvsCities!JR20="","",ProvsCities!JR20)</f>
        <v/>
      </c>
      <c r="AN24" s="413" t="str">
        <f>IF(ProvsCities!NR20="","",ProvsCities!NR20)</f>
        <v/>
      </c>
      <c r="AO24" s="413" t="str">
        <f>IF(ProvsCities!KE20="","",ProvsCities!KE20)</f>
        <v/>
      </c>
      <c r="AP24" s="145" t="str">
        <f>IF(ProvsCities!OE20="","",ProvsCities!OE20)</f>
        <v/>
      </c>
      <c r="AQ24" s="145" t="str">
        <f>IF(ProvsCities!KR20="","",ProvsCities!KR20)</f>
        <v/>
      </c>
      <c r="AR24" s="146">
        <f t="shared" si="3"/>
        <v>0</v>
      </c>
      <c r="AS24" s="620" t="str">
        <f>IF(ProvsCities!$HJ20="","",ProvsCities!$HJ20)</f>
        <v/>
      </c>
      <c r="AT24" s="621"/>
      <c r="AU24" s="614" t="str">
        <f>IFERROR(IF(ProvsCities!$HM20="","",MROUND(ProvsCities!$HM20*Summary!$I$22,1)),"")</f>
        <v/>
      </c>
      <c r="AV24" s="615"/>
      <c r="AW24" s="614" t="str">
        <f>IF(ProvsCities!$HK20="","",ProvsCities!$HK20)</f>
        <v/>
      </c>
      <c r="AX24" s="615"/>
      <c r="AY24" s="71" t="str">
        <f t="shared" si="4"/>
        <v/>
      </c>
      <c r="AZ24" s="413" t="str">
        <f>IF(ProvsCities!LI20="","",ProvsCities!LI20)</f>
        <v/>
      </c>
      <c r="BA24" s="413" t="str">
        <f>IF(ProvsCities!HV20="","",ProvsCities!HV20)</f>
        <v/>
      </c>
      <c r="BB24" s="413" t="str">
        <f>IF(ProvsCities!LV20="","",ProvsCities!LV20)</f>
        <v/>
      </c>
      <c r="BC24" s="413" t="str">
        <f>IF(ProvsCities!II20="","",ProvsCities!II20)</f>
        <v/>
      </c>
      <c r="BD24" s="413" t="str">
        <f>IF(ProvsCities!MI20="","",ProvsCities!MI20)</f>
        <v/>
      </c>
      <c r="BE24" s="413" t="str">
        <f>IF(ProvsCities!IV20="","",ProvsCities!IV20)</f>
        <v/>
      </c>
      <c r="BF24" s="413" t="str">
        <f>IF(ProvsCities!MV20="","",ProvsCities!MV20)</f>
        <v/>
      </c>
      <c r="BG24" s="413" t="str">
        <f>IF(ProvsCities!JI20="","",ProvsCities!JI20)</f>
        <v/>
      </c>
      <c r="BH24" s="413" t="str">
        <f>IF(ProvsCities!NI20="","",ProvsCities!NI20)</f>
        <v/>
      </c>
      <c r="BI24" s="413" t="str">
        <f>IF(ProvsCities!JV20="","",ProvsCities!JV20)</f>
        <v/>
      </c>
      <c r="BJ24" s="413" t="str">
        <f>IF(ProvsCities!NV20="","",ProvsCities!NV20)</f>
        <v/>
      </c>
      <c r="BK24" s="413" t="str">
        <f>IF(ProvsCities!KI20="","",ProvsCities!KI20)</f>
        <v/>
      </c>
      <c r="BL24" s="145" t="str">
        <f>IF(ProvsCities!OI20="","",ProvsCities!OI20)</f>
        <v/>
      </c>
      <c r="BM24" s="145" t="str">
        <f>IF(ProvsCities!KV20="","",ProvsCities!KV20)</f>
        <v/>
      </c>
      <c r="BN24" s="146">
        <f t="shared" si="5"/>
        <v>0</v>
      </c>
      <c r="BO24" s="620" t="str">
        <f>IF(ProvsCities!$HJ20="","",ProvsCities!$HJ20)</f>
        <v/>
      </c>
      <c r="BP24" s="621"/>
      <c r="BQ24" s="614" t="str">
        <f>IFERROR(IF(ProvsCities!$HM20="","",MROUND(ProvsCities!$HM20*Summary!$I$22,1)),"")</f>
        <v/>
      </c>
      <c r="BR24" s="615"/>
      <c r="BS24" s="614" t="str">
        <f>IF(ProvsCities!$HK20="","",ProvsCities!$HK20)</f>
        <v/>
      </c>
      <c r="BT24" s="615"/>
      <c r="BU24" s="71" t="str">
        <f t="shared" si="6"/>
        <v/>
      </c>
      <c r="BV24" s="413" t="str">
        <f>IF(ProvsCities!LD20="","",ProvsCities!LD20)</f>
        <v/>
      </c>
      <c r="BW24" s="413" t="str">
        <f>IF(ProvsCities!HQ20="","",ProvsCities!HQ20)</f>
        <v/>
      </c>
      <c r="BX24" s="413" t="str">
        <f>IF(ProvsCities!LQ20="","",ProvsCities!LQ20)</f>
        <v/>
      </c>
      <c r="BY24" s="413" t="str">
        <f>IF(ProvsCities!ID20="","",ProvsCities!ID20)</f>
        <v/>
      </c>
      <c r="BZ24" s="413" t="str">
        <f>IF(ProvsCities!MD20="","",ProvsCities!MD20)</f>
        <v/>
      </c>
      <c r="CA24" s="413" t="str">
        <f>IF(ProvsCities!IQ20="","",ProvsCities!IQ20)</f>
        <v/>
      </c>
      <c r="CB24" s="413" t="str">
        <f>IF(ProvsCities!MQ20="","",ProvsCities!MQ20)</f>
        <v/>
      </c>
      <c r="CC24" s="413" t="str">
        <f>IF(ProvsCities!JD20="","",ProvsCities!JD20)</f>
        <v/>
      </c>
      <c r="CD24" s="413" t="str">
        <f>IF(ProvsCities!ND20="","",ProvsCities!ND20)</f>
        <v/>
      </c>
      <c r="CE24" s="413" t="str">
        <f>IF(ProvsCities!JQ20="","",ProvsCities!JQ20)</f>
        <v/>
      </c>
      <c r="CF24" s="413" t="str">
        <f>IF(ProvsCities!NQ20="","",ProvsCities!NQ20)</f>
        <v/>
      </c>
      <c r="CG24" s="413" t="str">
        <f>IF(ProvsCities!KD20="","",ProvsCities!KD20)</f>
        <v/>
      </c>
      <c r="CH24" s="145" t="str">
        <f>IF(ProvsCities!OD20="","",ProvsCities!OD20)</f>
        <v/>
      </c>
      <c r="CI24" s="145" t="str">
        <f>IF(ProvsCities!KQ20="","",ProvsCities!KQ20)</f>
        <v/>
      </c>
      <c r="CJ24" s="72">
        <f t="shared" si="7"/>
        <v>0</v>
      </c>
      <c r="CK24" s="620" t="str">
        <f>IF(ProvsCities!$HJ20="","",ProvsCities!$HJ20)</f>
        <v/>
      </c>
      <c r="CL24" s="621"/>
      <c r="CM24" s="614" t="str">
        <f>IFERROR(IF(ProvsCities!$HM20="","",MROUND(ProvsCities!$HM20*Summary!$I$22,1)),"")</f>
        <v/>
      </c>
      <c r="CN24" s="615"/>
      <c r="CO24" s="614" t="str">
        <f>IF(ProvsCities!$HK20="","",ProvsCities!$HK20)</f>
        <v/>
      </c>
      <c r="CP24" s="615"/>
      <c r="CQ24" s="71" t="str">
        <f t="shared" si="8"/>
        <v/>
      </c>
      <c r="CR24" s="413" t="str">
        <f>IF(ProvsCities!LG20="","",ProvsCities!LG20)</f>
        <v/>
      </c>
      <c r="CS24" s="413" t="str">
        <f>IF(ProvsCities!HT20="","",ProvsCities!HT20)</f>
        <v/>
      </c>
      <c r="CT24" s="413" t="str">
        <f>IF(ProvsCities!LT20="","",ProvsCities!LT20)</f>
        <v/>
      </c>
      <c r="CU24" s="413" t="str">
        <f>IF(ProvsCities!IG20="","",ProvsCities!IG20)</f>
        <v/>
      </c>
      <c r="CV24" s="413" t="str">
        <f>IF(ProvsCities!MG20="","",ProvsCities!MG20)</f>
        <v/>
      </c>
      <c r="CW24" s="413" t="str">
        <f>IF(ProvsCities!IT20="","",ProvsCities!IT20)</f>
        <v/>
      </c>
      <c r="CX24" s="413" t="str">
        <f>IF(ProvsCities!MT20="","",ProvsCities!MT20)</f>
        <v/>
      </c>
      <c r="CY24" s="413" t="str">
        <f>IF(ProvsCities!JG20="","",ProvsCities!JG20)</f>
        <v/>
      </c>
      <c r="CZ24" s="413" t="str">
        <f>IF(ProvsCities!NG20="","",ProvsCities!NG20)</f>
        <v/>
      </c>
      <c r="DA24" s="413" t="str">
        <f>IF(ProvsCities!JT20="","",ProvsCities!JT20)</f>
        <v/>
      </c>
      <c r="DB24" s="413" t="str">
        <f>IF(ProvsCities!NT20="","",ProvsCities!NT20)</f>
        <v/>
      </c>
      <c r="DC24" s="413" t="str">
        <f>IF(ProvsCities!KG20="","",ProvsCities!KG20)</f>
        <v/>
      </c>
      <c r="DD24" s="145" t="str">
        <f>IF(ProvsCities!OG20="","",ProvsCities!OG20)</f>
        <v/>
      </c>
      <c r="DE24" s="145" t="str">
        <f>IF(ProvsCities!KT20="","",ProvsCities!KT20)</f>
        <v/>
      </c>
      <c r="DF24" s="146">
        <f t="shared" si="9"/>
        <v>0</v>
      </c>
      <c r="DG24" s="620" t="str">
        <f>IF(ProvsCities!$HJ20="","",ProvsCities!$HJ20)</f>
        <v/>
      </c>
      <c r="DH24" s="621"/>
      <c r="DI24" s="614" t="str">
        <f>IFERROR(IF(ProvsCities!$HM20="","",MROUND(ProvsCities!$HM20*Summary!$I$22,1)),"")</f>
        <v/>
      </c>
      <c r="DJ24" s="615"/>
      <c r="DK24" s="614" t="str">
        <f>IF(ProvsCities!$HK20="","",ProvsCities!$HK20)</f>
        <v/>
      </c>
      <c r="DL24" s="615"/>
      <c r="DM24" s="71" t="str">
        <f t="shared" si="10"/>
        <v/>
      </c>
      <c r="DN24" s="413" t="str">
        <f>IF(ProvsCities!LM20="","",ProvsCities!LM20)</f>
        <v/>
      </c>
      <c r="DO24" s="413" t="str">
        <f>IF(ProvsCities!HZ20="","",ProvsCities!HZ20)</f>
        <v/>
      </c>
      <c r="DP24" s="413" t="str">
        <f>IF(ProvsCities!LZ20="","",ProvsCities!LZ20)</f>
        <v/>
      </c>
      <c r="DQ24" s="413" t="str">
        <f>IF(ProvsCities!IM20="","",ProvsCities!IM20)</f>
        <v/>
      </c>
      <c r="DR24" s="413" t="str">
        <f>IF(ProvsCities!MM20="","",ProvsCities!MM20)</f>
        <v/>
      </c>
      <c r="DS24" s="413" t="str">
        <f>IF(ProvsCities!IZ20="","",ProvsCities!IZ20)</f>
        <v/>
      </c>
      <c r="DT24" s="413" t="str">
        <f>IF(ProvsCities!MZ20="","",ProvsCities!MZ20)</f>
        <v/>
      </c>
      <c r="DU24" s="413" t="str">
        <f>IF(ProvsCities!JM20="","",ProvsCities!JM20)</f>
        <v/>
      </c>
      <c r="DV24" s="413" t="str">
        <f>IF(ProvsCities!NM20="","",ProvsCities!NM20)</f>
        <v/>
      </c>
      <c r="DW24" s="413" t="str">
        <f>IF(ProvsCities!JZ20="","",ProvsCities!JZ20)</f>
        <v/>
      </c>
      <c r="DX24" s="413" t="str">
        <f>IF(ProvsCities!NZ20="","",ProvsCities!NZ20)</f>
        <v/>
      </c>
      <c r="DY24" s="413" t="str">
        <f>IF(ProvsCities!KM20="","",ProvsCities!KM20)</f>
        <v/>
      </c>
      <c r="DZ24" s="145" t="str">
        <f>IF(ProvsCities!OM20="","",ProvsCities!OM20)</f>
        <v/>
      </c>
      <c r="EA24" s="145" t="str">
        <f>IF(ProvsCities!KZ20="","",ProvsCities!KZ20)</f>
        <v/>
      </c>
      <c r="EB24" s="146">
        <f t="shared" si="11"/>
        <v>0</v>
      </c>
      <c r="EC24" s="620" t="str">
        <f>IF(ProvsCities!$HJ20="","",ProvsCities!$HJ20)</f>
        <v/>
      </c>
      <c r="ED24" s="621"/>
      <c r="EE24" s="614" t="str">
        <f>IFERROR(IF(ProvsCities!$HM20="","",MROUND(ProvsCities!$HM20*Summary!$I$22,1)),"")</f>
        <v/>
      </c>
      <c r="EF24" s="615"/>
      <c r="EG24" s="614" t="str">
        <f>IF(ProvsCities!$HK20="","",ProvsCities!$HK20)</f>
        <v/>
      </c>
      <c r="EH24" s="615"/>
      <c r="EI24" s="71" t="str">
        <f t="shared" si="12"/>
        <v/>
      </c>
      <c r="EJ24" s="413" t="str">
        <f>IF(ProvsCities!LC20="","",ProvsCities!LC20)</f>
        <v/>
      </c>
      <c r="EK24" s="413" t="str">
        <f>IF(ProvsCities!HP20="","",ProvsCities!HP20)</f>
        <v/>
      </c>
      <c r="EL24" s="413" t="str">
        <f>IF(ProvsCities!LP20="","",ProvsCities!LP20)</f>
        <v/>
      </c>
      <c r="EM24" s="413" t="str">
        <f>IF(ProvsCities!IC20="","",ProvsCities!IC20)</f>
        <v/>
      </c>
      <c r="EN24" s="413" t="str">
        <f>IF(ProvsCities!MC20="","",ProvsCities!MC20)</f>
        <v/>
      </c>
      <c r="EO24" s="413" t="str">
        <f>IF(ProvsCities!IP20="","",ProvsCities!IP20)</f>
        <v/>
      </c>
      <c r="EP24" s="413" t="str">
        <f>IF(ProvsCities!MP20="","",ProvsCities!MP20)</f>
        <v/>
      </c>
      <c r="EQ24" s="413" t="str">
        <f>IF(ProvsCities!JC20="","",ProvsCities!JC20)</f>
        <v/>
      </c>
      <c r="ER24" s="413" t="str">
        <f>IF(ProvsCities!NC20="","",ProvsCities!NC20)</f>
        <v/>
      </c>
      <c r="ES24" s="413" t="str">
        <f>IF(ProvsCities!JP20="","",ProvsCities!JP20)</f>
        <v/>
      </c>
      <c r="ET24" s="413" t="str">
        <f>IF(ProvsCities!NP20="","",ProvsCities!NP20)</f>
        <v/>
      </c>
      <c r="EU24" s="413" t="str">
        <f>IF(ProvsCities!KC20="","",ProvsCities!KC20)</f>
        <v/>
      </c>
      <c r="EV24" s="145" t="str">
        <f>IF(ProvsCities!OC20="","",ProvsCities!OC20)</f>
        <v/>
      </c>
      <c r="EW24" s="145" t="str">
        <f>IF(ProvsCities!KP20="","",ProvsCities!KP20)</f>
        <v/>
      </c>
      <c r="EX24" s="146">
        <f t="shared" si="13"/>
        <v>0</v>
      </c>
      <c r="EY24" s="620" t="str">
        <f>IF(ProvsCities!$HJ20="","",ProvsCities!$HJ20)</f>
        <v/>
      </c>
      <c r="EZ24" s="621"/>
      <c r="FA24" s="614" t="str">
        <f>IFERROR(IF(ProvsCities!$HM20="","",MROUND(ProvsCities!$HM20*Summary!$I$22,1)),"")</f>
        <v/>
      </c>
      <c r="FB24" s="615"/>
      <c r="FC24" s="614" t="str">
        <f>IF(ProvsCities!$HK20="","",ProvsCities!$HK20)</f>
        <v/>
      </c>
      <c r="FD24" s="615"/>
      <c r="FE24" s="71" t="str">
        <f t="shared" si="14"/>
        <v/>
      </c>
      <c r="FF24" s="413" t="str">
        <f>IF(ProvsCities!LF20="","",ProvsCities!LF20)</f>
        <v/>
      </c>
      <c r="FG24" s="413" t="str">
        <f>IF(ProvsCities!HS20="","",ProvsCities!HS20)</f>
        <v/>
      </c>
      <c r="FH24" s="413" t="str">
        <f>IF(ProvsCities!LS20="","",ProvsCities!LS20)</f>
        <v/>
      </c>
      <c r="FI24" s="413" t="str">
        <f>IF(ProvsCities!IF20="","",ProvsCities!IF20)</f>
        <v/>
      </c>
      <c r="FJ24" s="413" t="str">
        <f>IF(ProvsCities!MF20="","",ProvsCities!MF20)</f>
        <v/>
      </c>
      <c r="FK24" s="413" t="str">
        <f>IF(ProvsCities!IS20="","",ProvsCities!IS20)</f>
        <v/>
      </c>
      <c r="FL24" s="413" t="str">
        <f>IF(ProvsCities!MS20="","",ProvsCities!MS20)</f>
        <v/>
      </c>
      <c r="FM24" s="413" t="str">
        <f>IF(ProvsCities!JF20="","",ProvsCities!JF20)</f>
        <v/>
      </c>
      <c r="FN24" s="413" t="str">
        <f>IF(ProvsCities!NF20="","",ProvsCities!NF20)</f>
        <v/>
      </c>
      <c r="FO24" s="413" t="str">
        <f>IF(ProvsCities!JS20="","",ProvsCities!JS20)</f>
        <v/>
      </c>
      <c r="FP24" s="413" t="str">
        <f>IF(ProvsCities!NS20="","",ProvsCities!NS20)</f>
        <v/>
      </c>
      <c r="FQ24" s="413" t="str">
        <f>IF(ProvsCities!KF20="","",ProvsCities!KF20)</f>
        <v/>
      </c>
      <c r="FR24" s="145" t="str">
        <f>IF(ProvsCities!OF20="","",ProvsCities!OF20)</f>
        <v/>
      </c>
      <c r="FS24" s="145" t="str">
        <f>IF(ProvsCities!KS20="","",ProvsCities!KS20)</f>
        <v/>
      </c>
      <c r="FT24" s="146">
        <f t="shared" si="15"/>
        <v>0</v>
      </c>
      <c r="FU24" s="620" t="str">
        <f>IF(ProvsCities!$HJ20="","",ProvsCities!$HJ20)</f>
        <v/>
      </c>
      <c r="FV24" s="621"/>
      <c r="FW24" s="614" t="str">
        <f>IFERROR(IF(ProvsCities!$HM20="","",MROUND(ProvsCities!$HM20*Summary!$I$22,1)),"")</f>
        <v/>
      </c>
      <c r="FX24" s="615"/>
      <c r="FY24" s="614" t="str">
        <f>IF(ProvsCities!$HK20="","",ProvsCities!$HK20)</f>
        <v/>
      </c>
      <c r="FZ24" s="615"/>
      <c r="GA24" s="71" t="str">
        <f t="shared" si="16"/>
        <v/>
      </c>
      <c r="GB24" s="413" t="str">
        <f>IF(ProvsCities!LL20="","",ProvsCities!LL20)</f>
        <v/>
      </c>
      <c r="GC24" s="413" t="str">
        <f>IF(ProvsCities!HY20="","",ProvsCities!HY20)</f>
        <v/>
      </c>
      <c r="GD24" s="413" t="str">
        <f>IF(ProvsCities!LY20="","",ProvsCities!LY20)</f>
        <v/>
      </c>
      <c r="GE24" s="413" t="str">
        <f>IF(ProvsCities!IL20="","",ProvsCities!IL20)</f>
        <v/>
      </c>
      <c r="GF24" s="413" t="str">
        <f>IF(ProvsCities!ML20="","",ProvsCities!ML20)</f>
        <v/>
      </c>
      <c r="GG24" s="413" t="str">
        <f>IF(ProvsCities!IY20="","",ProvsCities!IY20)</f>
        <v/>
      </c>
      <c r="GH24" s="413" t="str">
        <f>IF(ProvsCities!MY20="","",ProvsCities!MY20)</f>
        <v/>
      </c>
      <c r="GI24" s="413" t="str">
        <f>IF(ProvsCities!JL20="","",ProvsCities!JL20)</f>
        <v/>
      </c>
      <c r="GJ24" s="413" t="str">
        <f>IF(ProvsCities!NL20="","",ProvsCities!NL20)</f>
        <v/>
      </c>
      <c r="GK24" s="413" t="str">
        <f>IF(ProvsCities!JY20="","",ProvsCities!JY20)</f>
        <v/>
      </c>
      <c r="GL24" s="413" t="str">
        <f>IF(ProvsCities!NY20="","",ProvsCities!NY20)</f>
        <v/>
      </c>
      <c r="GM24" s="413" t="str">
        <f>IF(ProvsCities!KL20="","",ProvsCities!KL20)</f>
        <v/>
      </c>
      <c r="GN24" s="145" t="str">
        <f>IF(ProvsCities!OL20="","",ProvsCities!OL20)</f>
        <v/>
      </c>
      <c r="GO24" s="145" t="str">
        <f>IF(ProvsCities!KY20="","",ProvsCities!KY20)</f>
        <v/>
      </c>
      <c r="GP24" s="146">
        <f t="shared" si="17"/>
        <v>0</v>
      </c>
      <c r="GQ24" s="620" t="str">
        <f>IF(ProvsCities!$HJ20="","",ProvsCities!$HJ20)</f>
        <v/>
      </c>
      <c r="GR24" s="621"/>
      <c r="GS24" s="614" t="str">
        <f>IFERROR(IF(ProvsCities!$HM20="","",MROUND(ProvsCities!$HM20*Summary!$I$22,1)),"")</f>
        <v/>
      </c>
      <c r="GT24" s="615"/>
      <c r="GU24" s="614" t="str">
        <f>IF(ProvsCities!$HK20="","",ProvsCities!$HK20)</f>
        <v/>
      </c>
      <c r="GV24" s="615"/>
      <c r="GW24" s="71" t="str">
        <f t="shared" si="18"/>
        <v/>
      </c>
      <c r="GX24" s="413" t="str">
        <f>IF(ProvsCities!LB20="","",ProvsCities!LB20)</f>
        <v/>
      </c>
      <c r="GY24" s="413" t="str">
        <f>IF(ProvsCities!HO20="","",ProvsCities!HO20)</f>
        <v/>
      </c>
      <c r="GZ24" s="413" t="str">
        <f>IF(ProvsCities!LO20="","",ProvsCities!LO20)</f>
        <v/>
      </c>
      <c r="HA24" s="413" t="str">
        <f>IF(ProvsCities!IB20="","",ProvsCities!IB20)</f>
        <v/>
      </c>
      <c r="HB24" s="413" t="str">
        <f>IF(ProvsCities!MB20="","",ProvsCities!MB20)</f>
        <v/>
      </c>
      <c r="HC24" s="413" t="str">
        <f>IF(ProvsCities!IO20="","",ProvsCities!IO20)</f>
        <v/>
      </c>
      <c r="HD24" s="413" t="str">
        <f>IF(ProvsCities!MO20="","",ProvsCities!MO20)</f>
        <v/>
      </c>
      <c r="HE24" s="413" t="str">
        <f>IF(ProvsCities!JB20="","",ProvsCities!JB20)</f>
        <v/>
      </c>
      <c r="HF24" s="413" t="str">
        <f>IF(ProvsCities!NB20="","",ProvsCities!NB20)</f>
        <v/>
      </c>
      <c r="HG24" s="413" t="str">
        <f>IF(ProvsCities!JO20="","",ProvsCities!JO20)</f>
        <v/>
      </c>
      <c r="HH24" s="413" t="str">
        <f>IF(ProvsCities!NO20="","",ProvsCities!NO20)</f>
        <v/>
      </c>
      <c r="HI24" s="413" t="str">
        <f>IF(ProvsCities!KB20="","",ProvsCities!KB20)</f>
        <v/>
      </c>
      <c r="HJ24" s="145" t="str">
        <f>IF(ProvsCities!OB20="","",ProvsCities!OB20)</f>
        <v/>
      </c>
      <c r="HK24" s="145" t="str">
        <f>IF(ProvsCities!KO20="","",ProvsCities!KO20)</f>
        <v/>
      </c>
      <c r="HL24" s="146">
        <f t="shared" si="19"/>
        <v>0</v>
      </c>
      <c r="HM24" s="620" t="str">
        <f>IF(ProvsCities!$HJ20="","",ProvsCities!$HJ20)</f>
        <v/>
      </c>
      <c r="HN24" s="621"/>
      <c r="HO24" s="614" t="str">
        <f>IFERROR(IF(ProvsCities!$HM20="","",MROUND(ProvsCities!$HM20*Summary!$I$22,1)),"")</f>
        <v/>
      </c>
      <c r="HP24" s="615"/>
      <c r="HQ24" s="614" t="str">
        <f>IF(ProvsCities!$HK20="","",ProvsCities!$HK20)</f>
        <v/>
      </c>
      <c r="HR24" s="615"/>
      <c r="HS24" s="71" t="str">
        <f t="shared" si="20"/>
        <v/>
      </c>
      <c r="HT24" s="413" t="str">
        <f>IF(ProvsCities!LH20="","",ProvsCities!LH20)</f>
        <v/>
      </c>
      <c r="HU24" s="413" t="str">
        <f>IF(ProvsCities!HU20="","",ProvsCities!HU20)</f>
        <v/>
      </c>
      <c r="HV24" s="413" t="str">
        <f>IF(ProvsCities!LU20="","",ProvsCities!LU20)</f>
        <v/>
      </c>
      <c r="HW24" s="413" t="str">
        <f>IF(ProvsCities!IH20="","",ProvsCities!IH20)</f>
        <v/>
      </c>
      <c r="HX24" s="413" t="str">
        <f>IF(ProvsCities!MH20="","",ProvsCities!MH20)</f>
        <v/>
      </c>
      <c r="HY24" s="413" t="str">
        <f>IF(ProvsCities!IU20="","",ProvsCities!IU20)</f>
        <v/>
      </c>
      <c r="HZ24" s="413" t="str">
        <f>IF(ProvsCities!MU20="","",ProvsCities!MU20)</f>
        <v/>
      </c>
      <c r="IA24" s="413" t="str">
        <f>IF(ProvsCities!JH20="","",ProvsCities!JH20)</f>
        <v/>
      </c>
      <c r="IB24" s="413" t="str">
        <f>IF(ProvsCities!NH20="","",ProvsCities!NH20)</f>
        <v/>
      </c>
      <c r="IC24" s="413" t="str">
        <f>IF(ProvsCities!JU20="","",ProvsCities!JU20)</f>
        <v/>
      </c>
      <c r="ID24" s="413" t="str">
        <f>IF(ProvsCities!NU20="","",ProvsCities!NU20)</f>
        <v/>
      </c>
      <c r="IE24" s="413" t="str">
        <f>IF(ProvsCities!KH20="","",ProvsCities!KH20)</f>
        <v/>
      </c>
      <c r="IF24" s="145" t="str">
        <f>IF(ProvsCities!OH20="","",ProvsCities!OH20)</f>
        <v/>
      </c>
      <c r="IG24" s="145" t="str">
        <f>IF(ProvsCities!KU20="","",ProvsCities!KU20)</f>
        <v/>
      </c>
      <c r="IH24" s="146">
        <f t="shared" si="21"/>
        <v>0</v>
      </c>
      <c r="II24" s="620" t="str">
        <f>IF(ProvsCities!$HJ20="","",ProvsCities!$HJ20)</f>
        <v/>
      </c>
      <c r="IJ24" s="621"/>
      <c r="IK24" s="614" t="str">
        <f>IFERROR(IF(ProvsCities!$HM20="","",MROUND(ProvsCities!$HM20*Summary!$I$22,1)),"")</f>
        <v/>
      </c>
      <c r="IL24" s="615"/>
      <c r="IM24" s="614" t="str">
        <f>IF(ProvsCities!$HK20="","",ProvsCities!$HK20)</f>
        <v/>
      </c>
      <c r="IN24" s="615"/>
      <c r="IO24" s="71" t="str">
        <f t="shared" si="22"/>
        <v/>
      </c>
      <c r="IP24" s="413" t="str">
        <f>IF(ProvsCities!LJ20="","",ProvsCities!LJ20)</f>
        <v/>
      </c>
      <c r="IQ24" s="413" t="str">
        <f>IF(ProvsCities!HW20="","",ProvsCities!HW20)</f>
        <v/>
      </c>
      <c r="IR24" s="413" t="str">
        <f>IF(ProvsCities!LW20="","",ProvsCities!LW20)</f>
        <v/>
      </c>
      <c r="IS24" s="413" t="str">
        <f>IF(ProvsCities!IJ20="","",ProvsCities!IJ20)</f>
        <v/>
      </c>
      <c r="IT24" s="413" t="str">
        <f>IF(ProvsCities!MJ20="","",ProvsCities!MJ20)</f>
        <v/>
      </c>
      <c r="IU24" s="413" t="str">
        <f>IF(ProvsCities!IW20="","",ProvsCities!IW20)</f>
        <v/>
      </c>
      <c r="IV24" s="413" t="str">
        <f>IF(ProvsCities!MW20="","",ProvsCities!MW20)</f>
        <v/>
      </c>
      <c r="IW24" s="413" t="str">
        <f>IF(ProvsCities!JJ20="","",ProvsCities!JJ20)</f>
        <v/>
      </c>
      <c r="IX24" s="413" t="str">
        <f>IF(ProvsCities!NJ20="","",ProvsCities!NJ20)</f>
        <v/>
      </c>
      <c r="IY24" s="413" t="str">
        <f>IF(ProvsCities!JW20="","",ProvsCities!JW20)</f>
        <v/>
      </c>
      <c r="IZ24" s="413" t="str">
        <f>IF(ProvsCities!NW20="","",ProvsCities!NW20)</f>
        <v/>
      </c>
      <c r="JA24" s="413" t="str">
        <f>IF(ProvsCities!KJ20="","",ProvsCities!KJ20)</f>
        <v/>
      </c>
      <c r="JB24" s="145" t="str">
        <f>IF(ProvsCities!OJ20="","",ProvsCities!OJ20)</f>
        <v/>
      </c>
      <c r="JC24" s="145" t="str">
        <f>IF(ProvsCities!KW20="","",ProvsCities!KW20)</f>
        <v/>
      </c>
      <c r="JD24" s="146">
        <f t="shared" si="23"/>
        <v>0</v>
      </c>
      <c r="JE24" s="620" t="str">
        <f>IF(ProvsCities!$HJ20="","",ProvsCities!$HJ20)</f>
        <v/>
      </c>
      <c r="JF24" s="621"/>
      <c r="JG24" s="614" t="str">
        <f>IFERROR(IF(ProvsCities!$HM20="","",MROUND(ProvsCities!$HM20*Summary!$I$22,1)),"")</f>
        <v/>
      </c>
      <c r="JH24" s="615"/>
      <c r="JI24" s="614" t="str">
        <f>IF(ProvsCities!$HK20="","",ProvsCities!$HK20)</f>
        <v/>
      </c>
      <c r="JJ24" s="615"/>
      <c r="JK24" s="71" t="str">
        <f t="shared" si="24"/>
        <v/>
      </c>
      <c r="JL24" s="413" t="str">
        <f>IF(ProvsCities!LK20="","",ProvsCities!LK20)</f>
        <v/>
      </c>
      <c r="JM24" s="413" t="str">
        <f>IF(ProvsCities!HX20="","",ProvsCities!HX20)</f>
        <v/>
      </c>
      <c r="JN24" s="413" t="str">
        <f>IF(ProvsCities!LX20="","",ProvsCities!LX20)</f>
        <v/>
      </c>
      <c r="JO24" s="413" t="str">
        <f>IF(ProvsCities!IK20="","",ProvsCities!IK20)</f>
        <v/>
      </c>
      <c r="JP24" s="413" t="str">
        <f>IF(ProvsCities!MK20="","",ProvsCities!MK20)</f>
        <v/>
      </c>
      <c r="JQ24" s="413" t="str">
        <f>IF(ProvsCities!IX20="","",ProvsCities!IX20)</f>
        <v/>
      </c>
      <c r="JR24" s="413" t="str">
        <f>IF(ProvsCities!MX20="","",ProvsCities!MX20)</f>
        <v/>
      </c>
      <c r="JS24" s="413" t="str">
        <f>IF(ProvsCities!JK20="","",ProvsCities!JK20)</f>
        <v/>
      </c>
      <c r="JT24" s="413" t="str">
        <f>IF(ProvsCities!NK20="","",ProvsCities!NK20)</f>
        <v/>
      </c>
      <c r="JU24" s="413" t="str">
        <f>IF(ProvsCities!JX20="","",ProvsCities!JX20)</f>
        <v/>
      </c>
      <c r="JV24" s="413" t="str">
        <f>IF(ProvsCities!NX20="","",ProvsCities!NX20)</f>
        <v/>
      </c>
      <c r="JW24" s="413" t="str">
        <f>IF(ProvsCities!KK20="","",ProvsCities!KK20)</f>
        <v/>
      </c>
      <c r="JX24" s="145" t="str">
        <f>IF(ProvsCities!OK20="","",ProvsCities!OK20)</f>
        <v/>
      </c>
      <c r="JY24" s="145" t="str">
        <f>IF(ProvsCities!KX20="","",ProvsCities!KX20)</f>
        <v/>
      </c>
      <c r="JZ24" s="146">
        <f t="shared" si="25"/>
        <v>0</v>
      </c>
    </row>
    <row r="25" spans="1:286" ht="15.9" customHeight="1" x14ac:dyDescent="0.3">
      <c r="A25" s="620" t="str">
        <f>IF(ProvsCities!$HJ21="","",ProvsCities!$HJ21)</f>
        <v/>
      </c>
      <c r="B25" s="621"/>
      <c r="C25" s="614" t="str">
        <f>IFERROR(IF(ProvsCities!$HM21="","",MROUND(ProvsCities!$HM21*Summary!$I$22,1)),"")</f>
        <v/>
      </c>
      <c r="D25" s="615"/>
      <c r="E25" s="614" t="str">
        <f>IF(ProvsCities!$HK21="","",ProvsCities!$HK21)</f>
        <v/>
      </c>
      <c r="F25" s="615"/>
      <c r="G25" s="71" t="str">
        <f t="shared" si="0"/>
        <v/>
      </c>
      <c r="H25" s="413" t="str">
        <f>IF(ProvsCities!LA21="","",ProvsCities!LA21)</f>
        <v/>
      </c>
      <c r="I25" s="413" t="str">
        <f>IF(ProvsCities!HN21="","",ProvsCities!HN21)</f>
        <v/>
      </c>
      <c r="J25" s="413" t="str">
        <f>IF(ProvsCities!LN21="","",ProvsCities!LN21)</f>
        <v/>
      </c>
      <c r="K25" s="413" t="str">
        <f>IF(ProvsCities!IA21="","",ProvsCities!IA21)</f>
        <v/>
      </c>
      <c r="L25" s="413" t="str">
        <f>IF(ProvsCities!MA21="","",ProvsCities!MA21)</f>
        <v/>
      </c>
      <c r="M25" s="413" t="str">
        <f>IF(ProvsCities!IN21="","",ProvsCities!IN21)</f>
        <v/>
      </c>
      <c r="N25" s="413" t="str">
        <f>IF(ProvsCities!MN21="","",ProvsCities!MN21)</f>
        <v/>
      </c>
      <c r="O25" s="413" t="str">
        <f>IF(ProvsCities!JA21="","",ProvsCities!JA21)</f>
        <v/>
      </c>
      <c r="P25" s="413" t="str">
        <f>IF(ProvsCities!NA21="","",ProvsCities!NA21)</f>
        <v/>
      </c>
      <c r="Q25" s="413" t="str">
        <f>IF(ProvsCities!JN21="","",ProvsCities!JN21)</f>
        <v/>
      </c>
      <c r="R25" s="413" t="str">
        <f>IF(ProvsCities!NN21="","",ProvsCities!NN21)</f>
        <v/>
      </c>
      <c r="S25" s="413" t="str">
        <f>IF(ProvsCities!KA21="","",ProvsCities!KA21)</f>
        <v/>
      </c>
      <c r="T25" s="145" t="str">
        <f>IF(ProvsCities!OA21="","",ProvsCities!OA21)</f>
        <v/>
      </c>
      <c r="U25" s="145" t="str">
        <f>IF(ProvsCities!KN21="","",ProvsCities!KN21)</f>
        <v/>
      </c>
      <c r="V25" s="146">
        <f t="shared" si="1"/>
        <v>0</v>
      </c>
      <c r="W25" s="620" t="str">
        <f>IF(ProvsCities!$HJ21="","",ProvsCities!$HJ21)</f>
        <v/>
      </c>
      <c r="X25" s="621"/>
      <c r="Y25" s="614" t="str">
        <f>IFERROR(IF(ProvsCities!$HM21="","",MROUND(ProvsCities!$HM21*Summary!$I$22,1)),"")</f>
        <v/>
      </c>
      <c r="Z25" s="615"/>
      <c r="AA25" s="614" t="str">
        <f>IF(ProvsCities!$HK21="","",ProvsCities!$HK21)</f>
        <v/>
      </c>
      <c r="AB25" s="615"/>
      <c r="AC25" s="71" t="str">
        <f t="shared" si="2"/>
        <v/>
      </c>
      <c r="AD25" s="413" t="str">
        <f>IF(ProvsCities!LE21="","",ProvsCities!LE21)</f>
        <v/>
      </c>
      <c r="AE25" s="413" t="str">
        <f>IF(ProvsCities!HR21="","",ProvsCities!HR21)</f>
        <v/>
      </c>
      <c r="AF25" s="413" t="str">
        <f>IF(ProvsCities!LR21="","",ProvsCities!LR21)</f>
        <v/>
      </c>
      <c r="AG25" s="413" t="str">
        <f>IF(ProvsCities!IE21="","",ProvsCities!IE21)</f>
        <v/>
      </c>
      <c r="AH25" s="413" t="str">
        <f>IF(ProvsCities!ME21="","",ProvsCities!ME21)</f>
        <v/>
      </c>
      <c r="AI25" s="413" t="str">
        <f>IF(ProvsCities!IR21="","",ProvsCities!IR21)</f>
        <v/>
      </c>
      <c r="AJ25" s="413" t="str">
        <f>IF(ProvsCities!MR21="","",ProvsCities!MR21)</f>
        <v/>
      </c>
      <c r="AK25" s="413" t="str">
        <f>IF(ProvsCities!JE21="","",ProvsCities!JE21)</f>
        <v/>
      </c>
      <c r="AL25" s="413" t="str">
        <f>IF(ProvsCities!NE21="","",ProvsCities!NE21)</f>
        <v/>
      </c>
      <c r="AM25" s="413" t="str">
        <f>IF(ProvsCities!JR21="","",ProvsCities!JR21)</f>
        <v/>
      </c>
      <c r="AN25" s="413" t="str">
        <f>IF(ProvsCities!NR21="","",ProvsCities!NR21)</f>
        <v/>
      </c>
      <c r="AO25" s="413" t="str">
        <f>IF(ProvsCities!KE21="","",ProvsCities!KE21)</f>
        <v/>
      </c>
      <c r="AP25" s="145" t="str">
        <f>IF(ProvsCities!OE21="","",ProvsCities!OE21)</f>
        <v/>
      </c>
      <c r="AQ25" s="145" t="str">
        <f>IF(ProvsCities!KR21="","",ProvsCities!KR21)</f>
        <v/>
      </c>
      <c r="AR25" s="146">
        <f t="shared" si="3"/>
        <v>0</v>
      </c>
      <c r="AS25" s="620" t="str">
        <f>IF(ProvsCities!$HJ21="","",ProvsCities!$HJ21)</f>
        <v/>
      </c>
      <c r="AT25" s="621"/>
      <c r="AU25" s="614" t="str">
        <f>IFERROR(IF(ProvsCities!$HM21="","",MROUND(ProvsCities!$HM21*Summary!$I$22,1)),"")</f>
        <v/>
      </c>
      <c r="AV25" s="615"/>
      <c r="AW25" s="614" t="str">
        <f>IF(ProvsCities!$HK21="","",ProvsCities!$HK21)</f>
        <v/>
      </c>
      <c r="AX25" s="615"/>
      <c r="AY25" s="71" t="str">
        <f t="shared" si="4"/>
        <v/>
      </c>
      <c r="AZ25" s="413" t="str">
        <f>IF(ProvsCities!LI21="","",ProvsCities!LI21)</f>
        <v/>
      </c>
      <c r="BA25" s="413" t="str">
        <f>IF(ProvsCities!HV21="","",ProvsCities!HV21)</f>
        <v/>
      </c>
      <c r="BB25" s="413" t="str">
        <f>IF(ProvsCities!LV21="","",ProvsCities!LV21)</f>
        <v/>
      </c>
      <c r="BC25" s="413" t="str">
        <f>IF(ProvsCities!II21="","",ProvsCities!II21)</f>
        <v/>
      </c>
      <c r="BD25" s="413" t="str">
        <f>IF(ProvsCities!MI21="","",ProvsCities!MI21)</f>
        <v/>
      </c>
      <c r="BE25" s="413" t="str">
        <f>IF(ProvsCities!IV21="","",ProvsCities!IV21)</f>
        <v/>
      </c>
      <c r="BF25" s="413" t="str">
        <f>IF(ProvsCities!MV21="","",ProvsCities!MV21)</f>
        <v/>
      </c>
      <c r="BG25" s="413" t="str">
        <f>IF(ProvsCities!JI21="","",ProvsCities!JI21)</f>
        <v/>
      </c>
      <c r="BH25" s="413" t="str">
        <f>IF(ProvsCities!NI21="","",ProvsCities!NI21)</f>
        <v/>
      </c>
      <c r="BI25" s="413" t="str">
        <f>IF(ProvsCities!JV21="","",ProvsCities!JV21)</f>
        <v/>
      </c>
      <c r="BJ25" s="413" t="str">
        <f>IF(ProvsCities!NV21="","",ProvsCities!NV21)</f>
        <v/>
      </c>
      <c r="BK25" s="413" t="str">
        <f>IF(ProvsCities!KI21="","",ProvsCities!KI21)</f>
        <v/>
      </c>
      <c r="BL25" s="145" t="str">
        <f>IF(ProvsCities!OI21="","",ProvsCities!OI21)</f>
        <v/>
      </c>
      <c r="BM25" s="145" t="str">
        <f>IF(ProvsCities!KV21="","",ProvsCities!KV21)</f>
        <v/>
      </c>
      <c r="BN25" s="146">
        <f t="shared" si="5"/>
        <v>0</v>
      </c>
      <c r="BO25" s="620" t="str">
        <f>IF(ProvsCities!$HJ21="","",ProvsCities!$HJ21)</f>
        <v/>
      </c>
      <c r="BP25" s="621"/>
      <c r="BQ25" s="614" t="str">
        <f>IFERROR(IF(ProvsCities!$HM21="","",MROUND(ProvsCities!$HM21*Summary!$I$22,1)),"")</f>
        <v/>
      </c>
      <c r="BR25" s="615"/>
      <c r="BS25" s="614" t="str">
        <f>IF(ProvsCities!$HK21="","",ProvsCities!$HK21)</f>
        <v/>
      </c>
      <c r="BT25" s="615"/>
      <c r="BU25" s="71" t="str">
        <f t="shared" si="6"/>
        <v/>
      </c>
      <c r="BV25" s="413" t="str">
        <f>IF(ProvsCities!LD21="","",ProvsCities!LD21)</f>
        <v/>
      </c>
      <c r="BW25" s="413" t="str">
        <f>IF(ProvsCities!HQ21="","",ProvsCities!HQ21)</f>
        <v/>
      </c>
      <c r="BX25" s="413" t="str">
        <f>IF(ProvsCities!LQ21="","",ProvsCities!LQ21)</f>
        <v/>
      </c>
      <c r="BY25" s="413" t="str">
        <f>IF(ProvsCities!ID21="","",ProvsCities!ID21)</f>
        <v/>
      </c>
      <c r="BZ25" s="413" t="str">
        <f>IF(ProvsCities!MD21="","",ProvsCities!MD21)</f>
        <v/>
      </c>
      <c r="CA25" s="413" t="str">
        <f>IF(ProvsCities!IQ21="","",ProvsCities!IQ21)</f>
        <v/>
      </c>
      <c r="CB25" s="413" t="str">
        <f>IF(ProvsCities!MQ21="","",ProvsCities!MQ21)</f>
        <v/>
      </c>
      <c r="CC25" s="413" t="str">
        <f>IF(ProvsCities!JD21="","",ProvsCities!JD21)</f>
        <v/>
      </c>
      <c r="CD25" s="413" t="str">
        <f>IF(ProvsCities!ND21="","",ProvsCities!ND21)</f>
        <v/>
      </c>
      <c r="CE25" s="413" t="str">
        <f>IF(ProvsCities!JQ21="","",ProvsCities!JQ21)</f>
        <v/>
      </c>
      <c r="CF25" s="413" t="str">
        <f>IF(ProvsCities!NQ21="","",ProvsCities!NQ21)</f>
        <v/>
      </c>
      <c r="CG25" s="413" t="str">
        <f>IF(ProvsCities!KD21="","",ProvsCities!KD21)</f>
        <v/>
      </c>
      <c r="CH25" s="145" t="str">
        <f>IF(ProvsCities!OD21="","",ProvsCities!OD21)</f>
        <v/>
      </c>
      <c r="CI25" s="145" t="str">
        <f>IF(ProvsCities!KQ21="","",ProvsCities!KQ21)</f>
        <v/>
      </c>
      <c r="CJ25" s="72">
        <f t="shared" si="7"/>
        <v>0</v>
      </c>
      <c r="CK25" s="620" t="str">
        <f>IF(ProvsCities!$HJ21="","",ProvsCities!$HJ21)</f>
        <v/>
      </c>
      <c r="CL25" s="621"/>
      <c r="CM25" s="614" t="str">
        <f>IFERROR(IF(ProvsCities!$HM21="","",MROUND(ProvsCities!$HM21*Summary!$I$22,1)),"")</f>
        <v/>
      </c>
      <c r="CN25" s="615"/>
      <c r="CO25" s="614" t="str">
        <f>IF(ProvsCities!$HK21="","",ProvsCities!$HK21)</f>
        <v/>
      </c>
      <c r="CP25" s="615"/>
      <c r="CQ25" s="71" t="str">
        <f t="shared" si="8"/>
        <v/>
      </c>
      <c r="CR25" s="413" t="str">
        <f>IF(ProvsCities!LG21="","",ProvsCities!LG21)</f>
        <v/>
      </c>
      <c r="CS25" s="413" t="str">
        <f>IF(ProvsCities!HT21="","",ProvsCities!HT21)</f>
        <v/>
      </c>
      <c r="CT25" s="413" t="str">
        <f>IF(ProvsCities!LT21="","",ProvsCities!LT21)</f>
        <v/>
      </c>
      <c r="CU25" s="413" t="str">
        <f>IF(ProvsCities!IG21="","",ProvsCities!IG21)</f>
        <v/>
      </c>
      <c r="CV25" s="413" t="str">
        <f>IF(ProvsCities!MG21="","",ProvsCities!MG21)</f>
        <v/>
      </c>
      <c r="CW25" s="413" t="str">
        <f>IF(ProvsCities!IT21="","",ProvsCities!IT21)</f>
        <v/>
      </c>
      <c r="CX25" s="413" t="str">
        <f>IF(ProvsCities!MT21="","",ProvsCities!MT21)</f>
        <v/>
      </c>
      <c r="CY25" s="413" t="str">
        <f>IF(ProvsCities!JG21="","",ProvsCities!JG21)</f>
        <v/>
      </c>
      <c r="CZ25" s="413" t="str">
        <f>IF(ProvsCities!NG21="","",ProvsCities!NG21)</f>
        <v/>
      </c>
      <c r="DA25" s="413" t="str">
        <f>IF(ProvsCities!JT21="","",ProvsCities!JT21)</f>
        <v/>
      </c>
      <c r="DB25" s="413" t="str">
        <f>IF(ProvsCities!NT21="","",ProvsCities!NT21)</f>
        <v/>
      </c>
      <c r="DC25" s="413" t="str">
        <f>IF(ProvsCities!KG21="","",ProvsCities!KG21)</f>
        <v/>
      </c>
      <c r="DD25" s="145" t="str">
        <f>IF(ProvsCities!OG21="","",ProvsCities!OG21)</f>
        <v/>
      </c>
      <c r="DE25" s="145" t="str">
        <f>IF(ProvsCities!KT21="","",ProvsCities!KT21)</f>
        <v/>
      </c>
      <c r="DF25" s="146">
        <f t="shared" si="9"/>
        <v>0</v>
      </c>
      <c r="DG25" s="620" t="str">
        <f>IF(ProvsCities!$HJ21="","",ProvsCities!$HJ21)</f>
        <v/>
      </c>
      <c r="DH25" s="621"/>
      <c r="DI25" s="614" t="str">
        <f>IFERROR(IF(ProvsCities!$HM21="","",MROUND(ProvsCities!$HM21*Summary!$I$22,1)),"")</f>
        <v/>
      </c>
      <c r="DJ25" s="615"/>
      <c r="DK25" s="614" t="str">
        <f>IF(ProvsCities!$HK21="","",ProvsCities!$HK21)</f>
        <v/>
      </c>
      <c r="DL25" s="615"/>
      <c r="DM25" s="71" t="str">
        <f t="shared" si="10"/>
        <v/>
      </c>
      <c r="DN25" s="413" t="str">
        <f>IF(ProvsCities!LM21="","",ProvsCities!LM21)</f>
        <v/>
      </c>
      <c r="DO25" s="413" t="str">
        <f>IF(ProvsCities!HZ21="","",ProvsCities!HZ21)</f>
        <v/>
      </c>
      <c r="DP25" s="413" t="str">
        <f>IF(ProvsCities!LZ21="","",ProvsCities!LZ21)</f>
        <v/>
      </c>
      <c r="DQ25" s="413" t="str">
        <f>IF(ProvsCities!IM21="","",ProvsCities!IM21)</f>
        <v/>
      </c>
      <c r="DR25" s="413" t="str">
        <f>IF(ProvsCities!MM21="","",ProvsCities!MM21)</f>
        <v/>
      </c>
      <c r="DS25" s="413" t="str">
        <f>IF(ProvsCities!IZ21="","",ProvsCities!IZ21)</f>
        <v/>
      </c>
      <c r="DT25" s="413" t="str">
        <f>IF(ProvsCities!MZ21="","",ProvsCities!MZ21)</f>
        <v/>
      </c>
      <c r="DU25" s="413" t="str">
        <f>IF(ProvsCities!JM21="","",ProvsCities!JM21)</f>
        <v/>
      </c>
      <c r="DV25" s="413" t="str">
        <f>IF(ProvsCities!NM21="","",ProvsCities!NM21)</f>
        <v/>
      </c>
      <c r="DW25" s="413" t="str">
        <f>IF(ProvsCities!JZ21="","",ProvsCities!JZ21)</f>
        <v/>
      </c>
      <c r="DX25" s="413" t="str">
        <f>IF(ProvsCities!NZ21="","",ProvsCities!NZ21)</f>
        <v/>
      </c>
      <c r="DY25" s="413" t="str">
        <f>IF(ProvsCities!KM21="","",ProvsCities!KM21)</f>
        <v/>
      </c>
      <c r="DZ25" s="145" t="str">
        <f>IF(ProvsCities!OM21="","",ProvsCities!OM21)</f>
        <v/>
      </c>
      <c r="EA25" s="145" t="str">
        <f>IF(ProvsCities!KZ21="","",ProvsCities!KZ21)</f>
        <v/>
      </c>
      <c r="EB25" s="146">
        <f t="shared" si="11"/>
        <v>0</v>
      </c>
      <c r="EC25" s="620" t="str">
        <f>IF(ProvsCities!$HJ21="","",ProvsCities!$HJ21)</f>
        <v/>
      </c>
      <c r="ED25" s="621"/>
      <c r="EE25" s="614" t="str">
        <f>IFERROR(IF(ProvsCities!$HM21="","",MROUND(ProvsCities!$HM21*Summary!$I$22,1)),"")</f>
        <v/>
      </c>
      <c r="EF25" s="615"/>
      <c r="EG25" s="614" t="str">
        <f>IF(ProvsCities!$HK21="","",ProvsCities!$HK21)</f>
        <v/>
      </c>
      <c r="EH25" s="615"/>
      <c r="EI25" s="71" t="str">
        <f t="shared" si="12"/>
        <v/>
      </c>
      <c r="EJ25" s="413" t="str">
        <f>IF(ProvsCities!LC21="","",ProvsCities!LC21)</f>
        <v/>
      </c>
      <c r="EK25" s="413" t="str">
        <f>IF(ProvsCities!HP21="","",ProvsCities!HP21)</f>
        <v/>
      </c>
      <c r="EL25" s="413" t="str">
        <f>IF(ProvsCities!LP21="","",ProvsCities!LP21)</f>
        <v/>
      </c>
      <c r="EM25" s="413" t="str">
        <f>IF(ProvsCities!IC21="","",ProvsCities!IC21)</f>
        <v/>
      </c>
      <c r="EN25" s="413" t="str">
        <f>IF(ProvsCities!MC21="","",ProvsCities!MC21)</f>
        <v/>
      </c>
      <c r="EO25" s="413" t="str">
        <f>IF(ProvsCities!IP21="","",ProvsCities!IP21)</f>
        <v/>
      </c>
      <c r="EP25" s="413" t="str">
        <f>IF(ProvsCities!MP21="","",ProvsCities!MP21)</f>
        <v/>
      </c>
      <c r="EQ25" s="413" t="str">
        <f>IF(ProvsCities!JC21="","",ProvsCities!JC21)</f>
        <v/>
      </c>
      <c r="ER25" s="413" t="str">
        <f>IF(ProvsCities!NC21="","",ProvsCities!NC21)</f>
        <v/>
      </c>
      <c r="ES25" s="413" t="str">
        <f>IF(ProvsCities!JP21="","",ProvsCities!JP21)</f>
        <v/>
      </c>
      <c r="ET25" s="413" t="str">
        <f>IF(ProvsCities!NP21="","",ProvsCities!NP21)</f>
        <v/>
      </c>
      <c r="EU25" s="413" t="str">
        <f>IF(ProvsCities!KC21="","",ProvsCities!KC21)</f>
        <v/>
      </c>
      <c r="EV25" s="145" t="str">
        <f>IF(ProvsCities!OC21="","",ProvsCities!OC21)</f>
        <v/>
      </c>
      <c r="EW25" s="145" t="str">
        <f>IF(ProvsCities!KP21="","",ProvsCities!KP21)</f>
        <v/>
      </c>
      <c r="EX25" s="146">
        <f t="shared" si="13"/>
        <v>0</v>
      </c>
      <c r="EY25" s="620" t="str">
        <f>IF(ProvsCities!$HJ21="","",ProvsCities!$HJ21)</f>
        <v/>
      </c>
      <c r="EZ25" s="621"/>
      <c r="FA25" s="614" t="str">
        <f>IFERROR(IF(ProvsCities!$HM21="","",MROUND(ProvsCities!$HM21*Summary!$I$22,1)),"")</f>
        <v/>
      </c>
      <c r="FB25" s="615"/>
      <c r="FC25" s="614" t="str">
        <f>IF(ProvsCities!$HK21="","",ProvsCities!$HK21)</f>
        <v/>
      </c>
      <c r="FD25" s="615"/>
      <c r="FE25" s="71" t="str">
        <f t="shared" si="14"/>
        <v/>
      </c>
      <c r="FF25" s="413" t="str">
        <f>IF(ProvsCities!LF21="","",ProvsCities!LF21)</f>
        <v/>
      </c>
      <c r="FG25" s="413" t="str">
        <f>IF(ProvsCities!HS21="","",ProvsCities!HS21)</f>
        <v/>
      </c>
      <c r="FH25" s="413" t="str">
        <f>IF(ProvsCities!LS21="","",ProvsCities!LS21)</f>
        <v/>
      </c>
      <c r="FI25" s="413" t="str">
        <f>IF(ProvsCities!IF21="","",ProvsCities!IF21)</f>
        <v/>
      </c>
      <c r="FJ25" s="413" t="str">
        <f>IF(ProvsCities!MF21="","",ProvsCities!MF21)</f>
        <v/>
      </c>
      <c r="FK25" s="413" t="str">
        <f>IF(ProvsCities!IS21="","",ProvsCities!IS21)</f>
        <v/>
      </c>
      <c r="FL25" s="413" t="str">
        <f>IF(ProvsCities!MS21="","",ProvsCities!MS21)</f>
        <v/>
      </c>
      <c r="FM25" s="413" t="str">
        <f>IF(ProvsCities!JF21="","",ProvsCities!JF21)</f>
        <v/>
      </c>
      <c r="FN25" s="413" t="str">
        <f>IF(ProvsCities!NF21="","",ProvsCities!NF21)</f>
        <v/>
      </c>
      <c r="FO25" s="413" t="str">
        <f>IF(ProvsCities!JS21="","",ProvsCities!JS21)</f>
        <v/>
      </c>
      <c r="FP25" s="413" t="str">
        <f>IF(ProvsCities!NS21="","",ProvsCities!NS21)</f>
        <v/>
      </c>
      <c r="FQ25" s="413" t="str">
        <f>IF(ProvsCities!KF21="","",ProvsCities!KF21)</f>
        <v/>
      </c>
      <c r="FR25" s="145" t="str">
        <f>IF(ProvsCities!OF21="","",ProvsCities!OF21)</f>
        <v/>
      </c>
      <c r="FS25" s="145" t="str">
        <f>IF(ProvsCities!KS21="","",ProvsCities!KS21)</f>
        <v/>
      </c>
      <c r="FT25" s="146">
        <f t="shared" si="15"/>
        <v>0</v>
      </c>
      <c r="FU25" s="620" t="str">
        <f>IF(ProvsCities!$HJ21="","",ProvsCities!$HJ21)</f>
        <v/>
      </c>
      <c r="FV25" s="621"/>
      <c r="FW25" s="614" t="str">
        <f>IFERROR(IF(ProvsCities!$HM21="","",MROUND(ProvsCities!$HM21*Summary!$I$22,1)),"")</f>
        <v/>
      </c>
      <c r="FX25" s="615"/>
      <c r="FY25" s="614" t="str">
        <f>IF(ProvsCities!$HK21="","",ProvsCities!$HK21)</f>
        <v/>
      </c>
      <c r="FZ25" s="615"/>
      <c r="GA25" s="71" t="str">
        <f t="shared" si="16"/>
        <v/>
      </c>
      <c r="GB25" s="413" t="str">
        <f>IF(ProvsCities!LL21="","",ProvsCities!LL21)</f>
        <v/>
      </c>
      <c r="GC25" s="413" t="str">
        <f>IF(ProvsCities!HY21="","",ProvsCities!HY21)</f>
        <v/>
      </c>
      <c r="GD25" s="413" t="str">
        <f>IF(ProvsCities!LY21="","",ProvsCities!LY21)</f>
        <v/>
      </c>
      <c r="GE25" s="413" t="str">
        <f>IF(ProvsCities!IL21="","",ProvsCities!IL21)</f>
        <v/>
      </c>
      <c r="GF25" s="413" t="str">
        <f>IF(ProvsCities!ML21="","",ProvsCities!ML21)</f>
        <v/>
      </c>
      <c r="GG25" s="413" t="str">
        <f>IF(ProvsCities!IY21="","",ProvsCities!IY21)</f>
        <v/>
      </c>
      <c r="GH25" s="413" t="str">
        <f>IF(ProvsCities!MY21="","",ProvsCities!MY21)</f>
        <v/>
      </c>
      <c r="GI25" s="413" t="str">
        <f>IF(ProvsCities!JL21="","",ProvsCities!JL21)</f>
        <v/>
      </c>
      <c r="GJ25" s="413" t="str">
        <f>IF(ProvsCities!NL21="","",ProvsCities!NL21)</f>
        <v/>
      </c>
      <c r="GK25" s="413" t="str">
        <f>IF(ProvsCities!JY21="","",ProvsCities!JY21)</f>
        <v/>
      </c>
      <c r="GL25" s="413" t="str">
        <f>IF(ProvsCities!NY21="","",ProvsCities!NY21)</f>
        <v/>
      </c>
      <c r="GM25" s="413" t="str">
        <f>IF(ProvsCities!KL21="","",ProvsCities!KL21)</f>
        <v/>
      </c>
      <c r="GN25" s="145" t="str">
        <f>IF(ProvsCities!OL21="","",ProvsCities!OL21)</f>
        <v/>
      </c>
      <c r="GO25" s="145" t="str">
        <f>IF(ProvsCities!KY21="","",ProvsCities!KY21)</f>
        <v/>
      </c>
      <c r="GP25" s="146">
        <f t="shared" si="17"/>
        <v>0</v>
      </c>
      <c r="GQ25" s="620" t="str">
        <f>IF(ProvsCities!$HJ21="","",ProvsCities!$HJ21)</f>
        <v/>
      </c>
      <c r="GR25" s="621"/>
      <c r="GS25" s="614" t="str">
        <f>IFERROR(IF(ProvsCities!$HM21="","",MROUND(ProvsCities!$HM21*Summary!$I$22,1)),"")</f>
        <v/>
      </c>
      <c r="GT25" s="615"/>
      <c r="GU25" s="614" t="str">
        <f>IF(ProvsCities!$HK21="","",ProvsCities!$HK21)</f>
        <v/>
      </c>
      <c r="GV25" s="615"/>
      <c r="GW25" s="71" t="str">
        <f t="shared" si="18"/>
        <v/>
      </c>
      <c r="GX25" s="413" t="str">
        <f>IF(ProvsCities!LB21="","",ProvsCities!LB21)</f>
        <v/>
      </c>
      <c r="GY25" s="413" t="str">
        <f>IF(ProvsCities!HO21="","",ProvsCities!HO21)</f>
        <v/>
      </c>
      <c r="GZ25" s="413" t="str">
        <f>IF(ProvsCities!LO21="","",ProvsCities!LO21)</f>
        <v/>
      </c>
      <c r="HA25" s="413" t="str">
        <f>IF(ProvsCities!IB21="","",ProvsCities!IB21)</f>
        <v/>
      </c>
      <c r="HB25" s="413" t="str">
        <f>IF(ProvsCities!MB21="","",ProvsCities!MB21)</f>
        <v/>
      </c>
      <c r="HC25" s="413" t="str">
        <f>IF(ProvsCities!IO21="","",ProvsCities!IO21)</f>
        <v/>
      </c>
      <c r="HD25" s="413" t="str">
        <f>IF(ProvsCities!MO21="","",ProvsCities!MO21)</f>
        <v/>
      </c>
      <c r="HE25" s="413" t="str">
        <f>IF(ProvsCities!JB21="","",ProvsCities!JB21)</f>
        <v/>
      </c>
      <c r="HF25" s="413" t="str">
        <f>IF(ProvsCities!NB21="","",ProvsCities!NB21)</f>
        <v/>
      </c>
      <c r="HG25" s="413" t="str">
        <f>IF(ProvsCities!JO21="","",ProvsCities!JO21)</f>
        <v/>
      </c>
      <c r="HH25" s="413" t="str">
        <f>IF(ProvsCities!NO21="","",ProvsCities!NO21)</f>
        <v/>
      </c>
      <c r="HI25" s="413" t="str">
        <f>IF(ProvsCities!KB21="","",ProvsCities!KB21)</f>
        <v/>
      </c>
      <c r="HJ25" s="145" t="str">
        <f>IF(ProvsCities!OB21="","",ProvsCities!OB21)</f>
        <v/>
      </c>
      <c r="HK25" s="145" t="str">
        <f>IF(ProvsCities!KO21="","",ProvsCities!KO21)</f>
        <v/>
      </c>
      <c r="HL25" s="146">
        <f t="shared" si="19"/>
        <v>0</v>
      </c>
      <c r="HM25" s="620" t="str">
        <f>IF(ProvsCities!$HJ21="","",ProvsCities!$HJ21)</f>
        <v/>
      </c>
      <c r="HN25" s="621"/>
      <c r="HO25" s="614" t="str">
        <f>IFERROR(IF(ProvsCities!$HM21="","",MROUND(ProvsCities!$HM21*Summary!$I$22,1)),"")</f>
        <v/>
      </c>
      <c r="HP25" s="615"/>
      <c r="HQ25" s="614" t="str">
        <f>IF(ProvsCities!$HK21="","",ProvsCities!$HK21)</f>
        <v/>
      </c>
      <c r="HR25" s="615"/>
      <c r="HS25" s="71" t="str">
        <f t="shared" si="20"/>
        <v/>
      </c>
      <c r="HT25" s="413" t="str">
        <f>IF(ProvsCities!LH21="","",ProvsCities!LH21)</f>
        <v/>
      </c>
      <c r="HU25" s="413" t="str">
        <f>IF(ProvsCities!HU21="","",ProvsCities!HU21)</f>
        <v/>
      </c>
      <c r="HV25" s="413" t="str">
        <f>IF(ProvsCities!LU21="","",ProvsCities!LU21)</f>
        <v/>
      </c>
      <c r="HW25" s="413" t="str">
        <f>IF(ProvsCities!IH21="","",ProvsCities!IH21)</f>
        <v/>
      </c>
      <c r="HX25" s="413" t="str">
        <f>IF(ProvsCities!MH21="","",ProvsCities!MH21)</f>
        <v/>
      </c>
      <c r="HY25" s="413" t="str">
        <f>IF(ProvsCities!IU21="","",ProvsCities!IU21)</f>
        <v/>
      </c>
      <c r="HZ25" s="413" t="str">
        <f>IF(ProvsCities!MU21="","",ProvsCities!MU21)</f>
        <v/>
      </c>
      <c r="IA25" s="413" t="str">
        <f>IF(ProvsCities!JH21="","",ProvsCities!JH21)</f>
        <v/>
      </c>
      <c r="IB25" s="413" t="str">
        <f>IF(ProvsCities!NH21="","",ProvsCities!NH21)</f>
        <v/>
      </c>
      <c r="IC25" s="413" t="str">
        <f>IF(ProvsCities!JU21="","",ProvsCities!JU21)</f>
        <v/>
      </c>
      <c r="ID25" s="413" t="str">
        <f>IF(ProvsCities!NU21="","",ProvsCities!NU21)</f>
        <v/>
      </c>
      <c r="IE25" s="413" t="str">
        <f>IF(ProvsCities!KH21="","",ProvsCities!KH21)</f>
        <v/>
      </c>
      <c r="IF25" s="145" t="str">
        <f>IF(ProvsCities!OH21="","",ProvsCities!OH21)</f>
        <v/>
      </c>
      <c r="IG25" s="145" t="str">
        <f>IF(ProvsCities!KU21="","",ProvsCities!KU21)</f>
        <v/>
      </c>
      <c r="IH25" s="146">
        <f t="shared" si="21"/>
        <v>0</v>
      </c>
      <c r="II25" s="620" t="str">
        <f>IF(ProvsCities!$HJ21="","",ProvsCities!$HJ21)</f>
        <v/>
      </c>
      <c r="IJ25" s="621"/>
      <c r="IK25" s="614" t="str">
        <f>IFERROR(IF(ProvsCities!$HM21="","",MROUND(ProvsCities!$HM21*Summary!$I$22,1)),"")</f>
        <v/>
      </c>
      <c r="IL25" s="615"/>
      <c r="IM25" s="614" t="str">
        <f>IF(ProvsCities!$HK21="","",ProvsCities!$HK21)</f>
        <v/>
      </c>
      <c r="IN25" s="615"/>
      <c r="IO25" s="71" t="str">
        <f t="shared" si="22"/>
        <v/>
      </c>
      <c r="IP25" s="413" t="str">
        <f>IF(ProvsCities!LJ21="","",ProvsCities!LJ21)</f>
        <v/>
      </c>
      <c r="IQ25" s="413" t="str">
        <f>IF(ProvsCities!HW21="","",ProvsCities!HW21)</f>
        <v/>
      </c>
      <c r="IR25" s="413" t="str">
        <f>IF(ProvsCities!LW21="","",ProvsCities!LW21)</f>
        <v/>
      </c>
      <c r="IS25" s="413" t="str">
        <f>IF(ProvsCities!IJ21="","",ProvsCities!IJ21)</f>
        <v/>
      </c>
      <c r="IT25" s="413" t="str">
        <f>IF(ProvsCities!MJ21="","",ProvsCities!MJ21)</f>
        <v/>
      </c>
      <c r="IU25" s="413" t="str">
        <f>IF(ProvsCities!IW21="","",ProvsCities!IW21)</f>
        <v/>
      </c>
      <c r="IV25" s="413" t="str">
        <f>IF(ProvsCities!MW21="","",ProvsCities!MW21)</f>
        <v/>
      </c>
      <c r="IW25" s="413" t="str">
        <f>IF(ProvsCities!JJ21="","",ProvsCities!JJ21)</f>
        <v/>
      </c>
      <c r="IX25" s="413" t="str">
        <f>IF(ProvsCities!NJ21="","",ProvsCities!NJ21)</f>
        <v/>
      </c>
      <c r="IY25" s="413" t="str">
        <f>IF(ProvsCities!JW21="","",ProvsCities!JW21)</f>
        <v/>
      </c>
      <c r="IZ25" s="413" t="str">
        <f>IF(ProvsCities!NW21="","",ProvsCities!NW21)</f>
        <v/>
      </c>
      <c r="JA25" s="413" t="str">
        <f>IF(ProvsCities!KJ21="","",ProvsCities!KJ21)</f>
        <v/>
      </c>
      <c r="JB25" s="145" t="str">
        <f>IF(ProvsCities!OJ21="","",ProvsCities!OJ21)</f>
        <v/>
      </c>
      <c r="JC25" s="145" t="str">
        <f>IF(ProvsCities!KW21="","",ProvsCities!KW21)</f>
        <v/>
      </c>
      <c r="JD25" s="146">
        <f t="shared" si="23"/>
        <v>0</v>
      </c>
      <c r="JE25" s="620" t="str">
        <f>IF(ProvsCities!$HJ21="","",ProvsCities!$HJ21)</f>
        <v/>
      </c>
      <c r="JF25" s="621"/>
      <c r="JG25" s="614" t="str">
        <f>IFERROR(IF(ProvsCities!$HM21="","",MROUND(ProvsCities!$HM21*Summary!$I$22,1)),"")</f>
        <v/>
      </c>
      <c r="JH25" s="615"/>
      <c r="JI25" s="614" t="str">
        <f>IF(ProvsCities!$HK21="","",ProvsCities!$HK21)</f>
        <v/>
      </c>
      <c r="JJ25" s="615"/>
      <c r="JK25" s="71" t="str">
        <f t="shared" si="24"/>
        <v/>
      </c>
      <c r="JL25" s="413" t="str">
        <f>IF(ProvsCities!LK21="","",ProvsCities!LK21)</f>
        <v/>
      </c>
      <c r="JM25" s="413" t="str">
        <f>IF(ProvsCities!HX21="","",ProvsCities!HX21)</f>
        <v/>
      </c>
      <c r="JN25" s="413" t="str">
        <f>IF(ProvsCities!LX21="","",ProvsCities!LX21)</f>
        <v/>
      </c>
      <c r="JO25" s="413" t="str">
        <f>IF(ProvsCities!IK21="","",ProvsCities!IK21)</f>
        <v/>
      </c>
      <c r="JP25" s="413" t="str">
        <f>IF(ProvsCities!MK21="","",ProvsCities!MK21)</f>
        <v/>
      </c>
      <c r="JQ25" s="413" t="str">
        <f>IF(ProvsCities!IX21="","",ProvsCities!IX21)</f>
        <v/>
      </c>
      <c r="JR25" s="413" t="str">
        <f>IF(ProvsCities!MX21="","",ProvsCities!MX21)</f>
        <v/>
      </c>
      <c r="JS25" s="413" t="str">
        <f>IF(ProvsCities!JK21="","",ProvsCities!JK21)</f>
        <v/>
      </c>
      <c r="JT25" s="413" t="str">
        <f>IF(ProvsCities!NK21="","",ProvsCities!NK21)</f>
        <v/>
      </c>
      <c r="JU25" s="413" t="str">
        <f>IF(ProvsCities!JX21="","",ProvsCities!JX21)</f>
        <v/>
      </c>
      <c r="JV25" s="413" t="str">
        <f>IF(ProvsCities!NX21="","",ProvsCities!NX21)</f>
        <v/>
      </c>
      <c r="JW25" s="413" t="str">
        <f>IF(ProvsCities!KK21="","",ProvsCities!KK21)</f>
        <v/>
      </c>
      <c r="JX25" s="145" t="str">
        <f>IF(ProvsCities!OK21="","",ProvsCities!OK21)</f>
        <v/>
      </c>
      <c r="JY25" s="145" t="str">
        <f>IF(ProvsCities!KX21="","",ProvsCities!KX21)</f>
        <v/>
      </c>
      <c r="JZ25" s="146">
        <f t="shared" si="25"/>
        <v>0</v>
      </c>
    </row>
    <row r="26" spans="1:286" ht="15.9" customHeight="1" x14ac:dyDescent="0.3">
      <c r="A26" s="620" t="str">
        <f>IF(ProvsCities!$HJ22="","",ProvsCities!$HJ22)</f>
        <v/>
      </c>
      <c r="B26" s="621"/>
      <c r="C26" s="614" t="str">
        <f>IFERROR(IF(ProvsCities!$HM22="","",MROUND(ProvsCities!$HM22*Summary!$I$22,1)),"")</f>
        <v/>
      </c>
      <c r="D26" s="615"/>
      <c r="E26" s="614" t="str">
        <f>IF(ProvsCities!$HK22="","",ProvsCities!$HK22)</f>
        <v/>
      </c>
      <c r="F26" s="615"/>
      <c r="G26" s="71" t="str">
        <f t="shared" si="0"/>
        <v/>
      </c>
      <c r="H26" s="413" t="str">
        <f>IF(ProvsCities!LA22="","",ProvsCities!LA22)</f>
        <v/>
      </c>
      <c r="I26" s="413" t="str">
        <f>IF(ProvsCities!HN22="","",ProvsCities!HN22)</f>
        <v/>
      </c>
      <c r="J26" s="413" t="str">
        <f>IF(ProvsCities!LN22="","",ProvsCities!LN22)</f>
        <v/>
      </c>
      <c r="K26" s="413" t="str">
        <f>IF(ProvsCities!IA22="","",ProvsCities!IA22)</f>
        <v/>
      </c>
      <c r="L26" s="413" t="str">
        <f>IF(ProvsCities!MA22="","",ProvsCities!MA22)</f>
        <v/>
      </c>
      <c r="M26" s="413" t="str">
        <f>IF(ProvsCities!IN22="","",ProvsCities!IN22)</f>
        <v/>
      </c>
      <c r="N26" s="413" t="str">
        <f>IF(ProvsCities!MN22="","",ProvsCities!MN22)</f>
        <v/>
      </c>
      <c r="O26" s="413" t="str">
        <f>IF(ProvsCities!JA22="","",ProvsCities!JA22)</f>
        <v/>
      </c>
      <c r="P26" s="413" t="str">
        <f>IF(ProvsCities!NA22="","",ProvsCities!NA22)</f>
        <v/>
      </c>
      <c r="Q26" s="413" t="str">
        <f>IF(ProvsCities!JN22="","",ProvsCities!JN22)</f>
        <v/>
      </c>
      <c r="R26" s="413" t="str">
        <f>IF(ProvsCities!NN22="","",ProvsCities!NN22)</f>
        <v/>
      </c>
      <c r="S26" s="413" t="str">
        <f>IF(ProvsCities!KA22="","",ProvsCities!KA22)</f>
        <v/>
      </c>
      <c r="T26" s="145" t="str">
        <f>IF(ProvsCities!OA22="","",ProvsCities!OA22)</f>
        <v/>
      </c>
      <c r="U26" s="145" t="str">
        <f>IF(ProvsCities!KN22="","",ProvsCities!KN22)</f>
        <v/>
      </c>
      <c r="V26" s="146">
        <f t="shared" si="1"/>
        <v>0</v>
      </c>
      <c r="W26" s="620" t="str">
        <f>IF(ProvsCities!$HJ22="","",ProvsCities!$HJ22)</f>
        <v/>
      </c>
      <c r="X26" s="621"/>
      <c r="Y26" s="614" t="str">
        <f>IFERROR(IF(ProvsCities!$HM22="","",MROUND(ProvsCities!$HM22*Summary!$I$22,1)),"")</f>
        <v/>
      </c>
      <c r="Z26" s="615"/>
      <c r="AA26" s="614" t="str">
        <f>IF(ProvsCities!$HK22="","",ProvsCities!$HK22)</f>
        <v/>
      </c>
      <c r="AB26" s="615"/>
      <c r="AC26" s="71" t="str">
        <f t="shared" si="2"/>
        <v/>
      </c>
      <c r="AD26" s="413" t="str">
        <f>IF(ProvsCities!LE22="","",ProvsCities!LE22)</f>
        <v/>
      </c>
      <c r="AE26" s="413" t="str">
        <f>IF(ProvsCities!HR22="","",ProvsCities!HR22)</f>
        <v/>
      </c>
      <c r="AF26" s="413" t="str">
        <f>IF(ProvsCities!LR22="","",ProvsCities!LR22)</f>
        <v/>
      </c>
      <c r="AG26" s="413" t="str">
        <f>IF(ProvsCities!IE22="","",ProvsCities!IE22)</f>
        <v/>
      </c>
      <c r="AH26" s="413" t="str">
        <f>IF(ProvsCities!ME22="","",ProvsCities!ME22)</f>
        <v/>
      </c>
      <c r="AI26" s="413" t="str">
        <f>IF(ProvsCities!IR22="","",ProvsCities!IR22)</f>
        <v/>
      </c>
      <c r="AJ26" s="413" t="str">
        <f>IF(ProvsCities!MR22="","",ProvsCities!MR22)</f>
        <v/>
      </c>
      <c r="AK26" s="413" t="str">
        <f>IF(ProvsCities!JE22="","",ProvsCities!JE22)</f>
        <v/>
      </c>
      <c r="AL26" s="413" t="str">
        <f>IF(ProvsCities!NE22="","",ProvsCities!NE22)</f>
        <v/>
      </c>
      <c r="AM26" s="413" t="str">
        <f>IF(ProvsCities!JR22="","",ProvsCities!JR22)</f>
        <v/>
      </c>
      <c r="AN26" s="413" t="str">
        <f>IF(ProvsCities!NR22="","",ProvsCities!NR22)</f>
        <v/>
      </c>
      <c r="AO26" s="413" t="str">
        <f>IF(ProvsCities!KE22="","",ProvsCities!KE22)</f>
        <v/>
      </c>
      <c r="AP26" s="145" t="str">
        <f>IF(ProvsCities!OE22="","",ProvsCities!OE22)</f>
        <v/>
      </c>
      <c r="AQ26" s="145" t="str">
        <f>IF(ProvsCities!KR22="","",ProvsCities!KR22)</f>
        <v/>
      </c>
      <c r="AR26" s="146">
        <f t="shared" si="3"/>
        <v>0</v>
      </c>
      <c r="AS26" s="620" t="str">
        <f>IF(ProvsCities!$HJ22="","",ProvsCities!$HJ22)</f>
        <v/>
      </c>
      <c r="AT26" s="621"/>
      <c r="AU26" s="614" t="str">
        <f>IFERROR(IF(ProvsCities!$HM22="","",MROUND(ProvsCities!$HM22*Summary!$I$22,1)),"")</f>
        <v/>
      </c>
      <c r="AV26" s="615"/>
      <c r="AW26" s="614" t="str">
        <f>IF(ProvsCities!$HK22="","",ProvsCities!$HK22)</f>
        <v/>
      </c>
      <c r="AX26" s="615"/>
      <c r="AY26" s="71" t="str">
        <f t="shared" si="4"/>
        <v/>
      </c>
      <c r="AZ26" s="413" t="str">
        <f>IF(ProvsCities!LI22="","",ProvsCities!LI22)</f>
        <v/>
      </c>
      <c r="BA26" s="413" t="str">
        <f>IF(ProvsCities!HV22="","",ProvsCities!HV22)</f>
        <v/>
      </c>
      <c r="BB26" s="413" t="str">
        <f>IF(ProvsCities!LV22="","",ProvsCities!LV22)</f>
        <v/>
      </c>
      <c r="BC26" s="413" t="str">
        <f>IF(ProvsCities!II22="","",ProvsCities!II22)</f>
        <v/>
      </c>
      <c r="BD26" s="413" t="str">
        <f>IF(ProvsCities!MI22="","",ProvsCities!MI22)</f>
        <v/>
      </c>
      <c r="BE26" s="413" t="str">
        <f>IF(ProvsCities!IV22="","",ProvsCities!IV22)</f>
        <v/>
      </c>
      <c r="BF26" s="413" t="str">
        <f>IF(ProvsCities!MV22="","",ProvsCities!MV22)</f>
        <v/>
      </c>
      <c r="BG26" s="413" t="str">
        <f>IF(ProvsCities!JI22="","",ProvsCities!JI22)</f>
        <v/>
      </c>
      <c r="BH26" s="413" t="str">
        <f>IF(ProvsCities!NI22="","",ProvsCities!NI22)</f>
        <v/>
      </c>
      <c r="BI26" s="413" t="str">
        <f>IF(ProvsCities!JV22="","",ProvsCities!JV22)</f>
        <v/>
      </c>
      <c r="BJ26" s="413" t="str">
        <f>IF(ProvsCities!NV22="","",ProvsCities!NV22)</f>
        <v/>
      </c>
      <c r="BK26" s="413" t="str">
        <f>IF(ProvsCities!KI22="","",ProvsCities!KI22)</f>
        <v/>
      </c>
      <c r="BL26" s="145" t="str">
        <f>IF(ProvsCities!OI22="","",ProvsCities!OI22)</f>
        <v/>
      </c>
      <c r="BM26" s="145" t="str">
        <f>IF(ProvsCities!KV22="","",ProvsCities!KV22)</f>
        <v/>
      </c>
      <c r="BN26" s="146">
        <f t="shared" si="5"/>
        <v>0</v>
      </c>
      <c r="BO26" s="620" t="str">
        <f>IF(ProvsCities!$HJ22="","",ProvsCities!$HJ22)</f>
        <v/>
      </c>
      <c r="BP26" s="621"/>
      <c r="BQ26" s="614" t="str">
        <f>IFERROR(IF(ProvsCities!$HM22="","",MROUND(ProvsCities!$HM22*Summary!$I$22,1)),"")</f>
        <v/>
      </c>
      <c r="BR26" s="615"/>
      <c r="BS26" s="614" t="str">
        <f>IF(ProvsCities!$HK22="","",ProvsCities!$HK22)</f>
        <v/>
      </c>
      <c r="BT26" s="615"/>
      <c r="BU26" s="71" t="str">
        <f t="shared" si="6"/>
        <v/>
      </c>
      <c r="BV26" s="413" t="str">
        <f>IF(ProvsCities!LD22="","",ProvsCities!LD22)</f>
        <v/>
      </c>
      <c r="BW26" s="413" t="str">
        <f>IF(ProvsCities!HQ22="","",ProvsCities!HQ22)</f>
        <v/>
      </c>
      <c r="BX26" s="413" t="str">
        <f>IF(ProvsCities!LQ22="","",ProvsCities!LQ22)</f>
        <v/>
      </c>
      <c r="BY26" s="413" t="str">
        <f>IF(ProvsCities!ID22="","",ProvsCities!ID22)</f>
        <v/>
      </c>
      <c r="BZ26" s="413" t="str">
        <f>IF(ProvsCities!MD22="","",ProvsCities!MD22)</f>
        <v/>
      </c>
      <c r="CA26" s="413" t="str">
        <f>IF(ProvsCities!IQ22="","",ProvsCities!IQ22)</f>
        <v/>
      </c>
      <c r="CB26" s="413" t="str">
        <f>IF(ProvsCities!MQ22="","",ProvsCities!MQ22)</f>
        <v/>
      </c>
      <c r="CC26" s="413" t="str">
        <f>IF(ProvsCities!JD22="","",ProvsCities!JD22)</f>
        <v/>
      </c>
      <c r="CD26" s="413" t="str">
        <f>IF(ProvsCities!ND22="","",ProvsCities!ND22)</f>
        <v/>
      </c>
      <c r="CE26" s="413" t="str">
        <f>IF(ProvsCities!JQ22="","",ProvsCities!JQ22)</f>
        <v/>
      </c>
      <c r="CF26" s="413" t="str">
        <f>IF(ProvsCities!NQ22="","",ProvsCities!NQ22)</f>
        <v/>
      </c>
      <c r="CG26" s="413" t="str">
        <f>IF(ProvsCities!KD22="","",ProvsCities!KD22)</f>
        <v/>
      </c>
      <c r="CH26" s="145" t="str">
        <f>IF(ProvsCities!OD22="","",ProvsCities!OD22)</f>
        <v/>
      </c>
      <c r="CI26" s="145" t="str">
        <f>IF(ProvsCities!KQ22="","",ProvsCities!KQ22)</f>
        <v/>
      </c>
      <c r="CJ26" s="72">
        <f t="shared" si="7"/>
        <v>0</v>
      </c>
      <c r="CK26" s="620" t="str">
        <f>IF(ProvsCities!$HJ22="","",ProvsCities!$HJ22)</f>
        <v/>
      </c>
      <c r="CL26" s="621"/>
      <c r="CM26" s="614" t="str">
        <f>IFERROR(IF(ProvsCities!$HM22="","",MROUND(ProvsCities!$HM22*Summary!$I$22,1)),"")</f>
        <v/>
      </c>
      <c r="CN26" s="615"/>
      <c r="CO26" s="614" t="str">
        <f>IF(ProvsCities!$HK22="","",ProvsCities!$HK22)</f>
        <v/>
      </c>
      <c r="CP26" s="615"/>
      <c r="CQ26" s="71" t="str">
        <f t="shared" si="8"/>
        <v/>
      </c>
      <c r="CR26" s="413" t="str">
        <f>IF(ProvsCities!LG22="","",ProvsCities!LG22)</f>
        <v/>
      </c>
      <c r="CS26" s="413" t="str">
        <f>IF(ProvsCities!HT22="","",ProvsCities!HT22)</f>
        <v/>
      </c>
      <c r="CT26" s="413" t="str">
        <f>IF(ProvsCities!LT22="","",ProvsCities!LT22)</f>
        <v/>
      </c>
      <c r="CU26" s="413" t="str">
        <f>IF(ProvsCities!IG22="","",ProvsCities!IG22)</f>
        <v/>
      </c>
      <c r="CV26" s="413" t="str">
        <f>IF(ProvsCities!MG22="","",ProvsCities!MG22)</f>
        <v/>
      </c>
      <c r="CW26" s="413" t="str">
        <f>IF(ProvsCities!IT22="","",ProvsCities!IT22)</f>
        <v/>
      </c>
      <c r="CX26" s="413" t="str">
        <f>IF(ProvsCities!MT22="","",ProvsCities!MT22)</f>
        <v/>
      </c>
      <c r="CY26" s="413" t="str">
        <f>IF(ProvsCities!JG22="","",ProvsCities!JG22)</f>
        <v/>
      </c>
      <c r="CZ26" s="413" t="str">
        <f>IF(ProvsCities!NG22="","",ProvsCities!NG22)</f>
        <v/>
      </c>
      <c r="DA26" s="413" t="str">
        <f>IF(ProvsCities!JT22="","",ProvsCities!JT22)</f>
        <v/>
      </c>
      <c r="DB26" s="413" t="str">
        <f>IF(ProvsCities!NT22="","",ProvsCities!NT22)</f>
        <v/>
      </c>
      <c r="DC26" s="413" t="str">
        <f>IF(ProvsCities!KG22="","",ProvsCities!KG22)</f>
        <v/>
      </c>
      <c r="DD26" s="145" t="str">
        <f>IF(ProvsCities!OG22="","",ProvsCities!OG22)</f>
        <v/>
      </c>
      <c r="DE26" s="145" t="str">
        <f>IF(ProvsCities!KT22="","",ProvsCities!KT22)</f>
        <v/>
      </c>
      <c r="DF26" s="146">
        <f t="shared" si="9"/>
        <v>0</v>
      </c>
      <c r="DG26" s="620" t="str">
        <f>IF(ProvsCities!$HJ22="","",ProvsCities!$HJ22)</f>
        <v/>
      </c>
      <c r="DH26" s="621"/>
      <c r="DI26" s="614" t="str">
        <f>IFERROR(IF(ProvsCities!$HM22="","",MROUND(ProvsCities!$HM22*Summary!$I$22,1)),"")</f>
        <v/>
      </c>
      <c r="DJ26" s="615"/>
      <c r="DK26" s="614" t="str">
        <f>IF(ProvsCities!$HK22="","",ProvsCities!$HK22)</f>
        <v/>
      </c>
      <c r="DL26" s="615"/>
      <c r="DM26" s="71" t="str">
        <f t="shared" si="10"/>
        <v/>
      </c>
      <c r="DN26" s="413" t="str">
        <f>IF(ProvsCities!LM22="","",ProvsCities!LM22)</f>
        <v/>
      </c>
      <c r="DO26" s="413" t="str">
        <f>IF(ProvsCities!HZ22="","",ProvsCities!HZ22)</f>
        <v/>
      </c>
      <c r="DP26" s="413" t="str">
        <f>IF(ProvsCities!LZ22="","",ProvsCities!LZ22)</f>
        <v/>
      </c>
      <c r="DQ26" s="413" t="str">
        <f>IF(ProvsCities!IM22="","",ProvsCities!IM22)</f>
        <v/>
      </c>
      <c r="DR26" s="413" t="str">
        <f>IF(ProvsCities!MM22="","",ProvsCities!MM22)</f>
        <v/>
      </c>
      <c r="DS26" s="413" t="str">
        <f>IF(ProvsCities!IZ22="","",ProvsCities!IZ22)</f>
        <v/>
      </c>
      <c r="DT26" s="413" t="str">
        <f>IF(ProvsCities!MZ22="","",ProvsCities!MZ22)</f>
        <v/>
      </c>
      <c r="DU26" s="413" t="str">
        <f>IF(ProvsCities!JM22="","",ProvsCities!JM22)</f>
        <v/>
      </c>
      <c r="DV26" s="413" t="str">
        <f>IF(ProvsCities!NM22="","",ProvsCities!NM22)</f>
        <v/>
      </c>
      <c r="DW26" s="413" t="str">
        <f>IF(ProvsCities!JZ22="","",ProvsCities!JZ22)</f>
        <v/>
      </c>
      <c r="DX26" s="413" t="str">
        <f>IF(ProvsCities!NZ22="","",ProvsCities!NZ22)</f>
        <v/>
      </c>
      <c r="DY26" s="413" t="str">
        <f>IF(ProvsCities!KM22="","",ProvsCities!KM22)</f>
        <v/>
      </c>
      <c r="DZ26" s="145" t="str">
        <f>IF(ProvsCities!OM22="","",ProvsCities!OM22)</f>
        <v/>
      </c>
      <c r="EA26" s="145" t="str">
        <f>IF(ProvsCities!KZ22="","",ProvsCities!KZ22)</f>
        <v/>
      </c>
      <c r="EB26" s="146">
        <f t="shared" si="11"/>
        <v>0</v>
      </c>
      <c r="EC26" s="620" t="str">
        <f>IF(ProvsCities!$HJ22="","",ProvsCities!$HJ22)</f>
        <v/>
      </c>
      <c r="ED26" s="621"/>
      <c r="EE26" s="614" t="str">
        <f>IFERROR(IF(ProvsCities!$HM22="","",MROUND(ProvsCities!$HM22*Summary!$I$22,1)),"")</f>
        <v/>
      </c>
      <c r="EF26" s="615"/>
      <c r="EG26" s="614" t="str">
        <f>IF(ProvsCities!$HK22="","",ProvsCities!$HK22)</f>
        <v/>
      </c>
      <c r="EH26" s="615"/>
      <c r="EI26" s="71" t="str">
        <f t="shared" si="12"/>
        <v/>
      </c>
      <c r="EJ26" s="413" t="str">
        <f>IF(ProvsCities!LC22="","",ProvsCities!LC22)</f>
        <v/>
      </c>
      <c r="EK26" s="413" t="str">
        <f>IF(ProvsCities!HP22="","",ProvsCities!HP22)</f>
        <v/>
      </c>
      <c r="EL26" s="413" t="str">
        <f>IF(ProvsCities!LP22="","",ProvsCities!LP22)</f>
        <v/>
      </c>
      <c r="EM26" s="413" t="str">
        <f>IF(ProvsCities!IC22="","",ProvsCities!IC22)</f>
        <v/>
      </c>
      <c r="EN26" s="413" t="str">
        <f>IF(ProvsCities!MC22="","",ProvsCities!MC22)</f>
        <v/>
      </c>
      <c r="EO26" s="413" t="str">
        <f>IF(ProvsCities!IP22="","",ProvsCities!IP22)</f>
        <v/>
      </c>
      <c r="EP26" s="413" t="str">
        <f>IF(ProvsCities!MP22="","",ProvsCities!MP22)</f>
        <v/>
      </c>
      <c r="EQ26" s="413" t="str">
        <f>IF(ProvsCities!JC22="","",ProvsCities!JC22)</f>
        <v/>
      </c>
      <c r="ER26" s="413" t="str">
        <f>IF(ProvsCities!NC22="","",ProvsCities!NC22)</f>
        <v/>
      </c>
      <c r="ES26" s="413" t="str">
        <f>IF(ProvsCities!JP22="","",ProvsCities!JP22)</f>
        <v/>
      </c>
      <c r="ET26" s="413" t="str">
        <f>IF(ProvsCities!NP22="","",ProvsCities!NP22)</f>
        <v/>
      </c>
      <c r="EU26" s="413" t="str">
        <f>IF(ProvsCities!KC22="","",ProvsCities!KC22)</f>
        <v/>
      </c>
      <c r="EV26" s="145" t="str">
        <f>IF(ProvsCities!OC22="","",ProvsCities!OC22)</f>
        <v/>
      </c>
      <c r="EW26" s="145" t="str">
        <f>IF(ProvsCities!KP22="","",ProvsCities!KP22)</f>
        <v/>
      </c>
      <c r="EX26" s="146">
        <f t="shared" si="13"/>
        <v>0</v>
      </c>
      <c r="EY26" s="620" t="str">
        <f>IF(ProvsCities!$HJ22="","",ProvsCities!$HJ22)</f>
        <v/>
      </c>
      <c r="EZ26" s="621"/>
      <c r="FA26" s="614" t="str">
        <f>IFERROR(IF(ProvsCities!$HM22="","",MROUND(ProvsCities!$HM22*Summary!$I$22,1)),"")</f>
        <v/>
      </c>
      <c r="FB26" s="615"/>
      <c r="FC26" s="614" t="str">
        <f>IF(ProvsCities!$HK22="","",ProvsCities!$HK22)</f>
        <v/>
      </c>
      <c r="FD26" s="615"/>
      <c r="FE26" s="71" t="str">
        <f t="shared" si="14"/>
        <v/>
      </c>
      <c r="FF26" s="413" t="str">
        <f>IF(ProvsCities!LF22="","",ProvsCities!LF22)</f>
        <v/>
      </c>
      <c r="FG26" s="413" t="str">
        <f>IF(ProvsCities!HS22="","",ProvsCities!HS22)</f>
        <v/>
      </c>
      <c r="FH26" s="413" t="str">
        <f>IF(ProvsCities!LS22="","",ProvsCities!LS22)</f>
        <v/>
      </c>
      <c r="FI26" s="413" t="str">
        <f>IF(ProvsCities!IF22="","",ProvsCities!IF22)</f>
        <v/>
      </c>
      <c r="FJ26" s="413" t="str">
        <f>IF(ProvsCities!MF22="","",ProvsCities!MF22)</f>
        <v/>
      </c>
      <c r="FK26" s="413" t="str">
        <f>IF(ProvsCities!IS22="","",ProvsCities!IS22)</f>
        <v/>
      </c>
      <c r="FL26" s="413" t="str">
        <f>IF(ProvsCities!MS22="","",ProvsCities!MS22)</f>
        <v/>
      </c>
      <c r="FM26" s="413" t="str">
        <f>IF(ProvsCities!JF22="","",ProvsCities!JF22)</f>
        <v/>
      </c>
      <c r="FN26" s="413" t="str">
        <f>IF(ProvsCities!NF22="","",ProvsCities!NF22)</f>
        <v/>
      </c>
      <c r="FO26" s="413" t="str">
        <f>IF(ProvsCities!JS22="","",ProvsCities!JS22)</f>
        <v/>
      </c>
      <c r="FP26" s="413" t="str">
        <f>IF(ProvsCities!NS22="","",ProvsCities!NS22)</f>
        <v/>
      </c>
      <c r="FQ26" s="413" t="str">
        <f>IF(ProvsCities!KF22="","",ProvsCities!KF22)</f>
        <v/>
      </c>
      <c r="FR26" s="145" t="str">
        <f>IF(ProvsCities!OF22="","",ProvsCities!OF22)</f>
        <v/>
      </c>
      <c r="FS26" s="145" t="str">
        <f>IF(ProvsCities!KS22="","",ProvsCities!KS22)</f>
        <v/>
      </c>
      <c r="FT26" s="146">
        <f t="shared" si="15"/>
        <v>0</v>
      </c>
      <c r="FU26" s="620" t="str">
        <f>IF(ProvsCities!$HJ22="","",ProvsCities!$HJ22)</f>
        <v/>
      </c>
      <c r="FV26" s="621"/>
      <c r="FW26" s="614" t="str">
        <f>IFERROR(IF(ProvsCities!$HM22="","",MROUND(ProvsCities!$HM22*Summary!$I$22,1)),"")</f>
        <v/>
      </c>
      <c r="FX26" s="615"/>
      <c r="FY26" s="614" t="str">
        <f>IF(ProvsCities!$HK22="","",ProvsCities!$HK22)</f>
        <v/>
      </c>
      <c r="FZ26" s="615"/>
      <c r="GA26" s="71" t="str">
        <f t="shared" si="16"/>
        <v/>
      </c>
      <c r="GB26" s="413" t="str">
        <f>IF(ProvsCities!LL22="","",ProvsCities!LL22)</f>
        <v/>
      </c>
      <c r="GC26" s="413" t="str">
        <f>IF(ProvsCities!HY22="","",ProvsCities!HY22)</f>
        <v/>
      </c>
      <c r="GD26" s="413" t="str">
        <f>IF(ProvsCities!LY22="","",ProvsCities!LY22)</f>
        <v/>
      </c>
      <c r="GE26" s="413" t="str">
        <f>IF(ProvsCities!IL22="","",ProvsCities!IL22)</f>
        <v/>
      </c>
      <c r="GF26" s="413" t="str">
        <f>IF(ProvsCities!ML22="","",ProvsCities!ML22)</f>
        <v/>
      </c>
      <c r="GG26" s="413" t="str">
        <f>IF(ProvsCities!IY22="","",ProvsCities!IY22)</f>
        <v/>
      </c>
      <c r="GH26" s="413" t="str">
        <f>IF(ProvsCities!MY22="","",ProvsCities!MY22)</f>
        <v/>
      </c>
      <c r="GI26" s="413" t="str">
        <f>IF(ProvsCities!JL22="","",ProvsCities!JL22)</f>
        <v/>
      </c>
      <c r="GJ26" s="413" t="str">
        <f>IF(ProvsCities!NL22="","",ProvsCities!NL22)</f>
        <v/>
      </c>
      <c r="GK26" s="413" t="str">
        <f>IF(ProvsCities!JY22="","",ProvsCities!JY22)</f>
        <v/>
      </c>
      <c r="GL26" s="413" t="str">
        <f>IF(ProvsCities!NY22="","",ProvsCities!NY22)</f>
        <v/>
      </c>
      <c r="GM26" s="413" t="str">
        <f>IF(ProvsCities!KL22="","",ProvsCities!KL22)</f>
        <v/>
      </c>
      <c r="GN26" s="145" t="str">
        <f>IF(ProvsCities!OL22="","",ProvsCities!OL22)</f>
        <v/>
      </c>
      <c r="GO26" s="145" t="str">
        <f>IF(ProvsCities!KY22="","",ProvsCities!KY22)</f>
        <v/>
      </c>
      <c r="GP26" s="146">
        <f t="shared" si="17"/>
        <v>0</v>
      </c>
      <c r="GQ26" s="620" t="str">
        <f>IF(ProvsCities!$HJ22="","",ProvsCities!$HJ22)</f>
        <v/>
      </c>
      <c r="GR26" s="621"/>
      <c r="GS26" s="614" t="str">
        <f>IFERROR(IF(ProvsCities!$HM22="","",MROUND(ProvsCities!$HM22*Summary!$I$22,1)),"")</f>
        <v/>
      </c>
      <c r="GT26" s="615"/>
      <c r="GU26" s="614" t="str">
        <f>IF(ProvsCities!$HK22="","",ProvsCities!$HK22)</f>
        <v/>
      </c>
      <c r="GV26" s="615"/>
      <c r="GW26" s="71" t="str">
        <f t="shared" si="18"/>
        <v/>
      </c>
      <c r="GX26" s="413" t="str">
        <f>IF(ProvsCities!LB22="","",ProvsCities!LB22)</f>
        <v/>
      </c>
      <c r="GY26" s="413" t="str">
        <f>IF(ProvsCities!HO22="","",ProvsCities!HO22)</f>
        <v/>
      </c>
      <c r="GZ26" s="413" t="str">
        <f>IF(ProvsCities!LO22="","",ProvsCities!LO22)</f>
        <v/>
      </c>
      <c r="HA26" s="413" t="str">
        <f>IF(ProvsCities!IB22="","",ProvsCities!IB22)</f>
        <v/>
      </c>
      <c r="HB26" s="413" t="str">
        <f>IF(ProvsCities!MB22="","",ProvsCities!MB22)</f>
        <v/>
      </c>
      <c r="HC26" s="413" t="str">
        <f>IF(ProvsCities!IO22="","",ProvsCities!IO22)</f>
        <v/>
      </c>
      <c r="HD26" s="413" t="str">
        <f>IF(ProvsCities!MO22="","",ProvsCities!MO22)</f>
        <v/>
      </c>
      <c r="HE26" s="413" t="str">
        <f>IF(ProvsCities!JB22="","",ProvsCities!JB22)</f>
        <v/>
      </c>
      <c r="HF26" s="413" t="str">
        <f>IF(ProvsCities!NB22="","",ProvsCities!NB22)</f>
        <v/>
      </c>
      <c r="HG26" s="413" t="str">
        <f>IF(ProvsCities!JO22="","",ProvsCities!JO22)</f>
        <v/>
      </c>
      <c r="HH26" s="413" t="str">
        <f>IF(ProvsCities!NO22="","",ProvsCities!NO22)</f>
        <v/>
      </c>
      <c r="HI26" s="413" t="str">
        <f>IF(ProvsCities!KB22="","",ProvsCities!KB22)</f>
        <v/>
      </c>
      <c r="HJ26" s="145" t="str">
        <f>IF(ProvsCities!OB22="","",ProvsCities!OB22)</f>
        <v/>
      </c>
      <c r="HK26" s="145" t="str">
        <f>IF(ProvsCities!KO22="","",ProvsCities!KO22)</f>
        <v/>
      </c>
      <c r="HL26" s="146">
        <f t="shared" si="19"/>
        <v>0</v>
      </c>
      <c r="HM26" s="620" t="str">
        <f>IF(ProvsCities!$HJ22="","",ProvsCities!$HJ22)</f>
        <v/>
      </c>
      <c r="HN26" s="621"/>
      <c r="HO26" s="614" t="str">
        <f>IFERROR(IF(ProvsCities!$HM22="","",MROUND(ProvsCities!$HM22*Summary!$I$22,1)),"")</f>
        <v/>
      </c>
      <c r="HP26" s="615"/>
      <c r="HQ26" s="614" t="str">
        <f>IF(ProvsCities!$HK22="","",ProvsCities!$HK22)</f>
        <v/>
      </c>
      <c r="HR26" s="615"/>
      <c r="HS26" s="71" t="str">
        <f t="shared" si="20"/>
        <v/>
      </c>
      <c r="HT26" s="413" t="str">
        <f>IF(ProvsCities!LH22="","",ProvsCities!LH22)</f>
        <v/>
      </c>
      <c r="HU26" s="413" t="str">
        <f>IF(ProvsCities!HU22="","",ProvsCities!HU22)</f>
        <v/>
      </c>
      <c r="HV26" s="413" t="str">
        <f>IF(ProvsCities!LU22="","",ProvsCities!LU22)</f>
        <v/>
      </c>
      <c r="HW26" s="413" t="str">
        <f>IF(ProvsCities!IH22="","",ProvsCities!IH22)</f>
        <v/>
      </c>
      <c r="HX26" s="413" t="str">
        <f>IF(ProvsCities!MH22="","",ProvsCities!MH22)</f>
        <v/>
      </c>
      <c r="HY26" s="413" t="str">
        <f>IF(ProvsCities!IU22="","",ProvsCities!IU22)</f>
        <v/>
      </c>
      <c r="HZ26" s="413" t="str">
        <f>IF(ProvsCities!MU22="","",ProvsCities!MU22)</f>
        <v/>
      </c>
      <c r="IA26" s="413" t="str">
        <f>IF(ProvsCities!JH22="","",ProvsCities!JH22)</f>
        <v/>
      </c>
      <c r="IB26" s="413" t="str">
        <f>IF(ProvsCities!NH22="","",ProvsCities!NH22)</f>
        <v/>
      </c>
      <c r="IC26" s="413" t="str">
        <f>IF(ProvsCities!JU22="","",ProvsCities!JU22)</f>
        <v/>
      </c>
      <c r="ID26" s="413" t="str">
        <f>IF(ProvsCities!NU22="","",ProvsCities!NU22)</f>
        <v/>
      </c>
      <c r="IE26" s="413" t="str">
        <f>IF(ProvsCities!KH22="","",ProvsCities!KH22)</f>
        <v/>
      </c>
      <c r="IF26" s="145" t="str">
        <f>IF(ProvsCities!OH22="","",ProvsCities!OH22)</f>
        <v/>
      </c>
      <c r="IG26" s="145" t="str">
        <f>IF(ProvsCities!KU22="","",ProvsCities!KU22)</f>
        <v/>
      </c>
      <c r="IH26" s="146">
        <f t="shared" si="21"/>
        <v>0</v>
      </c>
      <c r="II26" s="620" t="str">
        <f>IF(ProvsCities!$HJ22="","",ProvsCities!$HJ22)</f>
        <v/>
      </c>
      <c r="IJ26" s="621"/>
      <c r="IK26" s="614" t="str">
        <f>IFERROR(IF(ProvsCities!$HM22="","",MROUND(ProvsCities!$HM22*Summary!$I$22,1)),"")</f>
        <v/>
      </c>
      <c r="IL26" s="615"/>
      <c r="IM26" s="614" t="str">
        <f>IF(ProvsCities!$HK22="","",ProvsCities!$HK22)</f>
        <v/>
      </c>
      <c r="IN26" s="615"/>
      <c r="IO26" s="71" t="str">
        <f t="shared" si="22"/>
        <v/>
      </c>
      <c r="IP26" s="413" t="str">
        <f>IF(ProvsCities!LJ22="","",ProvsCities!LJ22)</f>
        <v/>
      </c>
      <c r="IQ26" s="413" t="str">
        <f>IF(ProvsCities!HW22="","",ProvsCities!HW22)</f>
        <v/>
      </c>
      <c r="IR26" s="413" t="str">
        <f>IF(ProvsCities!LW22="","",ProvsCities!LW22)</f>
        <v/>
      </c>
      <c r="IS26" s="413" t="str">
        <f>IF(ProvsCities!IJ22="","",ProvsCities!IJ22)</f>
        <v/>
      </c>
      <c r="IT26" s="413" t="str">
        <f>IF(ProvsCities!MJ22="","",ProvsCities!MJ22)</f>
        <v/>
      </c>
      <c r="IU26" s="413" t="str">
        <f>IF(ProvsCities!IW22="","",ProvsCities!IW22)</f>
        <v/>
      </c>
      <c r="IV26" s="413" t="str">
        <f>IF(ProvsCities!MW22="","",ProvsCities!MW22)</f>
        <v/>
      </c>
      <c r="IW26" s="413" t="str">
        <f>IF(ProvsCities!JJ22="","",ProvsCities!JJ22)</f>
        <v/>
      </c>
      <c r="IX26" s="413" t="str">
        <f>IF(ProvsCities!NJ22="","",ProvsCities!NJ22)</f>
        <v/>
      </c>
      <c r="IY26" s="413" t="str">
        <f>IF(ProvsCities!JW22="","",ProvsCities!JW22)</f>
        <v/>
      </c>
      <c r="IZ26" s="413" t="str">
        <f>IF(ProvsCities!NW22="","",ProvsCities!NW22)</f>
        <v/>
      </c>
      <c r="JA26" s="413" t="str">
        <f>IF(ProvsCities!KJ22="","",ProvsCities!KJ22)</f>
        <v/>
      </c>
      <c r="JB26" s="145" t="str">
        <f>IF(ProvsCities!OJ22="","",ProvsCities!OJ22)</f>
        <v/>
      </c>
      <c r="JC26" s="145" t="str">
        <f>IF(ProvsCities!KW22="","",ProvsCities!KW22)</f>
        <v/>
      </c>
      <c r="JD26" s="146">
        <f t="shared" si="23"/>
        <v>0</v>
      </c>
      <c r="JE26" s="620" t="str">
        <f>IF(ProvsCities!$HJ22="","",ProvsCities!$HJ22)</f>
        <v/>
      </c>
      <c r="JF26" s="621"/>
      <c r="JG26" s="614" t="str">
        <f>IFERROR(IF(ProvsCities!$HM22="","",MROUND(ProvsCities!$HM22*Summary!$I$22,1)),"")</f>
        <v/>
      </c>
      <c r="JH26" s="615"/>
      <c r="JI26" s="614" t="str">
        <f>IF(ProvsCities!$HK22="","",ProvsCities!$HK22)</f>
        <v/>
      </c>
      <c r="JJ26" s="615"/>
      <c r="JK26" s="71" t="str">
        <f t="shared" si="24"/>
        <v/>
      </c>
      <c r="JL26" s="413" t="str">
        <f>IF(ProvsCities!LK22="","",ProvsCities!LK22)</f>
        <v/>
      </c>
      <c r="JM26" s="413" t="str">
        <f>IF(ProvsCities!HX22="","",ProvsCities!HX22)</f>
        <v/>
      </c>
      <c r="JN26" s="413" t="str">
        <f>IF(ProvsCities!LX22="","",ProvsCities!LX22)</f>
        <v/>
      </c>
      <c r="JO26" s="413" t="str">
        <f>IF(ProvsCities!IK22="","",ProvsCities!IK22)</f>
        <v/>
      </c>
      <c r="JP26" s="413" t="str">
        <f>IF(ProvsCities!MK22="","",ProvsCities!MK22)</f>
        <v/>
      </c>
      <c r="JQ26" s="413" t="str">
        <f>IF(ProvsCities!IX22="","",ProvsCities!IX22)</f>
        <v/>
      </c>
      <c r="JR26" s="413" t="str">
        <f>IF(ProvsCities!MX22="","",ProvsCities!MX22)</f>
        <v/>
      </c>
      <c r="JS26" s="413" t="str">
        <f>IF(ProvsCities!JK22="","",ProvsCities!JK22)</f>
        <v/>
      </c>
      <c r="JT26" s="413" t="str">
        <f>IF(ProvsCities!NK22="","",ProvsCities!NK22)</f>
        <v/>
      </c>
      <c r="JU26" s="413" t="str">
        <f>IF(ProvsCities!JX22="","",ProvsCities!JX22)</f>
        <v/>
      </c>
      <c r="JV26" s="413" t="str">
        <f>IF(ProvsCities!NX22="","",ProvsCities!NX22)</f>
        <v/>
      </c>
      <c r="JW26" s="413" t="str">
        <f>IF(ProvsCities!KK22="","",ProvsCities!KK22)</f>
        <v/>
      </c>
      <c r="JX26" s="145" t="str">
        <f>IF(ProvsCities!OK22="","",ProvsCities!OK22)</f>
        <v/>
      </c>
      <c r="JY26" s="145" t="str">
        <f>IF(ProvsCities!KX22="","",ProvsCities!KX22)</f>
        <v/>
      </c>
      <c r="JZ26" s="146">
        <f t="shared" si="25"/>
        <v>0</v>
      </c>
    </row>
    <row r="27" spans="1:286" ht="15.9" customHeight="1" x14ac:dyDescent="0.3">
      <c r="A27" s="620" t="str">
        <f>IF(ProvsCities!$HJ23="","",ProvsCities!$HJ23)</f>
        <v/>
      </c>
      <c r="B27" s="621"/>
      <c r="C27" s="614" t="str">
        <f>IFERROR(IF(ProvsCities!$HM23="","",MROUND(ProvsCities!$HM23*Summary!$I$22,1)),"")</f>
        <v/>
      </c>
      <c r="D27" s="615"/>
      <c r="E27" s="614" t="str">
        <f>IF(ProvsCities!$HK23="","",ProvsCities!$HK23)</f>
        <v/>
      </c>
      <c r="F27" s="615"/>
      <c r="G27" s="71" t="str">
        <f t="shared" si="0"/>
        <v/>
      </c>
      <c r="H27" s="413" t="str">
        <f>IF(ProvsCities!LA23="","",ProvsCities!LA23)</f>
        <v/>
      </c>
      <c r="I27" s="413" t="str">
        <f>IF(ProvsCities!HN23="","",ProvsCities!HN23)</f>
        <v/>
      </c>
      <c r="J27" s="413" t="str">
        <f>IF(ProvsCities!LN23="","",ProvsCities!LN23)</f>
        <v/>
      </c>
      <c r="K27" s="413" t="str">
        <f>IF(ProvsCities!IA23="","",ProvsCities!IA23)</f>
        <v/>
      </c>
      <c r="L27" s="413" t="str">
        <f>IF(ProvsCities!MA23="","",ProvsCities!MA23)</f>
        <v/>
      </c>
      <c r="M27" s="413" t="str">
        <f>IF(ProvsCities!IN23="","",ProvsCities!IN23)</f>
        <v/>
      </c>
      <c r="N27" s="413" t="str">
        <f>IF(ProvsCities!MN23="","",ProvsCities!MN23)</f>
        <v/>
      </c>
      <c r="O27" s="413" t="str">
        <f>IF(ProvsCities!JA23="","",ProvsCities!JA23)</f>
        <v/>
      </c>
      <c r="P27" s="413" t="str">
        <f>IF(ProvsCities!NA23="","",ProvsCities!NA23)</f>
        <v/>
      </c>
      <c r="Q27" s="413" t="str">
        <f>IF(ProvsCities!JN23="","",ProvsCities!JN23)</f>
        <v/>
      </c>
      <c r="R27" s="413" t="str">
        <f>IF(ProvsCities!NN23="","",ProvsCities!NN23)</f>
        <v/>
      </c>
      <c r="S27" s="413" t="str">
        <f>IF(ProvsCities!KA23="","",ProvsCities!KA23)</f>
        <v/>
      </c>
      <c r="T27" s="145" t="str">
        <f>IF(ProvsCities!OA23="","",ProvsCities!OA23)</f>
        <v/>
      </c>
      <c r="U27" s="145" t="str">
        <f>IF(ProvsCities!KN23="","",ProvsCities!KN23)</f>
        <v/>
      </c>
      <c r="V27" s="146">
        <f t="shared" si="1"/>
        <v>0</v>
      </c>
      <c r="W27" s="620" t="str">
        <f>IF(ProvsCities!$HJ23="","",ProvsCities!$HJ23)</f>
        <v/>
      </c>
      <c r="X27" s="621"/>
      <c r="Y27" s="614" t="str">
        <f>IFERROR(IF(ProvsCities!$HM23="","",MROUND(ProvsCities!$HM23*Summary!$I$22,1)),"")</f>
        <v/>
      </c>
      <c r="Z27" s="615"/>
      <c r="AA27" s="614" t="str">
        <f>IF(ProvsCities!$HK23="","",ProvsCities!$HK23)</f>
        <v/>
      </c>
      <c r="AB27" s="615"/>
      <c r="AC27" s="71" t="str">
        <f t="shared" si="2"/>
        <v/>
      </c>
      <c r="AD27" s="413" t="str">
        <f>IF(ProvsCities!LE23="","",ProvsCities!LE23)</f>
        <v/>
      </c>
      <c r="AE27" s="413" t="str">
        <f>IF(ProvsCities!HR23="","",ProvsCities!HR23)</f>
        <v/>
      </c>
      <c r="AF27" s="413" t="str">
        <f>IF(ProvsCities!LR23="","",ProvsCities!LR23)</f>
        <v/>
      </c>
      <c r="AG27" s="413" t="str">
        <f>IF(ProvsCities!IE23="","",ProvsCities!IE23)</f>
        <v/>
      </c>
      <c r="AH27" s="413" t="str">
        <f>IF(ProvsCities!ME23="","",ProvsCities!ME23)</f>
        <v/>
      </c>
      <c r="AI27" s="413" t="str">
        <f>IF(ProvsCities!IR23="","",ProvsCities!IR23)</f>
        <v/>
      </c>
      <c r="AJ27" s="413" t="str">
        <f>IF(ProvsCities!MR23="","",ProvsCities!MR23)</f>
        <v/>
      </c>
      <c r="AK27" s="413" t="str">
        <f>IF(ProvsCities!JE23="","",ProvsCities!JE23)</f>
        <v/>
      </c>
      <c r="AL27" s="413" t="str">
        <f>IF(ProvsCities!NE23="","",ProvsCities!NE23)</f>
        <v/>
      </c>
      <c r="AM27" s="413" t="str">
        <f>IF(ProvsCities!JR23="","",ProvsCities!JR23)</f>
        <v/>
      </c>
      <c r="AN27" s="413" t="str">
        <f>IF(ProvsCities!NR23="","",ProvsCities!NR23)</f>
        <v/>
      </c>
      <c r="AO27" s="413" t="str">
        <f>IF(ProvsCities!KE23="","",ProvsCities!KE23)</f>
        <v/>
      </c>
      <c r="AP27" s="145" t="str">
        <f>IF(ProvsCities!OE23="","",ProvsCities!OE23)</f>
        <v/>
      </c>
      <c r="AQ27" s="145" t="str">
        <f>IF(ProvsCities!KR23="","",ProvsCities!KR23)</f>
        <v/>
      </c>
      <c r="AR27" s="146">
        <f t="shared" si="3"/>
        <v>0</v>
      </c>
      <c r="AS27" s="620" t="str">
        <f>IF(ProvsCities!$HJ23="","",ProvsCities!$HJ23)</f>
        <v/>
      </c>
      <c r="AT27" s="621"/>
      <c r="AU27" s="614" t="str">
        <f>IFERROR(IF(ProvsCities!$HM23="","",MROUND(ProvsCities!$HM23*Summary!$I$22,1)),"")</f>
        <v/>
      </c>
      <c r="AV27" s="615"/>
      <c r="AW27" s="614" t="str">
        <f>IF(ProvsCities!$HK23="","",ProvsCities!$HK23)</f>
        <v/>
      </c>
      <c r="AX27" s="615"/>
      <c r="AY27" s="71" t="str">
        <f t="shared" si="4"/>
        <v/>
      </c>
      <c r="AZ27" s="413" t="str">
        <f>IF(ProvsCities!LI23="","",ProvsCities!LI23)</f>
        <v/>
      </c>
      <c r="BA27" s="413" t="str">
        <f>IF(ProvsCities!HV23="","",ProvsCities!HV23)</f>
        <v/>
      </c>
      <c r="BB27" s="413" t="str">
        <f>IF(ProvsCities!LV23="","",ProvsCities!LV23)</f>
        <v/>
      </c>
      <c r="BC27" s="413" t="str">
        <f>IF(ProvsCities!II23="","",ProvsCities!II23)</f>
        <v/>
      </c>
      <c r="BD27" s="413" t="str">
        <f>IF(ProvsCities!MI23="","",ProvsCities!MI23)</f>
        <v/>
      </c>
      <c r="BE27" s="413" t="str">
        <f>IF(ProvsCities!IV23="","",ProvsCities!IV23)</f>
        <v/>
      </c>
      <c r="BF27" s="413" t="str">
        <f>IF(ProvsCities!MV23="","",ProvsCities!MV23)</f>
        <v/>
      </c>
      <c r="BG27" s="413" t="str">
        <f>IF(ProvsCities!JI23="","",ProvsCities!JI23)</f>
        <v/>
      </c>
      <c r="BH27" s="413" t="str">
        <f>IF(ProvsCities!NI23="","",ProvsCities!NI23)</f>
        <v/>
      </c>
      <c r="BI27" s="413" t="str">
        <f>IF(ProvsCities!JV23="","",ProvsCities!JV23)</f>
        <v/>
      </c>
      <c r="BJ27" s="413" t="str">
        <f>IF(ProvsCities!NV23="","",ProvsCities!NV23)</f>
        <v/>
      </c>
      <c r="BK27" s="413" t="str">
        <f>IF(ProvsCities!KI23="","",ProvsCities!KI23)</f>
        <v/>
      </c>
      <c r="BL27" s="145" t="str">
        <f>IF(ProvsCities!OI23="","",ProvsCities!OI23)</f>
        <v/>
      </c>
      <c r="BM27" s="145" t="str">
        <f>IF(ProvsCities!KV23="","",ProvsCities!KV23)</f>
        <v/>
      </c>
      <c r="BN27" s="146">
        <f t="shared" si="5"/>
        <v>0</v>
      </c>
      <c r="BO27" s="620" t="str">
        <f>IF(ProvsCities!$HJ23="","",ProvsCities!$HJ23)</f>
        <v/>
      </c>
      <c r="BP27" s="621"/>
      <c r="BQ27" s="614" t="str">
        <f>IFERROR(IF(ProvsCities!$HM23="","",MROUND(ProvsCities!$HM23*Summary!$I$22,1)),"")</f>
        <v/>
      </c>
      <c r="BR27" s="615"/>
      <c r="BS27" s="614" t="str">
        <f>IF(ProvsCities!$HK23="","",ProvsCities!$HK23)</f>
        <v/>
      </c>
      <c r="BT27" s="615"/>
      <c r="BU27" s="71" t="str">
        <f t="shared" si="6"/>
        <v/>
      </c>
      <c r="BV27" s="413" t="str">
        <f>IF(ProvsCities!LD23="","",ProvsCities!LD23)</f>
        <v/>
      </c>
      <c r="BW27" s="413" t="str">
        <f>IF(ProvsCities!HQ23="","",ProvsCities!HQ23)</f>
        <v/>
      </c>
      <c r="BX27" s="413" t="str">
        <f>IF(ProvsCities!LQ23="","",ProvsCities!LQ23)</f>
        <v/>
      </c>
      <c r="BY27" s="413" t="str">
        <f>IF(ProvsCities!ID23="","",ProvsCities!ID23)</f>
        <v/>
      </c>
      <c r="BZ27" s="413" t="str">
        <f>IF(ProvsCities!MD23="","",ProvsCities!MD23)</f>
        <v/>
      </c>
      <c r="CA27" s="413" t="str">
        <f>IF(ProvsCities!IQ23="","",ProvsCities!IQ23)</f>
        <v/>
      </c>
      <c r="CB27" s="413" t="str">
        <f>IF(ProvsCities!MQ23="","",ProvsCities!MQ23)</f>
        <v/>
      </c>
      <c r="CC27" s="413" t="str">
        <f>IF(ProvsCities!JD23="","",ProvsCities!JD23)</f>
        <v/>
      </c>
      <c r="CD27" s="413" t="str">
        <f>IF(ProvsCities!ND23="","",ProvsCities!ND23)</f>
        <v/>
      </c>
      <c r="CE27" s="413" t="str">
        <f>IF(ProvsCities!JQ23="","",ProvsCities!JQ23)</f>
        <v/>
      </c>
      <c r="CF27" s="413" t="str">
        <f>IF(ProvsCities!NQ23="","",ProvsCities!NQ23)</f>
        <v/>
      </c>
      <c r="CG27" s="413" t="str">
        <f>IF(ProvsCities!KD23="","",ProvsCities!KD23)</f>
        <v/>
      </c>
      <c r="CH27" s="145" t="str">
        <f>IF(ProvsCities!OD23="","",ProvsCities!OD23)</f>
        <v/>
      </c>
      <c r="CI27" s="145" t="str">
        <f>IF(ProvsCities!KQ23="","",ProvsCities!KQ23)</f>
        <v/>
      </c>
      <c r="CJ27" s="72">
        <f t="shared" si="7"/>
        <v>0</v>
      </c>
      <c r="CK27" s="620" t="str">
        <f>IF(ProvsCities!$HJ23="","",ProvsCities!$HJ23)</f>
        <v/>
      </c>
      <c r="CL27" s="621"/>
      <c r="CM27" s="614" t="str">
        <f>IFERROR(IF(ProvsCities!$HM23="","",MROUND(ProvsCities!$HM23*Summary!$I$22,1)),"")</f>
        <v/>
      </c>
      <c r="CN27" s="615"/>
      <c r="CO27" s="614" t="str">
        <f>IF(ProvsCities!$HK23="","",ProvsCities!$HK23)</f>
        <v/>
      </c>
      <c r="CP27" s="615"/>
      <c r="CQ27" s="71" t="str">
        <f t="shared" si="8"/>
        <v/>
      </c>
      <c r="CR27" s="413" t="str">
        <f>IF(ProvsCities!LG23="","",ProvsCities!LG23)</f>
        <v/>
      </c>
      <c r="CS27" s="413" t="str">
        <f>IF(ProvsCities!HT23="","",ProvsCities!HT23)</f>
        <v/>
      </c>
      <c r="CT27" s="413" t="str">
        <f>IF(ProvsCities!LT23="","",ProvsCities!LT23)</f>
        <v/>
      </c>
      <c r="CU27" s="413" t="str">
        <f>IF(ProvsCities!IG23="","",ProvsCities!IG23)</f>
        <v/>
      </c>
      <c r="CV27" s="413" t="str">
        <f>IF(ProvsCities!MG23="","",ProvsCities!MG23)</f>
        <v/>
      </c>
      <c r="CW27" s="413" t="str">
        <f>IF(ProvsCities!IT23="","",ProvsCities!IT23)</f>
        <v/>
      </c>
      <c r="CX27" s="413" t="str">
        <f>IF(ProvsCities!MT23="","",ProvsCities!MT23)</f>
        <v/>
      </c>
      <c r="CY27" s="413" t="str">
        <f>IF(ProvsCities!JG23="","",ProvsCities!JG23)</f>
        <v/>
      </c>
      <c r="CZ27" s="413" t="str">
        <f>IF(ProvsCities!NG23="","",ProvsCities!NG23)</f>
        <v/>
      </c>
      <c r="DA27" s="413" t="str">
        <f>IF(ProvsCities!JT23="","",ProvsCities!JT23)</f>
        <v/>
      </c>
      <c r="DB27" s="413" t="str">
        <f>IF(ProvsCities!NT23="","",ProvsCities!NT23)</f>
        <v/>
      </c>
      <c r="DC27" s="413" t="str">
        <f>IF(ProvsCities!KG23="","",ProvsCities!KG23)</f>
        <v/>
      </c>
      <c r="DD27" s="145" t="str">
        <f>IF(ProvsCities!OG23="","",ProvsCities!OG23)</f>
        <v/>
      </c>
      <c r="DE27" s="145" t="str">
        <f>IF(ProvsCities!KT23="","",ProvsCities!KT23)</f>
        <v/>
      </c>
      <c r="DF27" s="146">
        <f t="shared" si="9"/>
        <v>0</v>
      </c>
      <c r="DG27" s="620" t="str">
        <f>IF(ProvsCities!$HJ23="","",ProvsCities!$HJ23)</f>
        <v/>
      </c>
      <c r="DH27" s="621"/>
      <c r="DI27" s="614" t="str">
        <f>IFERROR(IF(ProvsCities!$HM23="","",MROUND(ProvsCities!$HM23*Summary!$I$22,1)),"")</f>
        <v/>
      </c>
      <c r="DJ27" s="615"/>
      <c r="DK27" s="614" t="str">
        <f>IF(ProvsCities!$HK23="","",ProvsCities!$HK23)</f>
        <v/>
      </c>
      <c r="DL27" s="615"/>
      <c r="DM27" s="71" t="str">
        <f t="shared" si="10"/>
        <v/>
      </c>
      <c r="DN27" s="413" t="str">
        <f>IF(ProvsCities!LM23="","",ProvsCities!LM23)</f>
        <v/>
      </c>
      <c r="DO27" s="413" t="str">
        <f>IF(ProvsCities!HZ23="","",ProvsCities!HZ23)</f>
        <v/>
      </c>
      <c r="DP27" s="413" t="str">
        <f>IF(ProvsCities!LZ23="","",ProvsCities!LZ23)</f>
        <v/>
      </c>
      <c r="DQ27" s="413" t="str">
        <f>IF(ProvsCities!IM23="","",ProvsCities!IM23)</f>
        <v/>
      </c>
      <c r="DR27" s="413" t="str">
        <f>IF(ProvsCities!MM23="","",ProvsCities!MM23)</f>
        <v/>
      </c>
      <c r="DS27" s="413" t="str">
        <f>IF(ProvsCities!IZ23="","",ProvsCities!IZ23)</f>
        <v/>
      </c>
      <c r="DT27" s="413" t="str">
        <f>IF(ProvsCities!MZ23="","",ProvsCities!MZ23)</f>
        <v/>
      </c>
      <c r="DU27" s="413" t="str">
        <f>IF(ProvsCities!JM23="","",ProvsCities!JM23)</f>
        <v/>
      </c>
      <c r="DV27" s="413" t="str">
        <f>IF(ProvsCities!NM23="","",ProvsCities!NM23)</f>
        <v/>
      </c>
      <c r="DW27" s="413" t="str">
        <f>IF(ProvsCities!JZ23="","",ProvsCities!JZ23)</f>
        <v/>
      </c>
      <c r="DX27" s="413" t="str">
        <f>IF(ProvsCities!NZ23="","",ProvsCities!NZ23)</f>
        <v/>
      </c>
      <c r="DY27" s="413" t="str">
        <f>IF(ProvsCities!KM23="","",ProvsCities!KM23)</f>
        <v/>
      </c>
      <c r="DZ27" s="145" t="str">
        <f>IF(ProvsCities!OM23="","",ProvsCities!OM23)</f>
        <v/>
      </c>
      <c r="EA27" s="145" t="str">
        <f>IF(ProvsCities!KZ23="","",ProvsCities!KZ23)</f>
        <v/>
      </c>
      <c r="EB27" s="146">
        <f t="shared" si="11"/>
        <v>0</v>
      </c>
      <c r="EC27" s="620" t="str">
        <f>IF(ProvsCities!$HJ23="","",ProvsCities!$HJ23)</f>
        <v/>
      </c>
      <c r="ED27" s="621"/>
      <c r="EE27" s="614" t="str">
        <f>IFERROR(IF(ProvsCities!$HM23="","",MROUND(ProvsCities!$HM23*Summary!$I$22,1)),"")</f>
        <v/>
      </c>
      <c r="EF27" s="615"/>
      <c r="EG27" s="614" t="str">
        <f>IF(ProvsCities!$HK23="","",ProvsCities!$HK23)</f>
        <v/>
      </c>
      <c r="EH27" s="615"/>
      <c r="EI27" s="71" t="str">
        <f t="shared" si="12"/>
        <v/>
      </c>
      <c r="EJ27" s="413" t="str">
        <f>IF(ProvsCities!LC23="","",ProvsCities!LC23)</f>
        <v/>
      </c>
      <c r="EK27" s="413" t="str">
        <f>IF(ProvsCities!HP23="","",ProvsCities!HP23)</f>
        <v/>
      </c>
      <c r="EL27" s="413" t="str">
        <f>IF(ProvsCities!LP23="","",ProvsCities!LP23)</f>
        <v/>
      </c>
      <c r="EM27" s="413" t="str">
        <f>IF(ProvsCities!IC23="","",ProvsCities!IC23)</f>
        <v/>
      </c>
      <c r="EN27" s="413" t="str">
        <f>IF(ProvsCities!MC23="","",ProvsCities!MC23)</f>
        <v/>
      </c>
      <c r="EO27" s="413" t="str">
        <f>IF(ProvsCities!IP23="","",ProvsCities!IP23)</f>
        <v/>
      </c>
      <c r="EP27" s="413" t="str">
        <f>IF(ProvsCities!MP23="","",ProvsCities!MP23)</f>
        <v/>
      </c>
      <c r="EQ27" s="413" t="str">
        <f>IF(ProvsCities!JC23="","",ProvsCities!JC23)</f>
        <v/>
      </c>
      <c r="ER27" s="413" t="str">
        <f>IF(ProvsCities!NC23="","",ProvsCities!NC23)</f>
        <v/>
      </c>
      <c r="ES27" s="413" t="str">
        <f>IF(ProvsCities!JP23="","",ProvsCities!JP23)</f>
        <v/>
      </c>
      <c r="ET27" s="413" t="str">
        <f>IF(ProvsCities!NP23="","",ProvsCities!NP23)</f>
        <v/>
      </c>
      <c r="EU27" s="413" t="str">
        <f>IF(ProvsCities!KC23="","",ProvsCities!KC23)</f>
        <v/>
      </c>
      <c r="EV27" s="145" t="str">
        <f>IF(ProvsCities!OC23="","",ProvsCities!OC23)</f>
        <v/>
      </c>
      <c r="EW27" s="145" t="str">
        <f>IF(ProvsCities!KP23="","",ProvsCities!KP23)</f>
        <v/>
      </c>
      <c r="EX27" s="146">
        <f t="shared" si="13"/>
        <v>0</v>
      </c>
      <c r="EY27" s="620" t="str">
        <f>IF(ProvsCities!$HJ23="","",ProvsCities!$HJ23)</f>
        <v/>
      </c>
      <c r="EZ27" s="621"/>
      <c r="FA27" s="614" t="str">
        <f>IFERROR(IF(ProvsCities!$HM23="","",MROUND(ProvsCities!$HM23*Summary!$I$22,1)),"")</f>
        <v/>
      </c>
      <c r="FB27" s="615"/>
      <c r="FC27" s="614" t="str">
        <f>IF(ProvsCities!$HK23="","",ProvsCities!$HK23)</f>
        <v/>
      </c>
      <c r="FD27" s="615"/>
      <c r="FE27" s="71" t="str">
        <f t="shared" si="14"/>
        <v/>
      </c>
      <c r="FF27" s="413" t="str">
        <f>IF(ProvsCities!LF23="","",ProvsCities!LF23)</f>
        <v/>
      </c>
      <c r="FG27" s="413" t="str">
        <f>IF(ProvsCities!HS23="","",ProvsCities!HS23)</f>
        <v/>
      </c>
      <c r="FH27" s="413" t="str">
        <f>IF(ProvsCities!LS23="","",ProvsCities!LS23)</f>
        <v/>
      </c>
      <c r="FI27" s="413" t="str">
        <f>IF(ProvsCities!IF23="","",ProvsCities!IF23)</f>
        <v/>
      </c>
      <c r="FJ27" s="413" t="str">
        <f>IF(ProvsCities!MF23="","",ProvsCities!MF23)</f>
        <v/>
      </c>
      <c r="FK27" s="413" t="str">
        <f>IF(ProvsCities!IS23="","",ProvsCities!IS23)</f>
        <v/>
      </c>
      <c r="FL27" s="413" t="str">
        <f>IF(ProvsCities!MS23="","",ProvsCities!MS23)</f>
        <v/>
      </c>
      <c r="FM27" s="413" t="str">
        <f>IF(ProvsCities!JF23="","",ProvsCities!JF23)</f>
        <v/>
      </c>
      <c r="FN27" s="413" t="str">
        <f>IF(ProvsCities!NF23="","",ProvsCities!NF23)</f>
        <v/>
      </c>
      <c r="FO27" s="413" t="str">
        <f>IF(ProvsCities!JS23="","",ProvsCities!JS23)</f>
        <v/>
      </c>
      <c r="FP27" s="413" t="str">
        <f>IF(ProvsCities!NS23="","",ProvsCities!NS23)</f>
        <v/>
      </c>
      <c r="FQ27" s="413" t="str">
        <f>IF(ProvsCities!KF23="","",ProvsCities!KF23)</f>
        <v/>
      </c>
      <c r="FR27" s="145" t="str">
        <f>IF(ProvsCities!OF23="","",ProvsCities!OF23)</f>
        <v/>
      </c>
      <c r="FS27" s="145" t="str">
        <f>IF(ProvsCities!KS23="","",ProvsCities!KS23)</f>
        <v/>
      </c>
      <c r="FT27" s="146">
        <f t="shared" si="15"/>
        <v>0</v>
      </c>
      <c r="FU27" s="620" t="str">
        <f>IF(ProvsCities!$HJ23="","",ProvsCities!$HJ23)</f>
        <v/>
      </c>
      <c r="FV27" s="621"/>
      <c r="FW27" s="614" t="str">
        <f>IFERROR(IF(ProvsCities!$HM23="","",MROUND(ProvsCities!$HM23*Summary!$I$22,1)),"")</f>
        <v/>
      </c>
      <c r="FX27" s="615"/>
      <c r="FY27" s="614" t="str">
        <f>IF(ProvsCities!$HK23="","",ProvsCities!$HK23)</f>
        <v/>
      </c>
      <c r="FZ27" s="615"/>
      <c r="GA27" s="71" t="str">
        <f t="shared" si="16"/>
        <v/>
      </c>
      <c r="GB27" s="413" t="str">
        <f>IF(ProvsCities!LL23="","",ProvsCities!LL23)</f>
        <v/>
      </c>
      <c r="GC27" s="413" t="str">
        <f>IF(ProvsCities!HY23="","",ProvsCities!HY23)</f>
        <v/>
      </c>
      <c r="GD27" s="413" t="str">
        <f>IF(ProvsCities!LY23="","",ProvsCities!LY23)</f>
        <v/>
      </c>
      <c r="GE27" s="413" t="str">
        <f>IF(ProvsCities!IL23="","",ProvsCities!IL23)</f>
        <v/>
      </c>
      <c r="GF27" s="413" t="str">
        <f>IF(ProvsCities!ML23="","",ProvsCities!ML23)</f>
        <v/>
      </c>
      <c r="GG27" s="413" t="str">
        <f>IF(ProvsCities!IY23="","",ProvsCities!IY23)</f>
        <v/>
      </c>
      <c r="GH27" s="413" t="str">
        <f>IF(ProvsCities!MY23="","",ProvsCities!MY23)</f>
        <v/>
      </c>
      <c r="GI27" s="413" t="str">
        <f>IF(ProvsCities!JL23="","",ProvsCities!JL23)</f>
        <v/>
      </c>
      <c r="GJ27" s="413" t="str">
        <f>IF(ProvsCities!NL23="","",ProvsCities!NL23)</f>
        <v/>
      </c>
      <c r="GK27" s="413" t="str">
        <f>IF(ProvsCities!JY23="","",ProvsCities!JY23)</f>
        <v/>
      </c>
      <c r="GL27" s="413" t="str">
        <f>IF(ProvsCities!NY23="","",ProvsCities!NY23)</f>
        <v/>
      </c>
      <c r="GM27" s="413" t="str">
        <f>IF(ProvsCities!KL23="","",ProvsCities!KL23)</f>
        <v/>
      </c>
      <c r="GN27" s="145" t="str">
        <f>IF(ProvsCities!OL23="","",ProvsCities!OL23)</f>
        <v/>
      </c>
      <c r="GO27" s="145" t="str">
        <f>IF(ProvsCities!KY23="","",ProvsCities!KY23)</f>
        <v/>
      </c>
      <c r="GP27" s="146">
        <f t="shared" si="17"/>
        <v>0</v>
      </c>
      <c r="GQ27" s="620" t="str">
        <f>IF(ProvsCities!$HJ23="","",ProvsCities!$HJ23)</f>
        <v/>
      </c>
      <c r="GR27" s="621"/>
      <c r="GS27" s="614" t="str">
        <f>IFERROR(IF(ProvsCities!$HM23="","",MROUND(ProvsCities!$HM23*Summary!$I$22,1)),"")</f>
        <v/>
      </c>
      <c r="GT27" s="615"/>
      <c r="GU27" s="614" t="str">
        <f>IF(ProvsCities!$HK23="","",ProvsCities!$HK23)</f>
        <v/>
      </c>
      <c r="GV27" s="615"/>
      <c r="GW27" s="71" t="str">
        <f t="shared" si="18"/>
        <v/>
      </c>
      <c r="GX27" s="413" t="str">
        <f>IF(ProvsCities!LB23="","",ProvsCities!LB23)</f>
        <v/>
      </c>
      <c r="GY27" s="413" t="str">
        <f>IF(ProvsCities!HO23="","",ProvsCities!HO23)</f>
        <v/>
      </c>
      <c r="GZ27" s="413" t="str">
        <f>IF(ProvsCities!LO23="","",ProvsCities!LO23)</f>
        <v/>
      </c>
      <c r="HA27" s="413" t="str">
        <f>IF(ProvsCities!IB23="","",ProvsCities!IB23)</f>
        <v/>
      </c>
      <c r="HB27" s="413" t="str">
        <f>IF(ProvsCities!MB23="","",ProvsCities!MB23)</f>
        <v/>
      </c>
      <c r="HC27" s="413" t="str">
        <f>IF(ProvsCities!IO23="","",ProvsCities!IO23)</f>
        <v/>
      </c>
      <c r="HD27" s="413" t="str">
        <f>IF(ProvsCities!MO23="","",ProvsCities!MO23)</f>
        <v/>
      </c>
      <c r="HE27" s="413" t="str">
        <f>IF(ProvsCities!JB23="","",ProvsCities!JB23)</f>
        <v/>
      </c>
      <c r="HF27" s="413" t="str">
        <f>IF(ProvsCities!NB23="","",ProvsCities!NB23)</f>
        <v/>
      </c>
      <c r="HG27" s="413" t="str">
        <f>IF(ProvsCities!JO23="","",ProvsCities!JO23)</f>
        <v/>
      </c>
      <c r="HH27" s="413" t="str">
        <f>IF(ProvsCities!NO23="","",ProvsCities!NO23)</f>
        <v/>
      </c>
      <c r="HI27" s="413" t="str">
        <f>IF(ProvsCities!KB23="","",ProvsCities!KB23)</f>
        <v/>
      </c>
      <c r="HJ27" s="145" t="str">
        <f>IF(ProvsCities!OB23="","",ProvsCities!OB23)</f>
        <v/>
      </c>
      <c r="HK27" s="145" t="str">
        <f>IF(ProvsCities!KO23="","",ProvsCities!KO23)</f>
        <v/>
      </c>
      <c r="HL27" s="146">
        <f t="shared" si="19"/>
        <v>0</v>
      </c>
      <c r="HM27" s="620" t="str">
        <f>IF(ProvsCities!$HJ23="","",ProvsCities!$HJ23)</f>
        <v/>
      </c>
      <c r="HN27" s="621"/>
      <c r="HO27" s="614" t="str">
        <f>IFERROR(IF(ProvsCities!$HM23="","",MROUND(ProvsCities!$HM23*Summary!$I$22,1)),"")</f>
        <v/>
      </c>
      <c r="HP27" s="615"/>
      <c r="HQ27" s="614" t="str">
        <f>IF(ProvsCities!$HK23="","",ProvsCities!$HK23)</f>
        <v/>
      </c>
      <c r="HR27" s="615"/>
      <c r="HS27" s="71" t="str">
        <f t="shared" si="20"/>
        <v/>
      </c>
      <c r="HT27" s="413" t="str">
        <f>IF(ProvsCities!LH23="","",ProvsCities!LH23)</f>
        <v/>
      </c>
      <c r="HU27" s="413" t="str">
        <f>IF(ProvsCities!HU23="","",ProvsCities!HU23)</f>
        <v/>
      </c>
      <c r="HV27" s="413" t="str">
        <f>IF(ProvsCities!LU23="","",ProvsCities!LU23)</f>
        <v/>
      </c>
      <c r="HW27" s="413" t="str">
        <f>IF(ProvsCities!IH23="","",ProvsCities!IH23)</f>
        <v/>
      </c>
      <c r="HX27" s="413" t="str">
        <f>IF(ProvsCities!MH23="","",ProvsCities!MH23)</f>
        <v/>
      </c>
      <c r="HY27" s="413" t="str">
        <f>IF(ProvsCities!IU23="","",ProvsCities!IU23)</f>
        <v/>
      </c>
      <c r="HZ27" s="413" t="str">
        <f>IF(ProvsCities!MU23="","",ProvsCities!MU23)</f>
        <v/>
      </c>
      <c r="IA27" s="413" t="str">
        <f>IF(ProvsCities!JH23="","",ProvsCities!JH23)</f>
        <v/>
      </c>
      <c r="IB27" s="413" t="str">
        <f>IF(ProvsCities!NH23="","",ProvsCities!NH23)</f>
        <v/>
      </c>
      <c r="IC27" s="413" t="str">
        <f>IF(ProvsCities!JU23="","",ProvsCities!JU23)</f>
        <v/>
      </c>
      <c r="ID27" s="413" t="str">
        <f>IF(ProvsCities!NU23="","",ProvsCities!NU23)</f>
        <v/>
      </c>
      <c r="IE27" s="413" t="str">
        <f>IF(ProvsCities!KH23="","",ProvsCities!KH23)</f>
        <v/>
      </c>
      <c r="IF27" s="145" t="str">
        <f>IF(ProvsCities!OH23="","",ProvsCities!OH23)</f>
        <v/>
      </c>
      <c r="IG27" s="145" t="str">
        <f>IF(ProvsCities!KU23="","",ProvsCities!KU23)</f>
        <v/>
      </c>
      <c r="IH27" s="146">
        <f t="shared" si="21"/>
        <v>0</v>
      </c>
      <c r="II27" s="620" t="str">
        <f>IF(ProvsCities!$HJ23="","",ProvsCities!$HJ23)</f>
        <v/>
      </c>
      <c r="IJ27" s="621"/>
      <c r="IK27" s="614" t="str">
        <f>IFERROR(IF(ProvsCities!$HM23="","",MROUND(ProvsCities!$HM23*Summary!$I$22,1)),"")</f>
        <v/>
      </c>
      <c r="IL27" s="615"/>
      <c r="IM27" s="614" t="str">
        <f>IF(ProvsCities!$HK23="","",ProvsCities!$HK23)</f>
        <v/>
      </c>
      <c r="IN27" s="615"/>
      <c r="IO27" s="71" t="str">
        <f t="shared" si="22"/>
        <v/>
      </c>
      <c r="IP27" s="413" t="str">
        <f>IF(ProvsCities!LJ23="","",ProvsCities!LJ23)</f>
        <v/>
      </c>
      <c r="IQ27" s="413" t="str">
        <f>IF(ProvsCities!HW23="","",ProvsCities!HW23)</f>
        <v/>
      </c>
      <c r="IR27" s="413" t="str">
        <f>IF(ProvsCities!LW23="","",ProvsCities!LW23)</f>
        <v/>
      </c>
      <c r="IS27" s="413" t="str">
        <f>IF(ProvsCities!IJ23="","",ProvsCities!IJ23)</f>
        <v/>
      </c>
      <c r="IT27" s="413" t="str">
        <f>IF(ProvsCities!MJ23="","",ProvsCities!MJ23)</f>
        <v/>
      </c>
      <c r="IU27" s="413" t="str">
        <f>IF(ProvsCities!IW23="","",ProvsCities!IW23)</f>
        <v/>
      </c>
      <c r="IV27" s="413" t="str">
        <f>IF(ProvsCities!MW23="","",ProvsCities!MW23)</f>
        <v/>
      </c>
      <c r="IW27" s="413" t="str">
        <f>IF(ProvsCities!JJ23="","",ProvsCities!JJ23)</f>
        <v/>
      </c>
      <c r="IX27" s="413" t="str">
        <f>IF(ProvsCities!NJ23="","",ProvsCities!NJ23)</f>
        <v/>
      </c>
      <c r="IY27" s="413" t="str">
        <f>IF(ProvsCities!JW23="","",ProvsCities!JW23)</f>
        <v/>
      </c>
      <c r="IZ27" s="413" t="str">
        <f>IF(ProvsCities!NW23="","",ProvsCities!NW23)</f>
        <v/>
      </c>
      <c r="JA27" s="413" t="str">
        <f>IF(ProvsCities!KJ23="","",ProvsCities!KJ23)</f>
        <v/>
      </c>
      <c r="JB27" s="145" t="str">
        <f>IF(ProvsCities!OJ23="","",ProvsCities!OJ23)</f>
        <v/>
      </c>
      <c r="JC27" s="145" t="str">
        <f>IF(ProvsCities!KW23="","",ProvsCities!KW23)</f>
        <v/>
      </c>
      <c r="JD27" s="146">
        <f t="shared" si="23"/>
        <v>0</v>
      </c>
      <c r="JE27" s="620" t="str">
        <f>IF(ProvsCities!$HJ23="","",ProvsCities!$HJ23)</f>
        <v/>
      </c>
      <c r="JF27" s="621"/>
      <c r="JG27" s="614" t="str">
        <f>IFERROR(IF(ProvsCities!$HM23="","",MROUND(ProvsCities!$HM23*Summary!$I$22,1)),"")</f>
        <v/>
      </c>
      <c r="JH27" s="615"/>
      <c r="JI27" s="614" t="str">
        <f>IF(ProvsCities!$HK23="","",ProvsCities!$HK23)</f>
        <v/>
      </c>
      <c r="JJ27" s="615"/>
      <c r="JK27" s="71" t="str">
        <f t="shared" si="24"/>
        <v/>
      </c>
      <c r="JL27" s="413" t="str">
        <f>IF(ProvsCities!LK23="","",ProvsCities!LK23)</f>
        <v/>
      </c>
      <c r="JM27" s="413" t="str">
        <f>IF(ProvsCities!HX23="","",ProvsCities!HX23)</f>
        <v/>
      </c>
      <c r="JN27" s="413" t="str">
        <f>IF(ProvsCities!LX23="","",ProvsCities!LX23)</f>
        <v/>
      </c>
      <c r="JO27" s="413" t="str">
        <f>IF(ProvsCities!IK23="","",ProvsCities!IK23)</f>
        <v/>
      </c>
      <c r="JP27" s="413" t="str">
        <f>IF(ProvsCities!MK23="","",ProvsCities!MK23)</f>
        <v/>
      </c>
      <c r="JQ27" s="413" t="str">
        <f>IF(ProvsCities!IX23="","",ProvsCities!IX23)</f>
        <v/>
      </c>
      <c r="JR27" s="413" t="str">
        <f>IF(ProvsCities!MX23="","",ProvsCities!MX23)</f>
        <v/>
      </c>
      <c r="JS27" s="413" t="str">
        <f>IF(ProvsCities!JK23="","",ProvsCities!JK23)</f>
        <v/>
      </c>
      <c r="JT27" s="413" t="str">
        <f>IF(ProvsCities!NK23="","",ProvsCities!NK23)</f>
        <v/>
      </c>
      <c r="JU27" s="413" t="str">
        <f>IF(ProvsCities!JX23="","",ProvsCities!JX23)</f>
        <v/>
      </c>
      <c r="JV27" s="413" t="str">
        <f>IF(ProvsCities!NX23="","",ProvsCities!NX23)</f>
        <v/>
      </c>
      <c r="JW27" s="413" t="str">
        <f>IF(ProvsCities!KK23="","",ProvsCities!KK23)</f>
        <v/>
      </c>
      <c r="JX27" s="145" t="str">
        <f>IF(ProvsCities!OK23="","",ProvsCities!OK23)</f>
        <v/>
      </c>
      <c r="JY27" s="145" t="str">
        <f>IF(ProvsCities!KX23="","",ProvsCities!KX23)</f>
        <v/>
      </c>
      <c r="JZ27" s="146">
        <f t="shared" si="25"/>
        <v>0</v>
      </c>
    </row>
    <row r="28" spans="1:286" ht="15.9" customHeight="1" x14ac:dyDescent="0.3">
      <c r="A28" s="620" t="str">
        <f>IF(ProvsCities!$HJ24="","",ProvsCities!$HJ24)</f>
        <v/>
      </c>
      <c r="B28" s="621"/>
      <c r="C28" s="614" t="str">
        <f>IFERROR(IF(ProvsCities!$HM24="","",MROUND(ProvsCities!$HM24*Summary!$I$22,1)),"")</f>
        <v/>
      </c>
      <c r="D28" s="615"/>
      <c r="E28" s="614" t="str">
        <f>IF(ProvsCities!$HK24="","",ProvsCities!$HK24)</f>
        <v/>
      </c>
      <c r="F28" s="615"/>
      <c r="G28" s="71" t="str">
        <f t="shared" si="0"/>
        <v/>
      </c>
      <c r="H28" s="413" t="str">
        <f>IF(ProvsCities!LA24="","",ProvsCities!LA24)</f>
        <v/>
      </c>
      <c r="I28" s="413" t="str">
        <f>IF(ProvsCities!HN24="","",ProvsCities!HN24)</f>
        <v/>
      </c>
      <c r="J28" s="413" t="str">
        <f>IF(ProvsCities!LN24="","",ProvsCities!LN24)</f>
        <v/>
      </c>
      <c r="K28" s="413" t="str">
        <f>IF(ProvsCities!IA24="","",ProvsCities!IA24)</f>
        <v/>
      </c>
      <c r="L28" s="413" t="str">
        <f>IF(ProvsCities!MA24="","",ProvsCities!MA24)</f>
        <v/>
      </c>
      <c r="M28" s="413" t="str">
        <f>IF(ProvsCities!IN24="","",ProvsCities!IN24)</f>
        <v/>
      </c>
      <c r="N28" s="413" t="str">
        <f>IF(ProvsCities!MN24="","",ProvsCities!MN24)</f>
        <v/>
      </c>
      <c r="O28" s="413" t="str">
        <f>IF(ProvsCities!JA24="","",ProvsCities!JA24)</f>
        <v/>
      </c>
      <c r="P28" s="413" t="str">
        <f>IF(ProvsCities!NA24="","",ProvsCities!NA24)</f>
        <v/>
      </c>
      <c r="Q28" s="413" t="str">
        <f>IF(ProvsCities!JN24="","",ProvsCities!JN24)</f>
        <v/>
      </c>
      <c r="R28" s="413" t="str">
        <f>IF(ProvsCities!NN24="","",ProvsCities!NN24)</f>
        <v/>
      </c>
      <c r="S28" s="413" t="str">
        <f>IF(ProvsCities!KA24="","",ProvsCities!KA24)</f>
        <v/>
      </c>
      <c r="T28" s="145" t="str">
        <f>IF(ProvsCities!OA24="","",ProvsCities!OA24)</f>
        <v/>
      </c>
      <c r="U28" s="145" t="str">
        <f>IF(ProvsCities!KN24="","",ProvsCities!KN24)</f>
        <v/>
      </c>
      <c r="V28" s="146">
        <f t="shared" si="1"/>
        <v>0</v>
      </c>
      <c r="W28" s="620" t="str">
        <f>IF(ProvsCities!$HJ24="","",ProvsCities!$HJ24)</f>
        <v/>
      </c>
      <c r="X28" s="621"/>
      <c r="Y28" s="614" t="str">
        <f>IFERROR(IF(ProvsCities!$HM24="","",MROUND(ProvsCities!$HM24*Summary!$I$22,1)),"")</f>
        <v/>
      </c>
      <c r="Z28" s="615"/>
      <c r="AA28" s="614" t="str">
        <f>IF(ProvsCities!$HK24="","",ProvsCities!$HK24)</f>
        <v/>
      </c>
      <c r="AB28" s="615"/>
      <c r="AC28" s="71" t="str">
        <f t="shared" si="2"/>
        <v/>
      </c>
      <c r="AD28" s="413" t="str">
        <f>IF(ProvsCities!LE24="","",ProvsCities!LE24)</f>
        <v/>
      </c>
      <c r="AE28" s="413" t="str">
        <f>IF(ProvsCities!HR24="","",ProvsCities!HR24)</f>
        <v/>
      </c>
      <c r="AF28" s="413" t="str">
        <f>IF(ProvsCities!LR24="","",ProvsCities!LR24)</f>
        <v/>
      </c>
      <c r="AG28" s="413" t="str">
        <f>IF(ProvsCities!IE24="","",ProvsCities!IE24)</f>
        <v/>
      </c>
      <c r="AH28" s="413" t="str">
        <f>IF(ProvsCities!ME24="","",ProvsCities!ME24)</f>
        <v/>
      </c>
      <c r="AI28" s="413" t="str">
        <f>IF(ProvsCities!IR24="","",ProvsCities!IR24)</f>
        <v/>
      </c>
      <c r="AJ28" s="413" t="str">
        <f>IF(ProvsCities!MR24="","",ProvsCities!MR24)</f>
        <v/>
      </c>
      <c r="AK28" s="413" t="str">
        <f>IF(ProvsCities!JE24="","",ProvsCities!JE24)</f>
        <v/>
      </c>
      <c r="AL28" s="413" t="str">
        <f>IF(ProvsCities!NE24="","",ProvsCities!NE24)</f>
        <v/>
      </c>
      <c r="AM28" s="413" t="str">
        <f>IF(ProvsCities!JR24="","",ProvsCities!JR24)</f>
        <v/>
      </c>
      <c r="AN28" s="413" t="str">
        <f>IF(ProvsCities!NR24="","",ProvsCities!NR24)</f>
        <v/>
      </c>
      <c r="AO28" s="413" t="str">
        <f>IF(ProvsCities!KE24="","",ProvsCities!KE24)</f>
        <v/>
      </c>
      <c r="AP28" s="145" t="str">
        <f>IF(ProvsCities!OE24="","",ProvsCities!OE24)</f>
        <v/>
      </c>
      <c r="AQ28" s="145" t="str">
        <f>IF(ProvsCities!KR24="","",ProvsCities!KR24)</f>
        <v/>
      </c>
      <c r="AR28" s="146">
        <f t="shared" si="3"/>
        <v>0</v>
      </c>
      <c r="AS28" s="620" t="str">
        <f>IF(ProvsCities!$HJ24="","",ProvsCities!$HJ24)</f>
        <v/>
      </c>
      <c r="AT28" s="621"/>
      <c r="AU28" s="614" t="str">
        <f>IFERROR(IF(ProvsCities!$HM24="","",MROUND(ProvsCities!$HM24*Summary!$I$22,1)),"")</f>
        <v/>
      </c>
      <c r="AV28" s="615"/>
      <c r="AW28" s="614" t="str">
        <f>IF(ProvsCities!$HK24="","",ProvsCities!$HK24)</f>
        <v/>
      </c>
      <c r="AX28" s="615"/>
      <c r="AY28" s="71" t="str">
        <f t="shared" si="4"/>
        <v/>
      </c>
      <c r="AZ28" s="413" t="str">
        <f>IF(ProvsCities!LI24="","",ProvsCities!LI24)</f>
        <v/>
      </c>
      <c r="BA28" s="413" t="str">
        <f>IF(ProvsCities!HV24="","",ProvsCities!HV24)</f>
        <v/>
      </c>
      <c r="BB28" s="413" t="str">
        <f>IF(ProvsCities!LV24="","",ProvsCities!LV24)</f>
        <v/>
      </c>
      <c r="BC28" s="413" t="str">
        <f>IF(ProvsCities!II24="","",ProvsCities!II24)</f>
        <v/>
      </c>
      <c r="BD28" s="413" t="str">
        <f>IF(ProvsCities!MI24="","",ProvsCities!MI24)</f>
        <v/>
      </c>
      <c r="BE28" s="413" t="str">
        <f>IF(ProvsCities!IV24="","",ProvsCities!IV24)</f>
        <v/>
      </c>
      <c r="BF28" s="413" t="str">
        <f>IF(ProvsCities!MV24="","",ProvsCities!MV24)</f>
        <v/>
      </c>
      <c r="BG28" s="413" t="str">
        <f>IF(ProvsCities!JI24="","",ProvsCities!JI24)</f>
        <v/>
      </c>
      <c r="BH28" s="413" t="str">
        <f>IF(ProvsCities!NI24="","",ProvsCities!NI24)</f>
        <v/>
      </c>
      <c r="BI28" s="413" t="str">
        <f>IF(ProvsCities!JV24="","",ProvsCities!JV24)</f>
        <v/>
      </c>
      <c r="BJ28" s="413" t="str">
        <f>IF(ProvsCities!NV24="","",ProvsCities!NV24)</f>
        <v/>
      </c>
      <c r="BK28" s="413" t="str">
        <f>IF(ProvsCities!KI24="","",ProvsCities!KI24)</f>
        <v/>
      </c>
      <c r="BL28" s="145" t="str">
        <f>IF(ProvsCities!OI24="","",ProvsCities!OI24)</f>
        <v/>
      </c>
      <c r="BM28" s="145" t="str">
        <f>IF(ProvsCities!KV24="","",ProvsCities!KV24)</f>
        <v/>
      </c>
      <c r="BN28" s="146">
        <f t="shared" si="5"/>
        <v>0</v>
      </c>
      <c r="BO28" s="620" t="str">
        <f>IF(ProvsCities!$HJ24="","",ProvsCities!$HJ24)</f>
        <v/>
      </c>
      <c r="BP28" s="621"/>
      <c r="BQ28" s="614" t="str">
        <f>IFERROR(IF(ProvsCities!$HM24="","",MROUND(ProvsCities!$HM24*Summary!$I$22,1)),"")</f>
        <v/>
      </c>
      <c r="BR28" s="615"/>
      <c r="BS28" s="614" t="str">
        <f>IF(ProvsCities!$HK24="","",ProvsCities!$HK24)</f>
        <v/>
      </c>
      <c r="BT28" s="615"/>
      <c r="BU28" s="71" t="str">
        <f t="shared" si="6"/>
        <v/>
      </c>
      <c r="BV28" s="413" t="str">
        <f>IF(ProvsCities!LD24="","",ProvsCities!LD24)</f>
        <v/>
      </c>
      <c r="BW28" s="413" t="str">
        <f>IF(ProvsCities!HQ24="","",ProvsCities!HQ24)</f>
        <v/>
      </c>
      <c r="BX28" s="413" t="str">
        <f>IF(ProvsCities!LQ24="","",ProvsCities!LQ24)</f>
        <v/>
      </c>
      <c r="BY28" s="413" t="str">
        <f>IF(ProvsCities!ID24="","",ProvsCities!ID24)</f>
        <v/>
      </c>
      <c r="BZ28" s="413" t="str">
        <f>IF(ProvsCities!MD24="","",ProvsCities!MD24)</f>
        <v/>
      </c>
      <c r="CA28" s="413" t="str">
        <f>IF(ProvsCities!IQ24="","",ProvsCities!IQ24)</f>
        <v/>
      </c>
      <c r="CB28" s="413" t="str">
        <f>IF(ProvsCities!MQ24="","",ProvsCities!MQ24)</f>
        <v/>
      </c>
      <c r="CC28" s="413" t="str">
        <f>IF(ProvsCities!JD24="","",ProvsCities!JD24)</f>
        <v/>
      </c>
      <c r="CD28" s="413" t="str">
        <f>IF(ProvsCities!ND24="","",ProvsCities!ND24)</f>
        <v/>
      </c>
      <c r="CE28" s="413" t="str">
        <f>IF(ProvsCities!JQ24="","",ProvsCities!JQ24)</f>
        <v/>
      </c>
      <c r="CF28" s="413" t="str">
        <f>IF(ProvsCities!NQ24="","",ProvsCities!NQ24)</f>
        <v/>
      </c>
      <c r="CG28" s="413" t="str">
        <f>IF(ProvsCities!KD24="","",ProvsCities!KD24)</f>
        <v/>
      </c>
      <c r="CH28" s="145" t="str">
        <f>IF(ProvsCities!OD24="","",ProvsCities!OD24)</f>
        <v/>
      </c>
      <c r="CI28" s="145" t="str">
        <f>IF(ProvsCities!KQ24="","",ProvsCities!KQ24)</f>
        <v/>
      </c>
      <c r="CJ28" s="72">
        <f t="shared" si="7"/>
        <v>0</v>
      </c>
      <c r="CK28" s="620" t="str">
        <f>IF(ProvsCities!$HJ24="","",ProvsCities!$HJ24)</f>
        <v/>
      </c>
      <c r="CL28" s="621"/>
      <c r="CM28" s="614" t="str">
        <f>IFERROR(IF(ProvsCities!$HM24="","",MROUND(ProvsCities!$HM24*Summary!$I$22,1)),"")</f>
        <v/>
      </c>
      <c r="CN28" s="615"/>
      <c r="CO28" s="614" t="str">
        <f>IF(ProvsCities!$HK24="","",ProvsCities!$HK24)</f>
        <v/>
      </c>
      <c r="CP28" s="615"/>
      <c r="CQ28" s="71" t="str">
        <f t="shared" si="8"/>
        <v/>
      </c>
      <c r="CR28" s="413" t="str">
        <f>IF(ProvsCities!LG24="","",ProvsCities!LG24)</f>
        <v/>
      </c>
      <c r="CS28" s="413" t="str">
        <f>IF(ProvsCities!HT24="","",ProvsCities!HT24)</f>
        <v/>
      </c>
      <c r="CT28" s="413" t="str">
        <f>IF(ProvsCities!LT24="","",ProvsCities!LT24)</f>
        <v/>
      </c>
      <c r="CU28" s="413" t="str">
        <f>IF(ProvsCities!IG24="","",ProvsCities!IG24)</f>
        <v/>
      </c>
      <c r="CV28" s="413" t="str">
        <f>IF(ProvsCities!MG24="","",ProvsCities!MG24)</f>
        <v/>
      </c>
      <c r="CW28" s="413" t="str">
        <f>IF(ProvsCities!IT24="","",ProvsCities!IT24)</f>
        <v/>
      </c>
      <c r="CX28" s="413" t="str">
        <f>IF(ProvsCities!MT24="","",ProvsCities!MT24)</f>
        <v/>
      </c>
      <c r="CY28" s="413" t="str">
        <f>IF(ProvsCities!JG24="","",ProvsCities!JG24)</f>
        <v/>
      </c>
      <c r="CZ28" s="413" t="str">
        <f>IF(ProvsCities!NG24="","",ProvsCities!NG24)</f>
        <v/>
      </c>
      <c r="DA28" s="413" t="str">
        <f>IF(ProvsCities!JT24="","",ProvsCities!JT24)</f>
        <v/>
      </c>
      <c r="DB28" s="413" t="str">
        <f>IF(ProvsCities!NT24="","",ProvsCities!NT24)</f>
        <v/>
      </c>
      <c r="DC28" s="413" t="str">
        <f>IF(ProvsCities!KG24="","",ProvsCities!KG24)</f>
        <v/>
      </c>
      <c r="DD28" s="145" t="str">
        <f>IF(ProvsCities!OG24="","",ProvsCities!OG24)</f>
        <v/>
      </c>
      <c r="DE28" s="145" t="str">
        <f>IF(ProvsCities!KT24="","",ProvsCities!KT24)</f>
        <v/>
      </c>
      <c r="DF28" s="146">
        <f t="shared" si="9"/>
        <v>0</v>
      </c>
      <c r="DG28" s="620" t="str">
        <f>IF(ProvsCities!$HJ24="","",ProvsCities!$HJ24)</f>
        <v/>
      </c>
      <c r="DH28" s="621"/>
      <c r="DI28" s="614" t="str">
        <f>IFERROR(IF(ProvsCities!$HM24="","",MROUND(ProvsCities!$HM24*Summary!$I$22,1)),"")</f>
        <v/>
      </c>
      <c r="DJ28" s="615"/>
      <c r="DK28" s="614" t="str">
        <f>IF(ProvsCities!$HK24="","",ProvsCities!$HK24)</f>
        <v/>
      </c>
      <c r="DL28" s="615"/>
      <c r="DM28" s="71" t="str">
        <f t="shared" si="10"/>
        <v/>
      </c>
      <c r="DN28" s="413" t="str">
        <f>IF(ProvsCities!LM24="","",ProvsCities!LM24)</f>
        <v/>
      </c>
      <c r="DO28" s="413" t="str">
        <f>IF(ProvsCities!HZ24="","",ProvsCities!HZ24)</f>
        <v/>
      </c>
      <c r="DP28" s="413" t="str">
        <f>IF(ProvsCities!LZ24="","",ProvsCities!LZ24)</f>
        <v/>
      </c>
      <c r="DQ28" s="413" t="str">
        <f>IF(ProvsCities!IM24="","",ProvsCities!IM24)</f>
        <v/>
      </c>
      <c r="DR28" s="413" t="str">
        <f>IF(ProvsCities!MM24="","",ProvsCities!MM24)</f>
        <v/>
      </c>
      <c r="DS28" s="413" t="str">
        <f>IF(ProvsCities!IZ24="","",ProvsCities!IZ24)</f>
        <v/>
      </c>
      <c r="DT28" s="413" t="str">
        <f>IF(ProvsCities!MZ24="","",ProvsCities!MZ24)</f>
        <v/>
      </c>
      <c r="DU28" s="413" t="str">
        <f>IF(ProvsCities!JM24="","",ProvsCities!JM24)</f>
        <v/>
      </c>
      <c r="DV28" s="413" t="str">
        <f>IF(ProvsCities!NM24="","",ProvsCities!NM24)</f>
        <v/>
      </c>
      <c r="DW28" s="413" t="str">
        <f>IF(ProvsCities!JZ24="","",ProvsCities!JZ24)</f>
        <v/>
      </c>
      <c r="DX28" s="413" t="str">
        <f>IF(ProvsCities!NZ24="","",ProvsCities!NZ24)</f>
        <v/>
      </c>
      <c r="DY28" s="413" t="str">
        <f>IF(ProvsCities!KM24="","",ProvsCities!KM24)</f>
        <v/>
      </c>
      <c r="DZ28" s="145" t="str">
        <f>IF(ProvsCities!OM24="","",ProvsCities!OM24)</f>
        <v/>
      </c>
      <c r="EA28" s="145" t="str">
        <f>IF(ProvsCities!KZ24="","",ProvsCities!KZ24)</f>
        <v/>
      </c>
      <c r="EB28" s="146">
        <f t="shared" si="11"/>
        <v>0</v>
      </c>
      <c r="EC28" s="620" t="str">
        <f>IF(ProvsCities!$HJ24="","",ProvsCities!$HJ24)</f>
        <v/>
      </c>
      <c r="ED28" s="621"/>
      <c r="EE28" s="614" t="str">
        <f>IFERROR(IF(ProvsCities!$HM24="","",MROUND(ProvsCities!$HM24*Summary!$I$22,1)),"")</f>
        <v/>
      </c>
      <c r="EF28" s="615"/>
      <c r="EG28" s="614" t="str">
        <f>IF(ProvsCities!$HK24="","",ProvsCities!$HK24)</f>
        <v/>
      </c>
      <c r="EH28" s="615"/>
      <c r="EI28" s="71" t="str">
        <f t="shared" si="12"/>
        <v/>
      </c>
      <c r="EJ28" s="413" t="str">
        <f>IF(ProvsCities!LC24="","",ProvsCities!LC24)</f>
        <v/>
      </c>
      <c r="EK28" s="413" t="str">
        <f>IF(ProvsCities!HP24="","",ProvsCities!HP24)</f>
        <v/>
      </c>
      <c r="EL28" s="413" t="str">
        <f>IF(ProvsCities!LP24="","",ProvsCities!LP24)</f>
        <v/>
      </c>
      <c r="EM28" s="413" t="str">
        <f>IF(ProvsCities!IC24="","",ProvsCities!IC24)</f>
        <v/>
      </c>
      <c r="EN28" s="413" t="str">
        <f>IF(ProvsCities!MC24="","",ProvsCities!MC24)</f>
        <v/>
      </c>
      <c r="EO28" s="413" t="str">
        <f>IF(ProvsCities!IP24="","",ProvsCities!IP24)</f>
        <v/>
      </c>
      <c r="EP28" s="413" t="str">
        <f>IF(ProvsCities!MP24="","",ProvsCities!MP24)</f>
        <v/>
      </c>
      <c r="EQ28" s="413" t="str">
        <f>IF(ProvsCities!JC24="","",ProvsCities!JC24)</f>
        <v/>
      </c>
      <c r="ER28" s="413" t="str">
        <f>IF(ProvsCities!NC24="","",ProvsCities!NC24)</f>
        <v/>
      </c>
      <c r="ES28" s="413" t="str">
        <f>IF(ProvsCities!JP24="","",ProvsCities!JP24)</f>
        <v/>
      </c>
      <c r="ET28" s="413" t="str">
        <f>IF(ProvsCities!NP24="","",ProvsCities!NP24)</f>
        <v/>
      </c>
      <c r="EU28" s="413" t="str">
        <f>IF(ProvsCities!KC24="","",ProvsCities!KC24)</f>
        <v/>
      </c>
      <c r="EV28" s="145" t="str">
        <f>IF(ProvsCities!OC24="","",ProvsCities!OC24)</f>
        <v/>
      </c>
      <c r="EW28" s="145" t="str">
        <f>IF(ProvsCities!KP24="","",ProvsCities!KP24)</f>
        <v/>
      </c>
      <c r="EX28" s="146">
        <f t="shared" si="13"/>
        <v>0</v>
      </c>
      <c r="EY28" s="620" t="str">
        <f>IF(ProvsCities!$HJ24="","",ProvsCities!$HJ24)</f>
        <v/>
      </c>
      <c r="EZ28" s="621"/>
      <c r="FA28" s="614" t="str">
        <f>IFERROR(IF(ProvsCities!$HM24="","",MROUND(ProvsCities!$HM24*Summary!$I$22,1)),"")</f>
        <v/>
      </c>
      <c r="FB28" s="615"/>
      <c r="FC28" s="614" t="str">
        <f>IF(ProvsCities!$HK24="","",ProvsCities!$HK24)</f>
        <v/>
      </c>
      <c r="FD28" s="615"/>
      <c r="FE28" s="71" t="str">
        <f t="shared" si="14"/>
        <v/>
      </c>
      <c r="FF28" s="413" t="str">
        <f>IF(ProvsCities!LF24="","",ProvsCities!LF24)</f>
        <v/>
      </c>
      <c r="FG28" s="413" t="str">
        <f>IF(ProvsCities!HS24="","",ProvsCities!HS24)</f>
        <v/>
      </c>
      <c r="FH28" s="413" t="str">
        <f>IF(ProvsCities!LS24="","",ProvsCities!LS24)</f>
        <v/>
      </c>
      <c r="FI28" s="413" t="str">
        <f>IF(ProvsCities!IF24="","",ProvsCities!IF24)</f>
        <v/>
      </c>
      <c r="FJ28" s="413" t="str">
        <f>IF(ProvsCities!MF24="","",ProvsCities!MF24)</f>
        <v/>
      </c>
      <c r="FK28" s="413" t="str">
        <f>IF(ProvsCities!IS24="","",ProvsCities!IS24)</f>
        <v/>
      </c>
      <c r="FL28" s="413" t="str">
        <f>IF(ProvsCities!MS24="","",ProvsCities!MS24)</f>
        <v/>
      </c>
      <c r="FM28" s="413" t="str">
        <f>IF(ProvsCities!JF24="","",ProvsCities!JF24)</f>
        <v/>
      </c>
      <c r="FN28" s="413" t="str">
        <f>IF(ProvsCities!NF24="","",ProvsCities!NF24)</f>
        <v/>
      </c>
      <c r="FO28" s="413" t="str">
        <f>IF(ProvsCities!JS24="","",ProvsCities!JS24)</f>
        <v/>
      </c>
      <c r="FP28" s="413" t="str">
        <f>IF(ProvsCities!NS24="","",ProvsCities!NS24)</f>
        <v/>
      </c>
      <c r="FQ28" s="413" t="str">
        <f>IF(ProvsCities!KF24="","",ProvsCities!KF24)</f>
        <v/>
      </c>
      <c r="FR28" s="145" t="str">
        <f>IF(ProvsCities!OF24="","",ProvsCities!OF24)</f>
        <v/>
      </c>
      <c r="FS28" s="145" t="str">
        <f>IF(ProvsCities!KS24="","",ProvsCities!KS24)</f>
        <v/>
      </c>
      <c r="FT28" s="146">
        <f t="shared" si="15"/>
        <v>0</v>
      </c>
      <c r="FU28" s="620" t="str">
        <f>IF(ProvsCities!$HJ24="","",ProvsCities!$HJ24)</f>
        <v/>
      </c>
      <c r="FV28" s="621"/>
      <c r="FW28" s="614" t="str">
        <f>IFERROR(IF(ProvsCities!$HM24="","",MROUND(ProvsCities!$HM24*Summary!$I$22,1)),"")</f>
        <v/>
      </c>
      <c r="FX28" s="615"/>
      <c r="FY28" s="614" t="str">
        <f>IF(ProvsCities!$HK24="","",ProvsCities!$HK24)</f>
        <v/>
      </c>
      <c r="FZ28" s="615"/>
      <c r="GA28" s="71" t="str">
        <f t="shared" si="16"/>
        <v/>
      </c>
      <c r="GB28" s="413" t="str">
        <f>IF(ProvsCities!LL24="","",ProvsCities!LL24)</f>
        <v/>
      </c>
      <c r="GC28" s="413" t="str">
        <f>IF(ProvsCities!HY24="","",ProvsCities!HY24)</f>
        <v/>
      </c>
      <c r="GD28" s="413" t="str">
        <f>IF(ProvsCities!LY24="","",ProvsCities!LY24)</f>
        <v/>
      </c>
      <c r="GE28" s="413" t="str">
        <f>IF(ProvsCities!IL24="","",ProvsCities!IL24)</f>
        <v/>
      </c>
      <c r="GF28" s="413" t="str">
        <f>IF(ProvsCities!ML24="","",ProvsCities!ML24)</f>
        <v/>
      </c>
      <c r="GG28" s="413" t="str">
        <f>IF(ProvsCities!IY24="","",ProvsCities!IY24)</f>
        <v/>
      </c>
      <c r="GH28" s="413" t="str">
        <f>IF(ProvsCities!MY24="","",ProvsCities!MY24)</f>
        <v/>
      </c>
      <c r="GI28" s="413" t="str">
        <f>IF(ProvsCities!JL24="","",ProvsCities!JL24)</f>
        <v/>
      </c>
      <c r="GJ28" s="413" t="str">
        <f>IF(ProvsCities!NL24="","",ProvsCities!NL24)</f>
        <v/>
      </c>
      <c r="GK28" s="413" t="str">
        <f>IF(ProvsCities!JY24="","",ProvsCities!JY24)</f>
        <v/>
      </c>
      <c r="GL28" s="413" t="str">
        <f>IF(ProvsCities!NY24="","",ProvsCities!NY24)</f>
        <v/>
      </c>
      <c r="GM28" s="413" t="str">
        <f>IF(ProvsCities!KL24="","",ProvsCities!KL24)</f>
        <v/>
      </c>
      <c r="GN28" s="145" t="str">
        <f>IF(ProvsCities!OL24="","",ProvsCities!OL24)</f>
        <v/>
      </c>
      <c r="GO28" s="145" t="str">
        <f>IF(ProvsCities!KY24="","",ProvsCities!KY24)</f>
        <v/>
      </c>
      <c r="GP28" s="146">
        <f t="shared" si="17"/>
        <v>0</v>
      </c>
      <c r="GQ28" s="620" t="str">
        <f>IF(ProvsCities!$HJ24="","",ProvsCities!$HJ24)</f>
        <v/>
      </c>
      <c r="GR28" s="621"/>
      <c r="GS28" s="614" t="str">
        <f>IFERROR(IF(ProvsCities!$HM24="","",MROUND(ProvsCities!$HM24*Summary!$I$22,1)),"")</f>
        <v/>
      </c>
      <c r="GT28" s="615"/>
      <c r="GU28" s="614" t="str">
        <f>IF(ProvsCities!$HK24="","",ProvsCities!$HK24)</f>
        <v/>
      </c>
      <c r="GV28" s="615"/>
      <c r="GW28" s="71" t="str">
        <f t="shared" si="18"/>
        <v/>
      </c>
      <c r="GX28" s="413" t="str">
        <f>IF(ProvsCities!LB24="","",ProvsCities!LB24)</f>
        <v/>
      </c>
      <c r="GY28" s="413" t="str">
        <f>IF(ProvsCities!HO24="","",ProvsCities!HO24)</f>
        <v/>
      </c>
      <c r="GZ28" s="413" t="str">
        <f>IF(ProvsCities!LO24="","",ProvsCities!LO24)</f>
        <v/>
      </c>
      <c r="HA28" s="413" t="str">
        <f>IF(ProvsCities!IB24="","",ProvsCities!IB24)</f>
        <v/>
      </c>
      <c r="HB28" s="413" t="str">
        <f>IF(ProvsCities!MB24="","",ProvsCities!MB24)</f>
        <v/>
      </c>
      <c r="HC28" s="413" t="str">
        <f>IF(ProvsCities!IO24="","",ProvsCities!IO24)</f>
        <v/>
      </c>
      <c r="HD28" s="413" t="str">
        <f>IF(ProvsCities!MO24="","",ProvsCities!MO24)</f>
        <v/>
      </c>
      <c r="HE28" s="413" t="str">
        <f>IF(ProvsCities!JB24="","",ProvsCities!JB24)</f>
        <v/>
      </c>
      <c r="HF28" s="413" t="str">
        <f>IF(ProvsCities!NB24="","",ProvsCities!NB24)</f>
        <v/>
      </c>
      <c r="HG28" s="413" t="str">
        <f>IF(ProvsCities!JO24="","",ProvsCities!JO24)</f>
        <v/>
      </c>
      <c r="HH28" s="413" t="str">
        <f>IF(ProvsCities!NO24="","",ProvsCities!NO24)</f>
        <v/>
      </c>
      <c r="HI28" s="413" t="str">
        <f>IF(ProvsCities!KB24="","",ProvsCities!KB24)</f>
        <v/>
      </c>
      <c r="HJ28" s="145" t="str">
        <f>IF(ProvsCities!OB24="","",ProvsCities!OB24)</f>
        <v/>
      </c>
      <c r="HK28" s="145" t="str">
        <f>IF(ProvsCities!KO24="","",ProvsCities!KO24)</f>
        <v/>
      </c>
      <c r="HL28" s="146">
        <f t="shared" si="19"/>
        <v>0</v>
      </c>
      <c r="HM28" s="620" t="str">
        <f>IF(ProvsCities!$HJ24="","",ProvsCities!$HJ24)</f>
        <v/>
      </c>
      <c r="HN28" s="621"/>
      <c r="HO28" s="614" t="str">
        <f>IFERROR(IF(ProvsCities!$HM24="","",MROUND(ProvsCities!$HM24*Summary!$I$22,1)),"")</f>
        <v/>
      </c>
      <c r="HP28" s="615"/>
      <c r="HQ28" s="614" t="str">
        <f>IF(ProvsCities!$HK24="","",ProvsCities!$HK24)</f>
        <v/>
      </c>
      <c r="HR28" s="615"/>
      <c r="HS28" s="71" t="str">
        <f t="shared" si="20"/>
        <v/>
      </c>
      <c r="HT28" s="413" t="str">
        <f>IF(ProvsCities!LH24="","",ProvsCities!LH24)</f>
        <v/>
      </c>
      <c r="HU28" s="413" t="str">
        <f>IF(ProvsCities!HU24="","",ProvsCities!HU24)</f>
        <v/>
      </c>
      <c r="HV28" s="413" t="str">
        <f>IF(ProvsCities!LU24="","",ProvsCities!LU24)</f>
        <v/>
      </c>
      <c r="HW28" s="413" t="str">
        <f>IF(ProvsCities!IH24="","",ProvsCities!IH24)</f>
        <v/>
      </c>
      <c r="HX28" s="413" t="str">
        <f>IF(ProvsCities!MH24="","",ProvsCities!MH24)</f>
        <v/>
      </c>
      <c r="HY28" s="413" t="str">
        <f>IF(ProvsCities!IU24="","",ProvsCities!IU24)</f>
        <v/>
      </c>
      <c r="HZ28" s="413" t="str">
        <f>IF(ProvsCities!MU24="","",ProvsCities!MU24)</f>
        <v/>
      </c>
      <c r="IA28" s="413" t="str">
        <f>IF(ProvsCities!JH24="","",ProvsCities!JH24)</f>
        <v/>
      </c>
      <c r="IB28" s="413" t="str">
        <f>IF(ProvsCities!NH24="","",ProvsCities!NH24)</f>
        <v/>
      </c>
      <c r="IC28" s="413" t="str">
        <f>IF(ProvsCities!JU24="","",ProvsCities!JU24)</f>
        <v/>
      </c>
      <c r="ID28" s="413" t="str">
        <f>IF(ProvsCities!NU24="","",ProvsCities!NU24)</f>
        <v/>
      </c>
      <c r="IE28" s="413" t="str">
        <f>IF(ProvsCities!KH24="","",ProvsCities!KH24)</f>
        <v/>
      </c>
      <c r="IF28" s="145" t="str">
        <f>IF(ProvsCities!OH24="","",ProvsCities!OH24)</f>
        <v/>
      </c>
      <c r="IG28" s="145" t="str">
        <f>IF(ProvsCities!KU24="","",ProvsCities!KU24)</f>
        <v/>
      </c>
      <c r="IH28" s="146">
        <f t="shared" si="21"/>
        <v>0</v>
      </c>
      <c r="II28" s="620" t="str">
        <f>IF(ProvsCities!$HJ24="","",ProvsCities!$HJ24)</f>
        <v/>
      </c>
      <c r="IJ28" s="621"/>
      <c r="IK28" s="614" t="str">
        <f>IFERROR(IF(ProvsCities!$HM24="","",MROUND(ProvsCities!$HM24*Summary!$I$22,1)),"")</f>
        <v/>
      </c>
      <c r="IL28" s="615"/>
      <c r="IM28" s="614" t="str">
        <f>IF(ProvsCities!$HK24="","",ProvsCities!$HK24)</f>
        <v/>
      </c>
      <c r="IN28" s="615"/>
      <c r="IO28" s="71" t="str">
        <f t="shared" si="22"/>
        <v/>
      </c>
      <c r="IP28" s="413" t="str">
        <f>IF(ProvsCities!LJ24="","",ProvsCities!LJ24)</f>
        <v/>
      </c>
      <c r="IQ28" s="413" t="str">
        <f>IF(ProvsCities!HW24="","",ProvsCities!HW24)</f>
        <v/>
      </c>
      <c r="IR28" s="413" t="str">
        <f>IF(ProvsCities!LW24="","",ProvsCities!LW24)</f>
        <v/>
      </c>
      <c r="IS28" s="413" t="str">
        <f>IF(ProvsCities!IJ24="","",ProvsCities!IJ24)</f>
        <v/>
      </c>
      <c r="IT28" s="413" t="str">
        <f>IF(ProvsCities!MJ24="","",ProvsCities!MJ24)</f>
        <v/>
      </c>
      <c r="IU28" s="413" t="str">
        <f>IF(ProvsCities!IW24="","",ProvsCities!IW24)</f>
        <v/>
      </c>
      <c r="IV28" s="413" t="str">
        <f>IF(ProvsCities!MW24="","",ProvsCities!MW24)</f>
        <v/>
      </c>
      <c r="IW28" s="413" t="str">
        <f>IF(ProvsCities!JJ24="","",ProvsCities!JJ24)</f>
        <v/>
      </c>
      <c r="IX28" s="413" t="str">
        <f>IF(ProvsCities!NJ24="","",ProvsCities!NJ24)</f>
        <v/>
      </c>
      <c r="IY28" s="413" t="str">
        <f>IF(ProvsCities!JW24="","",ProvsCities!JW24)</f>
        <v/>
      </c>
      <c r="IZ28" s="413" t="str">
        <f>IF(ProvsCities!NW24="","",ProvsCities!NW24)</f>
        <v/>
      </c>
      <c r="JA28" s="413" t="str">
        <f>IF(ProvsCities!KJ24="","",ProvsCities!KJ24)</f>
        <v/>
      </c>
      <c r="JB28" s="145" t="str">
        <f>IF(ProvsCities!OJ24="","",ProvsCities!OJ24)</f>
        <v/>
      </c>
      <c r="JC28" s="145" t="str">
        <f>IF(ProvsCities!KW24="","",ProvsCities!KW24)</f>
        <v/>
      </c>
      <c r="JD28" s="146">
        <f t="shared" si="23"/>
        <v>0</v>
      </c>
      <c r="JE28" s="620" t="str">
        <f>IF(ProvsCities!$HJ24="","",ProvsCities!$HJ24)</f>
        <v/>
      </c>
      <c r="JF28" s="621"/>
      <c r="JG28" s="614" t="str">
        <f>IFERROR(IF(ProvsCities!$HM24="","",MROUND(ProvsCities!$HM24*Summary!$I$22,1)),"")</f>
        <v/>
      </c>
      <c r="JH28" s="615"/>
      <c r="JI28" s="614" t="str">
        <f>IF(ProvsCities!$HK24="","",ProvsCities!$HK24)</f>
        <v/>
      </c>
      <c r="JJ28" s="615"/>
      <c r="JK28" s="71" t="str">
        <f t="shared" si="24"/>
        <v/>
      </c>
      <c r="JL28" s="413" t="str">
        <f>IF(ProvsCities!LK24="","",ProvsCities!LK24)</f>
        <v/>
      </c>
      <c r="JM28" s="413" t="str">
        <f>IF(ProvsCities!HX24="","",ProvsCities!HX24)</f>
        <v/>
      </c>
      <c r="JN28" s="413" t="str">
        <f>IF(ProvsCities!LX24="","",ProvsCities!LX24)</f>
        <v/>
      </c>
      <c r="JO28" s="413" t="str">
        <f>IF(ProvsCities!IK24="","",ProvsCities!IK24)</f>
        <v/>
      </c>
      <c r="JP28" s="413" t="str">
        <f>IF(ProvsCities!MK24="","",ProvsCities!MK24)</f>
        <v/>
      </c>
      <c r="JQ28" s="413" t="str">
        <f>IF(ProvsCities!IX24="","",ProvsCities!IX24)</f>
        <v/>
      </c>
      <c r="JR28" s="413" t="str">
        <f>IF(ProvsCities!MX24="","",ProvsCities!MX24)</f>
        <v/>
      </c>
      <c r="JS28" s="413" t="str">
        <f>IF(ProvsCities!JK24="","",ProvsCities!JK24)</f>
        <v/>
      </c>
      <c r="JT28" s="413" t="str">
        <f>IF(ProvsCities!NK24="","",ProvsCities!NK24)</f>
        <v/>
      </c>
      <c r="JU28" s="413" t="str">
        <f>IF(ProvsCities!JX24="","",ProvsCities!JX24)</f>
        <v/>
      </c>
      <c r="JV28" s="413" t="str">
        <f>IF(ProvsCities!NX24="","",ProvsCities!NX24)</f>
        <v/>
      </c>
      <c r="JW28" s="413" t="str">
        <f>IF(ProvsCities!KK24="","",ProvsCities!KK24)</f>
        <v/>
      </c>
      <c r="JX28" s="145" t="str">
        <f>IF(ProvsCities!OK24="","",ProvsCities!OK24)</f>
        <v/>
      </c>
      <c r="JY28" s="145" t="str">
        <f>IF(ProvsCities!KX24="","",ProvsCities!KX24)</f>
        <v/>
      </c>
      <c r="JZ28" s="146">
        <f t="shared" si="25"/>
        <v>0</v>
      </c>
    </row>
    <row r="29" spans="1:286" ht="15.9" customHeight="1" x14ac:dyDescent="0.3">
      <c r="A29" s="620" t="str">
        <f>IF(ProvsCities!$HJ25="","",ProvsCities!$HJ25)</f>
        <v/>
      </c>
      <c r="B29" s="621"/>
      <c r="C29" s="614" t="str">
        <f>IFERROR(IF(ProvsCities!$HM25="","",MROUND(ProvsCities!$HM25*Summary!$I$22,1)),"")</f>
        <v/>
      </c>
      <c r="D29" s="615"/>
      <c r="E29" s="614" t="str">
        <f>IF(ProvsCities!$HK25="","",ProvsCities!$HK25)</f>
        <v/>
      </c>
      <c r="F29" s="615"/>
      <c r="G29" s="71" t="str">
        <f t="shared" si="0"/>
        <v/>
      </c>
      <c r="H29" s="413" t="str">
        <f>IF(ProvsCities!LA25="","",ProvsCities!LA25)</f>
        <v/>
      </c>
      <c r="I29" s="413" t="str">
        <f>IF(ProvsCities!HN25="","",ProvsCities!HN25)</f>
        <v/>
      </c>
      <c r="J29" s="413" t="str">
        <f>IF(ProvsCities!LN25="","",ProvsCities!LN25)</f>
        <v/>
      </c>
      <c r="K29" s="413" t="str">
        <f>IF(ProvsCities!IA25="","",ProvsCities!IA25)</f>
        <v/>
      </c>
      <c r="L29" s="413" t="str">
        <f>IF(ProvsCities!MA25="","",ProvsCities!MA25)</f>
        <v/>
      </c>
      <c r="M29" s="413" t="str">
        <f>IF(ProvsCities!IN25="","",ProvsCities!IN25)</f>
        <v/>
      </c>
      <c r="N29" s="413" t="str">
        <f>IF(ProvsCities!MN25="","",ProvsCities!MN25)</f>
        <v/>
      </c>
      <c r="O29" s="413" t="str">
        <f>IF(ProvsCities!JA25="","",ProvsCities!JA25)</f>
        <v/>
      </c>
      <c r="P29" s="413" t="str">
        <f>IF(ProvsCities!NA25="","",ProvsCities!NA25)</f>
        <v/>
      </c>
      <c r="Q29" s="413" t="str">
        <f>IF(ProvsCities!JN25="","",ProvsCities!JN25)</f>
        <v/>
      </c>
      <c r="R29" s="413" t="str">
        <f>IF(ProvsCities!NN25="","",ProvsCities!NN25)</f>
        <v/>
      </c>
      <c r="S29" s="413" t="str">
        <f>IF(ProvsCities!KA25="","",ProvsCities!KA25)</f>
        <v/>
      </c>
      <c r="T29" s="145" t="str">
        <f>IF(ProvsCities!OA25="","",ProvsCities!OA25)</f>
        <v/>
      </c>
      <c r="U29" s="145" t="str">
        <f>IF(ProvsCities!KN25="","",ProvsCities!KN25)</f>
        <v/>
      </c>
      <c r="V29" s="146">
        <f t="shared" si="1"/>
        <v>0</v>
      </c>
      <c r="W29" s="620" t="str">
        <f>IF(ProvsCities!$HJ25="","",ProvsCities!$HJ25)</f>
        <v/>
      </c>
      <c r="X29" s="621"/>
      <c r="Y29" s="614" t="str">
        <f>IFERROR(IF(ProvsCities!$HM25="","",MROUND(ProvsCities!$HM25*Summary!$I$22,1)),"")</f>
        <v/>
      </c>
      <c r="Z29" s="615"/>
      <c r="AA29" s="614" t="str">
        <f>IF(ProvsCities!$HK25="","",ProvsCities!$HK25)</f>
        <v/>
      </c>
      <c r="AB29" s="615"/>
      <c r="AC29" s="71" t="str">
        <f t="shared" si="2"/>
        <v/>
      </c>
      <c r="AD29" s="413" t="str">
        <f>IF(ProvsCities!LE25="","",ProvsCities!LE25)</f>
        <v/>
      </c>
      <c r="AE29" s="413" t="str">
        <f>IF(ProvsCities!HR25="","",ProvsCities!HR25)</f>
        <v/>
      </c>
      <c r="AF29" s="413" t="str">
        <f>IF(ProvsCities!LR25="","",ProvsCities!LR25)</f>
        <v/>
      </c>
      <c r="AG29" s="413" t="str">
        <f>IF(ProvsCities!IE25="","",ProvsCities!IE25)</f>
        <v/>
      </c>
      <c r="AH29" s="413" t="str">
        <f>IF(ProvsCities!ME25="","",ProvsCities!ME25)</f>
        <v/>
      </c>
      <c r="AI29" s="413" t="str">
        <f>IF(ProvsCities!IR25="","",ProvsCities!IR25)</f>
        <v/>
      </c>
      <c r="AJ29" s="413" t="str">
        <f>IF(ProvsCities!MR25="","",ProvsCities!MR25)</f>
        <v/>
      </c>
      <c r="AK29" s="413" t="str">
        <f>IF(ProvsCities!JE25="","",ProvsCities!JE25)</f>
        <v/>
      </c>
      <c r="AL29" s="413" t="str">
        <f>IF(ProvsCities!NE25="","",ProvsCities!NE25)</f>
        <v/>
      </c>
      <c r="AM29" s="413" t="str">
        <f>IF(ProvsCities!JR25="","",ProvsCities!JR25)</f>
        <v/>
      </c>
      <c r="AN29" s="413" t="str">
        <f>IF(ProvsCities!NR25="","",ProvsCities!NR25)</f>
        <v/>
      </c>
      <c r="AO29" s="413" t="str">
        <f>IF(ProvsCities!KE25="","",ProvsCities!KE25)</f>
        <v/>
      </c>
      <c r="AP29" s="145" t="str">
        <f>IF(ProvsCities!OE25="","",ProvsCities!OE25)</f>
        <v/>
      </c>
      <c r="AQ29" s="145" t="str">
        <f>IF(ProvsCities!KR25="","",ProvsCities!KR25)</f>
        <v/>
      </c>
      <c r="AR29" s="146">
        <f t="shared" si="3"/>
        <v>0</v>
      </c>
      <c r="AS29" s="620" t="str">
        <f>IF(ProvsCities!$HJ25="","",ProvsCities!$HJ25)</f>
        <v/>
      </c>
      <c r="AT29" s="621"/>
      <c r="AU29" s="614" t="str">
        <f>IFERROR(IF(ProvsCities!$HM25="","",MROUND(ProvsCities!$HM25*Summary!$I$22,1)),"")</f>
        <v/>
      </c>
      <c r="AV29" s="615"/>
      <c r="AW29" s="614" t="str">
        <f>IF(ProvsCities!$HK25="","",ProvsCities!$HK25)</f>
        <v/>
      </c>
      <c r="AX29" s="615"/>
      <c r="AY29" s="71" t="str">
        <f t="shared" si="4"/>
        <v/>
      </c>
      <c r="AZ29" s="413" t="str">
        <f>IF(ProvsCities!LI25="","",ProvsCities!LI25)</f>
        <v/>
      </c>
      <c r="BA29" s="413" t="str">
        <f>IF(ProvsCities!HV25="","",ProvsCities!HV25)</f>
        <v/>
      </c>
      <c r="BB29" s="413" t="str">
        <f>IF(ProvsCities!LV25="","",ProvsCities!LV25)</f>
        <v/>
      </c>
      <c r="BC29" s="413" t="str">
        <f>IF(ProvsCities!II25="","",ProvsCities!II25)</f>
        <v/>
      </c>
      <c r="BD29" s="413" t="str">
        <f>IF(ProvsCities!MI25="","",ProvsCities!MI25)</f>
        <v/>
      </c>
      <c r="BE29" s="413" t="str">
        <f>IF(ProvsCities!IV25="","",ProvsCities!IV25)</f>
        <v/>
      </c>
      <c r="BF29" s="413" t="str">
        <f>IF(ProvsCities!MV25="","",ProvsCities!MV25)</f>
        <v/>
      </c>
      <c r="BG29" s="413" t="str">
        <f>IF(ProvsCities!JI25="","",ProvsCities!JI25)</f>
        <v/>
      </c>
      <c r="BH29" s="413" t="str">
        <f>IF(ProvsCities!NI25="","",ProvsCities!NI25)</f>
        <v/>
      </c>
      <c r="BI29" s="413" t="str">
        <f>IF(ProvsCities!JV25="","",ProvsCities!JV25)</f>
        <v/>
      </c>
      <c r="BJ29" s="413" t="str">
        <f>IF(ProvsCities!NV25="","",ProvsCities!NV25)</f>
        <v/>
      </c>
      <c r="BK29" s="413" t="str">
        <f>IF(ProvsCities!KI25="","",ProvsCities!KI25)</f>
        <v/>
      </c>
      <c r="BL29" s="145" t="str">
        <f>IF(ProvsCities!OI25="","",ProvsCities!OI25)</f>
        <v/>
      </c>
      <c r="BM29" s="145" t="str">
        <f>IF(ProvsCities!KV25="","",ProvsCities!KV25)</f>
        <v/>
      </c>
      <c r="BN29" s="146">
        <f t="shared" si="5"/>
        <v>0</v>
      </c>
      <c r="BO29" s="620" t="str">
        <f>IF(ProvsCities!$HJ25="","",ProvsCities!$HJ25)</f>
        <v/>
      </c>
      <c r="BP29" s="621"/>
      <c r="BQ29" s="614" t="str">
        <f>IFERROR(IF(ProvsCities!$HM25="","",MROUND(ProvsCities!$HM25*Summary!$I$22,1)),"")</f>
        <v/>
      </c>
      <c r="BR29" s="615"/>
      <c r="BS29" s="614" t="str">
        <f>IF(ProvsCities!$HK25="","",ProvsCities!$HK25)</f>
        <v/>
      </c>
      <c r="BT29" s="615"/>
      <c r="BU29" s="71" t="str">
        <f t="shared" si="6"/>
        <v/>
      </c>
      <c r="BV29" s="413" t="str">
        <f>IF(ProvsCities!LD25="","",ProvsCities!LD25)</f>
        <v/>
      </c>
      <c r="BW29" s="413" t="str">
        <f>IF(ProvsCities!HQ25="","",ProvsCities!HQ25)</f>
        <v/>
      </c>
      <c r="BX29" s="413" t="str">
        <f>IF(ProvsCities!LQ25="","",ProvsCities!LQ25)</f>
        <v/>
      </c>
      <c r="BY29" s="413" t="str">
        <f>IF(ProvsCities!ID25="","",ProvsCities!ID25)</f>
        <v/>
      </c>
      <c r="BZ29" s="413" t="str">
        <f>IF(ProvsCities!MD25="","",ProvsCities!MD25)</f>
        <v/>
      </c>
      <c r="CA29" s="413" t="str">
        <f>IF(ProvsCities!IQ25="","",ProvsCities!IQ25)</f>
        <v/>
      </c>
      <c r="CB29" s="413" t="str">
        <f>IF(ProvsCities!MQ25="","",ProvsCities!MQ25)</f>
        <v/>
      </c>
      <c r="CC29" s="413" t="str">
        <f>IF(ProvsCities!JD25="","",ProvsCities!JD25)</f>
        <v/>
      </c>
      <c r="CD29" s="413" t="str">
        <f>IF(ProvsCities!ND25="","",ProvsCities!ND25)</f>
        <v/>
      </c>
      <c r="CE29" s="413" t="str">
        <f>IF(ProvsCities!JQ25="","",ProvsCities!JQ25)</f>
        <v/>
      </c>
      <c r="CF29" s="413" t="str">
        <f>IF(ProvsCities!NQ25="","",ProvsCities!NQ25)</f>
        <v/>
      </c>
      <c r="CG29" s="413" t="str">
        <f>IF(ProvsCities!KD25="","",ProvsCities!KD25)</f>
        <v/>
      </c>
      <c r="CH29" s="145" t="str">
        <f>IF(ProvsCities!OD25="","",ProvsCities!OD25)</f>
        <v/>
      </c>
      <c r="CI29" s="145" t="str">
        <f>IF(ProvsCities!KQ25="","",ProvsCities!KQ25)</f>
        <v/>
      </c>
      <c r="CJ29" s="72">
        <f t="shared" si="7"/>
        <v>0</v>
      </c>
      <c r="CK29" s="620" t="str">
        <f>IF(ProvsCities!$HJ25="","",ProvsCities!$HJ25)</f>
        <v/>
      </c>
      <c r="CL29" s="621"/>
      <c r="CM29" s="614" t="str">
        <f>IFERROR(IF(ProvsCities!$HM25="","",MROUND(ProvsCities!$HM25*Summary!$I$22,1)),"")</f>
        <v/>
      </c>
      <c r="CN29" s="615"/>
      <c r="CO29" s="614" t="str">
        <f>IF(ProvsCities!$HK25="","",ProvsCities!$HK25)</f>
        <v/>
      </c>
      <c r="CP29" s="615"/>
      <c r="CQ29" s="71" t="str">
        <f t="shared" si="8"/>
        <v/>
      </c>
      <c r="CR29" s="413" t="str">
        <f>IF(ProvsCities!LG25="","",ProvsCities!LG25)</f>
        <v/>
      </c>
      <c r="CS29" s="413" t="str">
        <f>IF(ProvsCities!HT25="","",ProvsCities!HT25)</f>
        <v/>
      </c>
      <c r="CT29" s="413" t="str">
        <f>IF(ProvsCities!LT25="","",ProvsCities!LT25)</f>
        <v/>
      </c>
      <c r="CU29" s="413" t="str">
        <f>IF(ProvsCities!IG25="","",ProvsCities!IG25)</f>
        <v/>
      </c>
      <c r="CV29" s="413" t="str">
        <f>IF(ProvsCities!MG25="","",ProvsCities!MG25)</f>
        <v/>
      </c>
      <c r="CW29" s="413" t="str">
        <f>IF(ProvsCities!IT25="","",ProvsCities!IT25)</f>
        <v/>
      </c>
      <c r="CX29" s="413" t="str">
        <f>IF(ProvsCities!MT25="","",ProvsCities!MT25)</f>
        <v/>
      </c>
      <c r="CY29" s="413" t="str">
        <f>IF(ProvsCities!JG25="","",ProvsCities!JG25)</f>
        <v/>
      </c>
      <c r="CZ29" s="413" t="str">
        <f>IF(ProvsCities!NG25="","",ProvsCities!NG25)</f>
        <v/>
      </c>
      <c r="DA29" s="413" t="str">
        <f>IF(ProvsCities!JT25="","",ProvsCities!JT25)</f>
        <v/>
      </c>
      <c r="DB29" s="413" t="str">
        <f>IF(ProvsCities!NT25="","",ProvsCities!NT25)</f>
        <v/>
      </c>
      <c r="DC29" s="413" t="str">
        <f>IF(ProvsCities!KG25="","",ProvsCities!KG25)</f>
        <v/>
      </c>
      <c r="DD29" s="145" t="str">
        <f>IF(ProvsCities!OG25="","",ProvsCities!OG25)</f>
        <v/>
      </c>
      <c r="DE29" s="145" t="str">
        <f>IF(ProvsCities!KT25="","",ProvsCities!KT25)</f>
        <v/>
      </c>
      <c r="DF29" s="146">
        <f t="shared" si="9"/>
        <v>0</v>
      </c>
      <c r="DG29" s="620" t="str">
        <f>IF(ProvsCities!$HJ25="","",ProvsCities!$HJ25)</f>
        <v/>
      </c>
      <c r="DH29" s="621"/>
      <c r="DI29" s="614" t="str">
        <f>IFERROR(IF(ProvsCities!$HM25="","",MROUND(ProvsCities!$HM25*Summary!$I$22,1)),"")</f>
        <v/>
      </c>
      <c r="DJ29" s="615"/>
      <c r="DK29" s="614" t="str">
        <f>IF(ProvsCities!$HK25="","",ProvsCities!$HK25)</f>
        <v/>
      </c>
      <c r="DL29" s="615"/>
      <c r="DM29" s="71" t="str">
        <f t="shared" si="10"/>
        <v/>
      </c>
      <c r="DN29" s="413" t="str">
        <f>IF(ProvsCities!LM25="","",ProvsCities!LM25)</f>
        <v/>
      </c>
      <c r="DO29" s="413" t="str">
        <f>IF(ProvsCities!HZ25="","",ProvsCities!HZ25)</f>
        <v/>
      </c>
      <c r="DP29" s="413" t="str">
        <f>IF(ProvsCities!LZ25="","",ProvsCities!LZ25)</f>
        <v/>
      </c>
      <c r="DQ29" s="413" t="str">
        <f>IF(ProvsCities!IM25="","",ProvsCities!IM25)</f>
        <v/>
      </c>
      <c r="DR29" s="413" t="str">
        <f>IF(ProvsCities!MM25="","",ProvsCities!MM25)</f>
        <v/>
      </c>
      <c r="DS29" s="413" t="str">
        <f>IF(ProvsCities!IZ25="","",ProvsCities!IZ25)</f>
        <v/>
      </c>
      <c r="DT29" s="413" t="str">
        <f>IF(ProvsCities!MZ25="","",ProvsCities!MZ25)</f>
        <v/>
      </c>
      <c r="DU29" s="413" t="str">
        <f>IF(ProvsCities!JM25="","",ProvsCities!JM25)</f>
        <v/>
      </c>
      <c r="DV29" s="413" t="str">
        <f>IF(ProvsCities!NM25="","",ProvsCities!NM25)</f>
        <v/>
      </c>
      <c r="DW29" s="413" t="str">
        <f>IF(ProvsCities!JZ25="","",ProvsCities!JZ25)</f>
        <v/>
      </c>
      <c r="DX29" s="413" t="str">
        <f>IF(ProvsCities!NZ25="","",ProvsCities!NZ25)</f>
        <v/>
      </c>
      <c r="DY29" s="413" t="str">
        <f>IF(ProvsCities!KM25="","",ProvsCities!KM25)</f>
        <v/>
      </c>
      <c r="DZ29" s="145" t="str">
        <f>IF(ProvsCities!OM25="","",ProvsCities!OM25)</f>
        <v/>
      </c>
      <c r="EA29" s="145" t="str">
        <f>IF(ProvsCities!KZ25="","",ProvsCities!KZ25)</f>
        <v/>
      </c>
      <c r="EB29" s="146">
        <f t="shared" si="11"/>
        <v>0</v>
      </c>
      <c r="EC29" s="620" t="str">
        <f>IF(ProvsCities!$HJ25="","",ProvsCities!$HJ25)</f>
        <v/>
      </c>
      <c r="ED29" s="621"/>
      <c r="EE29" s="614" t="str">
        <f>IFERROR(IF(ProvsCities!$HM25="","",MROUND(ProvsCities!$HM25*Summary!$I$22,1)),"")</f>
        <v/>
      </c>
      <c r="EF29" s="615"/>
      <c r="EG29" s="614" t="str">
        <f>IF(ProvsCities!$HK25="","",ProvsCities!$HK25)</f>
        <v/>
      </c>
      <c r="EH29" s="615"/>
      <c r="EI29" s="71" t="str">
        <f t="shared" si="12"/>
        <v/>
      </c>
      <c r="EJ29" s="413" t="str">
        <f>IF(ProvsCities!LC25="","",ProvsCities!LC25)</f>
        <v/>
      </c>
      <c r="EK29" s="413" t="str">
        <f>IF(ProvsCities!HP25="","",ProvsCities!HP25)</f>
        <v/>
      </c>
      <c r="EL29" s="413" t="str">
        <f>IF(ProvsCities!LP25="","",ProvsCities!LP25)</f>
        <v/>
      </c>
      <c r="EM29" s="413" t="str">
        <f>IF(ProvsCities!IC25="","",ProvsCities!IC25)</f>
        <v/>
      </c>
      <c r="EN29" s="413" t="str">
        <f>IF(ProvsCities!MC25="","",ProvsCities!MC25)</f>
        <v/>
      </c>
      <c r="EO29" s="413" t="str">
        <f>IF(ProvsCities!IP25="","",ProvsCities!IP25)</f>
        <v/>
      </c>
      <c r="EP29" s="413" t="str">
        <f>IF(ProvsCities!MP25="","",ProvsCities!MP25)</f>
        <v/>
      </c>
      <c r="EQ29" s="413" t="str">
        <f>IF(ProvsCities!JC25="","",ProvsCities!JC25)</f>
        <v/>
      </c>
      <c r="ER29" s="413" t="str">
        <f>IF(ProvsCities!NC25="","",ProvsCities!NC25)</f>
        <v/>
      </c>
      <c r="ES29" s="413" t="str">
        <f>IF(ProvsCities!JP25="","",ProvsCities!JP25)</f>
        <v/>
      </c>
      <c r="ET29" s="413" t="str">
        <f>IF(ProvsCities!NP25="","",ProvsCities!NP25)</f>
        <v/>
      </c>
      <c r="EU29" s="413" t="str">
        <f>IF(ProvsCities!KC25="","",ProvsCities!KC25)</f>
        <v/>
      </c>
      <c r="EV29" s="145" t="str">
        <f>IF(ProvsCities!OC25="","",ProvsCities!OC25)</f>
        <v/>
      </c>
      <c r="EW29" s="145" t="str">
        <f>IF(ProvsCities!KP25="","",ProvsCities!KP25)</f>
        <v/>
      </c>
      <c r="EX29" s="146">
        <f t="shared" si="13"/>
        <v>0</v>
      </c>
      <c r="EY29" s="620" t="str">
        <f>IF(ProvsCities!$HJ25="","",ProvsCities!$HJ25)</f>
        <v/>
      </c>
      <c r="EZ29" s="621"/>
      <c r="FA29" s="614" t="str">
        <f>IFERROR(IF(ProvsCities!$HM25="","",MROUND(ProvsCities!$HM25*Summary!$I$22,1)),"")</f>
        <v/>
      </c>
      <c r="FB29" s="615"/>
      <c r="FC29" s="614" t="str">
        <f>IF(ProvsCities!$HK25="","",ProvsCities!$HK25)</f>
        <v/>
      </c>
      <c r="FD29" s="615"/>
      <c r="FE29" s="71" t="str">
        <f t="shared" si="14"/>
        <v/>
      </c>
      <c r="FF29" s="413" t="str">
        <f>IF(ProvsCities!LF25="","",ProvsCities!LF25)</f>
        <v/>
      </c>
      <c r="FG29" s="413" t="str">
        <f>IF(ProvsCities!HS25="","",ProvsCities!HS25)</f>
        <v/>
      </c>
      <c r="FH29" s="413" t="str">
        <f>IF(ProvsCities!LS25="","",ProvsCities!LS25)</f>
        <v/>
      </c>
      <c r="FI29" s="413" t="str">
        <f>IF(ProvsCities!IF25="","",ProvsCities!IF25)</f>
        <v/>
      </c>
      <c r="FJ29" s="413" t="str">
        <f>IF(ProvsCities!MF25="","",ProvsCities!MF25)</f>
        <v/>
      </c>
      <c r="FK29" s="413" t="str">
        <f>IF(ProvsCities!IS25="","",ProvsCities!IS25)</f>
        <v/>
      </c>
      <c r="FL29" s="413" t="str">
        <f>IF(ProvsCities!MS25="","",ProvsCities!MS25)</f>
        <v/>
      </c>
      <c r="FM29" s="413" t="str">
        <f>IF(ProvsCities!JF25="","",ProvsCities!JF25)</f>
        <v/>
      </c>
      <c r="FN29" s="413" t="str">
        <f>IF(ProvsCities!NF25="","",ProvsCities!NF25)</f>
        <v/>
      </c>
      <c r="FO29" s="413" t="str">
        <f>IF(ProvsCities!JS25="","",ProvsCities!JS25)</f>
        <v/>
      </c>
      <c r="FP29" s="413" t="str">
        <f>IF(ProvsCities!NS25="","",ProvsCities!NS25)</f>
        <v/>
      </c>
      <c r="FQ29" s="413" t="str">
        <f>IF(ProvsCities!KF25="","",ProvsCities!KF25)</f>
        <v/>
      </c>
      <c r="FR29" s="145" t="str">
        <f>IF(ProvsCities!OF25="","",ProvsCities!OF25)</f>
        <v/>
      </c>
      <c r="FS29" s="145" t="str">
        <f>IF(ProvsCities!KS25="","",ProvsCities!KS25)</f>
        <v/>
      </c>
      <c r="FT29" s="146">
        <f t="shared" si="15"/>
        <v>0</v>
      </c>
      <c r="FU29" s="620" t="str">
        <f>IF(ProvsCities!$HJ25="","",ProvsCities!$HJ25)</f>
        <v/>
      </c>
      <c r="FV29" s="621"/>
      <c r="FW29" s="614" t="str">
        <f>IFERROR(IF(ProvsCities!$HM25="","",MROUND(ProvsCities!$HM25*Summary!$I$22,1)),"")</f>
        <v/>
      </c>
      <c r="FX29" s="615"/>
      <c r="FY29" s="614" t="str">
        <f>IF(ProvsCities!$HK25="","",ProvsCities!$HK25)</f>
        <v/>
      </c>
      <c r="FZ29" s="615"/>
      <c r="GA29" s="71" t="str">
        <f t="shared" si="16"/>
        <v/>
      </c>
      <c r="GB29" s="413" t="str">
        <f>IF(ProvsCities!LL25="","",ProvsCities!LL25)</f>
        <v/>
      </c>
      <c r="GC29" s="413" t="str">
        <f>IF(ProvsCities!HY25="","",ProvsCities!HY25)</f>
        <v/>
      </c>
      <c r="GD29" s="413" t="str">
        <f>IF(ProvsCities!LY25="","",ProvsCities!LY25)</f>
        <v/>
      </c>
      <c r="GE29" s="413" t="str">
        <f>IF(ProvsCities!IL25="","",ProvsCities!IL25)</f>
        <v/>
      </c>
      <c r="GF29" s="413" t="str">
        <f>IF(ProvsCities!ML25="","",ProvsCities!ML25)</f>
        <v/>
      </c>
      <c r="GG29" s="413" t="str">
        <f>IF(ProvsCities!IY25="","",ProvsCities!IY25)</f>
        <v/>
      </c>
      <c r="GH29" s="413" t="str">
        <f>IF(ProvsCities!MY25="","",ProvsCities!MY25)</f>
        <v/>
      </c>
      <c r="GI29" s="413" t="str">
        <f>IF(ProvsCities!JL25="","",ProvsCities!JL25)</f>
        <v/>
      </c>
      <c r="GJ29" s="413" t="str">
        <f>IF(ProvsCities!NL25="","",ProvsCities!NL25)</f>
        <v/>
      </c>
      <c r="GK29" s="413" t="str">
        <f>IF(ProvsCities!JY25="","",ProvsCities!JY25)</f>
        <v/>
      </c>
      <c r="GL29" s="413" t="str">
        <f>IF(ProvsCities!NY25="","",ProvsCities!NY25)</f>
        <v/>
      </c>
      <c r="GM29" s="413" t="str">
        <f>IF(ProvsCities!KL25="","",ProvsCities!KL25)</f>
        <v/>
      </c>
      <c r="GN29" s="145" t="str">
        <f>IF(ProvsCities!OL25="","",ProvsCities!OL25)</f>
        <v/>
      </c>
      <c r="GO29" s="145" t="str">
        <f>IF(ProvsCities!KY25="","",ProvsCities!KY25)</f>
        <v/>
      </c>
      <c r="GP29" s="146">
        <f t="shared" si="17"/>
        <v>0</v>
      </c>
      <c r="GQ29" s="620" t="str">
        <f>IF(ProvsCities!$HJ25="","",ProvsCities!$HJ25)</f>
        <v/>
      </c>
      <c r="GR29" s="621"/>
      <c r="GS29" s="614" t="str">
        <f>IFERROR(IF(ProvsCities!$HM25="","",MROUND(ProvsCities!$HM25*Summary!$I$22,1)),"")</f>
        <v/>
      </c>
      <c r="GT29" s="615"/>
      <c r="GU29" s="614" t="str">
        <f>IF(ProvsCities!$HK25="","",ProvsCities!$HK25)</f>
        <v/>
      </c>
      <c r="GV29" s="615"/>
      <c r="GW29" s="71" t="str">
        <f t="shared" si="18"/>
        <v/>
      </c>
      <c r="GX29" s="413" t="str">
        <f>IF(ProvsCities!LB25="","",ProvsCities!LB25)</f>
        <v/>
      </c>
      <c r="GY29" s="413" t="str">
        <f>IF(ProvsCities!HO25="","",ProvsCities!HO25)</f>
        <v/>
      </c>
      <c r="GZ29" s="413" t="str">
        <f>IF(ProvsCities!LO25="","",ProvsCities!LO25)</f>
        <v/>
      </c>
      <c r="HA29" s="413" t="str">
        <f>IF(ProvsCities!IB25="","",ProvsCities!IB25)</f>
        <v/>
      </c>
      <c r="HB29" s="413" t="str">
        <f>IF(ProvsCities!MB25="","",ProvsCities!MB25)</f>
        <v/>
      </c>
      <c r="HC29" s="413" t="str">
        <f>IF(ProvsCities!IO25="","",ProvsCities!IO25)</f>
        <v/>
      </c>
      <c r="HD29" s="413" t="str">
        <f>IF(ProvsCities!MO25="","",ProvsCities!MO25)</f>
        <v/>
      </c>
      <c r="HE29" s="413" t="str">
        <f>IF(ProvsCities!JB25="","",ProvsCities!JB25)</f>
        <v/>
      </c>
      <c r="HF29" s="413" t="str">
        <f>IF(ProvsCities!NB25="","",ProvsCities!NB25)</f>
        <v/>
      </c>
      <c r="HG29" s="413" t="str">
        <f>IF(ProvsCities!JO25="","",ProvsCities!JO25)</f>
        <v/>
      </c>
      <c r="HH29" s="413" t="str">
        <f>IF(ProvsCities!NO25="","",ProvsCities!NO25)</f>
        <v/>
      </c>
      <c r="HI29" s="413" t="str">
        <f>IF(ProvsCities!KB25="","",ProvsCities!KB25)</f>
        <v/>
      </c>
      <c r="HJ29" s="145" t="str">
        <f>IF(ProvsCities!OB25="","",ProvsCities!OB25)</f>
        <v/>
      </c>
      <c r="HK29" s="145" t="str">
        <f>IF(ProvsCities!KO25="","",ProvsCities!KO25)</f>
        <v/>
      </c>
      <c r="HL29" s="146">
        <f t="shared" si="19"/>
        <v>0</v>
      </c>
      <c r="HM29" s="620" t="str">
        <f>IF(ProvsCities!$HJ25="","",ProvsCities!$HJ25)</f>
        <v/>
      </c>
      <c r="HN29" s="621"/>
      <c r="HO29" s="614" t="str">
        <f>IFERROR(IF(ProvsCities!$HM25="","",MROUND(ProvsCities!$HM25*Summary!$I$22,1)),"")</f>
        <v/>
      </c>
      <c r="HP29" s="615"/>
      <c r="HQ29" s="614" t="str">
        <f>IF(ProvsCities!$HK25="","",ProvsCities!$HK25)</f>
        <v/>
      </c>
      <c r="HR29" s="615"/>
      <c r="HS29" s="71" t="str">
        <f t="shared" si="20"/>
        <v/>
      </c>
      <c r="HT29" s="413" t="str">
        <f>IF(ProvsCities!LH25="","",ProvsCities!LH25)</f>
        <v/>
      </c>
      <c r="HU29" s="413" t="str">
        <f>IF(ProvsCities!HU25="","",ProvsCities!HU25)</f>
        <v/>
      </c>
      <c r="HV29" s="413" t="str">
        <f>IF(ProvsCities!LU25="","",ProvsCities!LU25)</f>
        <v/>
      </c>
      <c r="HW29" s="413" t="str">
        <f>IF(ProvsCities!IH25="","",ProvsCities!IH25)</f>
        <v/>
      </c>
      <c r="HX29" s="413" t="str">
        <f>IF(ProvsCities!MH25="","",ProvsCities!MH25)</f>
        <v/>
      </c>
      <c r="HY29" s="413" t="str">
        <f>IF(ProvsCities!IU25="","",ProvsCities!IU25)</f>
        <v/>
      </c>
      <c r="HZ29" s="413" t="str">
        <f>IF(ProvsCities!MU25="","",ProvsCities!MU25)</f>
        <v/>
      </c>
      <c r="IA29" s="413" t="str">
        <f>IF(ProvsCities!JH25="","",ProvsCities!JH25)</f>
        <v/>
      </c>
      <c r="IB29" s="413" t="str">
        <f>IF(ProvsCities!NH25="","",ProvsCities!NH25)</f>
        <v/>
      </c>
      <c r="IC29" s="413" t="str">
        <f>IF(ProvsCities!JU25="","",ProvsCities!JU25)</f>
        <v/>
      </c>
      <c r="ID29" s="413" t="str">
        <f>IF(ProvsCities!NU25="","",ProvsCities!NU25)</f>
        <v/>
      </c>
      <c r="IE29" s="413" t="str">
        <f>IF(ProvsCities!KH25="","",ProvsCities!KH25)</f>
        <v/>
      </c>
      <c r="IF29" s="145" t="str">
        <f>IF(ProvsCities!OH25="","",ProvsCities!OH25)</f>
        <v/>
      </c>
      <c r="IG29" s="145" t="str">
        <f>IF(ProvsCities!KU25="","",ProvsCities!KU25)</f>
        <v/>
      </c>
      <c r="IH29" s="146">
        <f t="shared" si="21"/>
        <v>0</v>
      </c>
      <c r="II29" s="620" t="str">
        <f>IF(ProvsCities!$HJ25="","",ProvsCities!$HJ25)</f>
        <v/>
      </c>
      <c r="IJ29" s="621"/>
      <c r="IK29" s="614" t="str">
        <f>IFERROR(IF(ProvsCities!$HM25="","",MROUND(ProvsCities!$HM25*Summary!$I$22,1)),"")</f>
        <v/>
      </c>
      <c r="IL29" s="615"/>
      <c r="IM29" s="614" t="str">
        <f>IF(ProvsCities!$HK25="","",ProvsCities!$HK25)</f>
        <v/>
      </c>
      <c r="IN29" s="615"/>
      <c r="IO29" s="71" t="str">
        <f t="shared" si="22"/>
        <v/>
      </c>
      <c r="IP29" s="413" t="str">
        <f>IF(ProvsCities!LJ25="","",ProvsCities!LJ25)</f>
        <v/>
      </c>
      <c r="IQ29" s="413" t="str">
        <f>IF(ProvsCities!HW25="","",ProvsCities!HW25)</f>
        <v/>
      </c>
      <c r="IR29" s="413" t="str">
        <f>IF(ProvsCities!LW25="","",ProvsCities!LW25)</f>
        <v/>
      </c>
      <c r="IS29" s="413" t="str">
        <f>IF(ProvsCities!IJ25="","",ProvsCities!IJ25)</f>
        <v/>
      </c>
      <c r="IT29" s="413" t="str">
        <f>IF(ProvsCities!MJ25="","",ProvsCities!MJ25)</f>
        <v/>
      </c>
      <c r="IU29" s="413" t="str">
        <f>IF(ProvsCities!IW25="","",ProvsCities!IW25)</f>
        <v/>
      </c>
      <c r="IV29" s="413" t="str">
        <f>IF(ProvsCities!MW25="","",ProvsCities!MW25)</f>
        <v/>
      </c>
      <c r="IW29" s="413" t="str">
        <f>IF(ProvsCities!JJ25="","",ProvsCities!JJ25)</f>
        <v/>
      </c>
      <c r="IX29" s="413" t="str">
        <f>IF(ProvsCities!NJ25="","",ProvsCities!NJ25)</f>
        <v/>
      </c>
      <c r="IY29" s="413" t="str">
        <f>IF(ProvsCities!JW25="","",ProvsCities!JW25)</f>
        <v/>
      </c>
      <c r="IZ29" s="413" t="str">
        <f>IF(ProvsCities!NW25="","",ProvsCities!NW25)</f>
        <v/>
      </c>
      <c r="JA29" s="413" t="str">
        <f>IF(ProvsCities!KJ25="","",ProvsCities!KJ25)</f>
        <v/>
      </c>
      <c r="JB29" s="145" t="str">
        <f>IF(ProvsCities!OJ25="","",ProvsCities!OJ25)</f>
        <v/>
      </c>
      <c r="JC29" s="145" t="str">
        <f>IF(ProvsCities!KW25="","",ProvsCities!KW25)</f>
        <v/>
      </c>
      <c r="JD29" s="146">
        <f t="shared" si="23"/>
        <v>0</v>
      </c>
      <c r="JE29" s="620" t="str">
        <f>IF(ProvsCities!$HJ25="","",ProvsCities!$HJ25)</f>
        <v/>
      </c>
      <c r="JF29" s="621"/>
      <c r="JG29" s="614" t="str">
        <f>IFERROR(IF(ProvsCities!$HM25="","",MROUND(ProvsCities!$HM25*Summary!$I$22,1)),"")</f>
        <v/>
      </c>
      <c r="JH29" s="615"/>
      <c r="JI29" s="614" t="str">
        <f>IF(ProvsCities!$HK25="","",ProvsCities!$HK25)</f>
        <v/>
      </c>
      <c r="JJ29" s="615"/>
      <c r="JK29" s="71" t="str">
        <f t="shared" si="24"/>
        <v/>
      </c>
      <c r="JL29" s="413" t="str">
        <f>IF(ProvsCities!LK25="","",ProvsCities!LK25)</f>
        <v/>
      </c>
      <c r="JM29" s="413" t="str">
        <f>IF(ProvsCities!HX25="","",ProvsCities!HX25)</f>
        <v/>
      </c>
      <c r="JN29" s="413" t="str">
        <f>IF(ProvsCities!LX25="","",ProvsCities!LX25)</f>
        <v/>
      </c>
      <c r="JO29" s="413" t="str">
        <f>IF(ProvsCities!IK25="","",ProvsCities!IK25)</f>
        <v/>
      </c>
      <c r="JP29" s="413" t="str">
        <f>IF(ProvsCities!MK25="","",ProvsCities!MK25)</f>
        <v/>
      </c>
      <c r="JQ29" s="413" t="str">
        <f>IF(ProvsCities!IX25="","",ProvsCities!IX25)</f>
        <v/>
      </c>
      <c r="JR29" s="413" t="str">
        <f>IF(ProvsCities!MX25="","",ProvsCities!MX25)</f>
        <v/>
      </c>
      <c r="JS29" s="413" t="str">
        <f>IF(ProvsCities!JK25="","",ProvsCities!JK25)</f>
        <v/>
      </c>
      <c r="JT29" s="413" t="str">
        <f>IF(ProvsCities!NK25="","",ProvsCities!NK25)</f>
        <v/>
      </c>
      <c r="JU29" s="413" t="str">
        <f>IF(ProvsCities!JX25="","",ProvsCities!JX25)</f>
        <v/>
      </c>
      <c r="JV29" s="413" t="str">
        <f>IF(ProvsCities!NX25="","",ProvsCities!NX25)</f>
        <v/>
      </c>
      <c r="JW29" s="413" t="str">
        <f>IF(ProvsCities!KK25="","",ProvsCities!KK25)</f>
        <v/>
      </c>
      <c r="JX29" s="145" t="str">
        <f>IF(ProvsCities!OK25="","",ProvsCities!OK25)</f>
        <v/>
      </c>
      <c r="JY29" s="145" t="str">
        <f>IF(ProvsCities!KX25="","",ProvsCities!KX25)</f>
        <v/>
      </c>
      <c r="JZ29" s="146">
        <f t="shared" si="25"/>
        <v>0</v>
      </c>
    </row>
    <row r="30" spans="1:286" ht="15.9" customHeight="1" x14ac:dyDescent="0.3">
      <c r="A30" s="620" t="str">
        <f>IF(ProvsCities!$HJ26="","",ProvsCities!$HJ26)</f>
        <v/>
      </c>
      <c r="B30" s="621"/>
      <c r="C30" s="614" t="str">
        <f>IFERROR(IF(ProvsCities!$HM26="","",MROUND(ProvsCities!$HM26*Summary!$I$22,1)),"")</f>
        <v/>
      </c>
      <c r="D30" s="615"/>
      <c r="E30" s="614" t="str">
        <f>IF(ProvsCities!$HK26="","",ProvsCities!$HK26)</f>
        <v/>
      </c>
      <c r="F30" s="615"/>
      <c r="G30" s="71" t="str">
        <f t="shared" si="0"/>
        <v/>
      </c>
      <c r="H30" s="413" t="str">
        <f>IF(ProvsCities!LA26="","",ProvsCities!LA26)</f>
        <v/>
      </c>
      <c r="I30" s="413" t="str">
        <f>IF(ProvsCities!HN26="","",ProvsCities!HN26)</f>
        <v/>
      </c>
      <c r="J30" s="413" t="str">
        <f>IF(ProvsCities!LN26="","",ProvsCities!LN26)</f>
        <v/>
      </c>
      <c r="K30" s="413" t="str">
        <f>IF(ProvsCities!IA26="","",ProvsCities!IA26)</f>
        <v/>
      </c>
      <c r="L30" s="413" t="str">
        <f>IF(ProvsCities!MA26="","",ProvsCities!MA26)</f>
        <v/>
      </c>
      <c r="M30" s="413" t="str">
        <f>IF(ProvsCities!IN26="","",ProvsCities!IN26)</f>
        <v/>
      </c>
      <c r="N30" s="413" t="str">
        <f>IF(ProvsCities!MN26="","",ProvsCities!MN26)</f>
        <v/>
      </c>
      <c r="O30" s="413" t="str">
        <f>IF(ProvsCities!JA26="","",ProvsCities!JA26)</f>
        <v/>
      </c>
      <c r="P30" s="413" t="str">
        <f>IF(ProvsCities!NA26="","",ProvsCities!NA26)</f>
        <v/>
      </c>
      <c r="Q30" s="413" t="str">
        <f>IF(ProvsCities!JN26="","",ProvsCities!JN26)</f>
        <v/>
      </c>
      <c r="R30" s="413" t="str">
        <f>IF(ProvsCities!NN26="","",ProvsCities!NN26)</f>
        <v/>
      </c>
      <c r="S30" s="413" t="str">
        <f>IF(ProvsCities!KA26="","",ProvsCities!KA26)</f>
        <v/>
      </c>
      <c r="T30" s="145"/>
      <c r="U30" s="145"/>
      <c r="V30" s="146">
        <f t="shared" si="1"/>
        <v>0</v>
      </c>
      <c r="W30" s="620" t="str">
        <f>IF(ProvsCities!$HJ26="","",ProvsCities!$HJ26)</f>
        <v/>
      </c>
      <c r="X30" s="621"/>
      <c r="Y30" s="614" t="str">
        <f>IFERROR(IF(ProvsCities!$HM26="","",MROUND(ProvsCities!$HM26*Summary!$I$22,1)),"")</f>
        <v/>
      </c>
      <c r="Z30" s="615"/>
      <c r="AA30" s="614" t="str">
        <f>IF(ProvsCities!$HK26="","",ProvsCities!$HK26)</f>
        <v/>
      </c>
      <c r="AB30" s="615"/>
      <c r="AC30" s="71" t="str">
        <f t="shared" si="2"/>
        <v/>
      </c>
      <c r="AD30" s="413" t="str">
        <f>IF(ProvsCities!LE26="","",ProvsCities!LE26)</f>
        <v/>
      </c>
      <c r="AE30" s="413" t="str">
        <f>IF(ProvsCities!HR26="","",ProvsCities!HR26)</f>
        <v/>
      </c>
      <c r="AF30" s="413" t="str">
        <f>IF(ProvsCities!LR26="","",ProvsCities!LR26)</f>
        <v/>
      </c>
      <c r="AG30" s="413" t="str">
        <f>IF(ProvsCities!IE26="","",ProvsCities!IE26)</f>
        <v/>
      </c>
      <c r="AH30" s="413" t="str">
        <f>IF(ProvsCities!ME26="","",ProvsCities!ME26)</f>
        <v/>
      </c>
      <c r="AI30" s="413" t="str">
        <f>IF(ProvsCities!IR26="","",ProvsCities!IR26)</f>
        <v/>
      </c>
      <c r="AJ30" s="413" t="str">
        <f>IF(ProvsCities!MR26="","",ProvsCities!MR26)</f>
        <v/>
      </c>
      <c r="AK30" s="413" t="str">
        <f>IF(ProvsCities!JE26="","",ProvsCities!JE26)</f>
        <v/>
      </c>
      <c r="AL30" s="413" t="str">
        <f>IF(ProvsCities!NE26="","",ProvsCities!NE26)</f>
        <v/>
      </c>
      <c r="AM30" s="413" t="str">
        <f>IF(ProvsCities!JR26="","",ProvsCities!JR26)</f>
        <v/>
      </c>
      <c r="AN30" s="413" t="str">
        <f>IF(ProvsCities!NR26="","",ProvsCities!NR26)</f>
        <v/>
      </c>
      <c r="AO30" s="413" t="str">
        <f>IF(ProvsCities!KE26="","",ProvsCities!KE26)</f>
        <v/>
      </c>
      <c r="AP30" s="145"/>
      <c r="AQ30" s="145"/>
      <c r="AR30" s="146">
        <f t="shared" si="3"/>
        <v>0</v>
      </c>
      <c r="AS30" s="620" t="str">
        <f>IF(ProvsCities!$HJ26="","",ProvsCities!$HJ26)</f>
        <v/>
      </c>
      <c r="AT30" s="621"/>
      <c r="AU30" s="614" t="str">
        <f>IFERROR(IF(ProvsCities!$HM26="","",MROUND(ProvsCities!$HM26*Summary!$I$22,1)),"")</f>
        <v/>
      </c>
      <c r="AV30" s="615"/>
      <c r="AW30" s="614" t="str">
        <f>IF(ProvsCities!$HK26="","",ProvsCities!$HK26)</f>
        <v/>
      </c>
      <c r="AX30" s="615"/>
      <c r="AY30" s="71" t="str">
        <f t="shared" si="4"/>
        <v/>
      </c>
      <c r="AZ30" s="413" t="str">
        <f>IF(ProvsCities!LI26="","",ProvsCities!LI26)</f>
        <v/>
      </c>
      <c r="BA30" s="413" t="str">
        <f>IF(ProvsCities!HV26="","",ProvsCities!HV26)</f>
        <v/>
      </c>
      <c r="BB30" s="413" t="str">
        <f>IF(ProvsCities!LV26="","",ProvsCities!LV26)</f>
        <v/>
      </c>
      <c r="BC30" s="413" t="str">
        <f>IF(ProvsCities!II26="","",ProvsCities!II26)</f>
        <v/>
      </c>
      <c r="BD30" s="413" t="str">
        <f>IF(ProvsCities!MI26="","",ProvsCities!MI26)</f>
        <v/>
      </c>
      <c r="BE30" s="413" t="str">
        <f>IF(ProvsCities!IV26="","",ProvsCities!IV26)</f>
        <v/>
      </c>
      <c r="BF30" s="413" t="str">
        <f>IF(ProvsCities!MV26="","",ProvsCities!MV26)</f>
        <v/>
      </c>
      <c r="BG30" s="413" t="str">
        <f>IF(ProvsCities!JI26="","",ProvsCities!JI26)</f>
        <v/>
      </c>
      <c r="BH30" s="413" t="str">
        <f>IF(ProvsCities!NI26="","",ProvsCities!NI26)</f>
        <v/>
      </c>
      <c r="BI30" s="413" t="str">
        <f>IF(ProvsCities!JV26="","",ProvsCities!JV26)</f>
        <v/>
      </c>
      <c r="BJ30" s="413" t="str">
        <f>IF(ProvsCities!NV26="","",ProvsCities!NV26)</f>
        <v/>
      </c>
      <c r="BK30" s="413" t="str">
        <f>IF(ProvsCities!KI26="","",ProvsCities!KI26)</f>
        <v/>
      </c>
      <c r="BL30" s="145"/>
      <c r="BM30" s="145"/>
      <c r="BN30" s="146">
        <f t="shared" si="5"/>
        <v>0</v>
      </c>
      <c r="BO30" s="620" t="str">
        <f>IF(ProvsCities!$HJ26="","",ProvsCities!$HJ26)</f>
        <v/>
      </c>
      <c r="BP30" s="621"/>
      <c r="BQ30" s="614" t="str">
        <f>IFERROR(IF(ProvsCities!$HM26="","",MROUND(ProvsCities!$HM26*Summary!$I$22,1)),"")</f>
        <v/>
      </c>
      <c r="BR30" s="615"/>
      <c r="BS30" s="614" t="str">
        <f>IF(ProvsCities!$HK26="","",ProvsCities!$HK26)</f>
        <v/>
      </c>
      <c r="BT30" s="615"/>
      <c r="BU30" s="71" t="str">
        <f t="shared" si="6"/>
        <v/>
      </c>
      <c r="BV30" s="413" t="str">
        <f>IF(ProvsCities!LD26="","",ProvsCities!LD26)</f>
        <v/>
      </c>
      <c r="BW30" s="413" t="str">
        <f>IF(ProvsCities!HQ26="","",ProvsCities!HQ26)</f>
        <v/>
      </c>
      <c r="BX30" s="413" t="str">
        <f>IF(ProvsCities!LQ26="","",ProvsCities!LQ26)</f>
        <v/>
      </c>
      <c r="BY30" s="413" t="str">
        <f>IF(ProvsCities!ID26="","",ProvsCities!ID26)</f>
        <v/>
      </c>
      <c r="BZ30" s="413" t="str">
        <f>IF(ProvsCities!MD26="","",ProvsCities!MD26)</f>
        <v/>
      </c>
      <c r="CA30" s="413" t="str">
        <f>IF(ProvsCities!IQ26="","",ProvsCities!IQ26)</f>
        <v/>
      </c>
      <c r="CB30" s="413" t="str">
        <f>IF(ProvsCities!MQ26="","",ProvsCities!MQ26)</f>
        <v/>
      </c>
      <c r="CC30" s="413" t="str">
        <f>IF(ProvsCities!JD26="","",ProvsCities!JD26)</f>
        <v/>
      </c>
      <c r="CD30" s="413" t="str">
        <f>IF(ProvsCities!ND26="","",ProvsCities!ND26)</f>
        <v/>
      </c>
      <c r="CE30" s="413" t="str">
        <f>IF(ProvsCities!JQ26="","",ProvsCities!JQ26)</f>
        <v/>
      </c>
      <c r="CF30" s="413" t="str">
        <f>IF(ProvsCities!NQ26="","",ProvsCities!NQ26)</f>
        <v/>
      </c>
      <c r="CG30" s="413" t="str">
        <f>IF(ProvsCities!KD26="","",ProvsCities!KD26)</f>
        <v/>
      </c>
      <c r="CH30" s="145"/>
      <c r="CI30" s="145"/>
      <c r="CJ30" s="72">
        <f t="shared" si="7"/>
        <v>0</v>
      </c>
      <c r="CK30" s="620" t="str">
        <f>IF(ProvsCities!$HJ26="","",ProvsCities!$HJ26)</f>
        <v/>
      </c>
      <c r="CL30" s="621"/>
      <c r="CM30" s="614" t="str">
        <f>IFERROR(IF(ProvsCities!$HM26="","",MROUND(ProvsCities!$HM26*Summary!$I$22,1)),"")</f>
        <v/>
      </c>
      <c r="CN30" s="615"/>
      <c r="CO30" s="614" t="str">
        <f>IF(ProvsCities!$HK26="","",ProvsCities!$HK26)</f>
        <v/>
      </c>
      <c r="CP30" s="615"/>
      <c r="CQ30" s="71" t="str">
        <f t="shared" si="8"/>
        <v/>
      </c>
      <c r="CR30" s="413" t="str">
        <f>IF(ProvsCities!LG26="","",ProvsCities!LG26)</f>
        <v/>
      </c>
      <c r="CS30" s="413" t="str">
        <f>IF(ProvsCities!HT26="","",ProvsCities!HT26)</f>
        <v/>
      </c>
      <c r="CT30" s="413" t="str">
        <f>IF(ProvsCities!LT26="","",ProvsCities!LT26)</f>
        <v/>
      </c>
      <c r="CU30" s="413" t="str">
        <f>IF(ProvsCities!IG26="","",ProvsCities!IG26)</f>
        <v/>
      </c>
      <c r="CV30" s="413" t="str">
        <f>IF(ProvsCities!MG26="","",ProvsCities!MG26)</f>
        <v/>
      </c>
      <c r="CW30" s="413" t="str">
        <f>IF(ProvsCities!IT26="","",ProvsCities!IT26)</f>
        <v/>
      </c>
      <c r="CX30" s="413" t="str">
        <f>IF(ProvsCities!MT26="","",ProvsCities!MT26)</f>
        <v/>
      </c>
      <c r="CY30" s="413" t="str">
        <f>IF(ProvsCities!JG26="","",ProvsCities!JG26)</f>
        <v/>
      </c>
      <c r="CZ30" s="413" t="str">
        <f>IF(ProvsCities!NG26="","",ProvsCities!NG26)</f>
        <v/>
      </c>
      <c r="DA30" s="413" t="str">
        <f>IF(ProvsCities!JT26="","",ProvsCities!JT26)</f>
        <v/>
      </c>
      <c r="DB30" s="413" t="str">
        <f>IF(ProvsCities!NT26="","",ProvsCities!NT26)</f>
        <v/>
      </c>
      <c r="DC30" s="413" t="str">
        <f>IF(ProvsCities!KG26="","",ProvsCities!KG26)</f>
        <v/>
      </c>
      <c r="DD30" s="145"/>
      <c r="DE30" s="145"/>
      <c r="DF30" s="146">
        <f t="shared" si="9"/>
        <v>0</v>
      </c>
      <c r="DG30" s="620" t="str">
        <f>IF(ProvsCities!$HJ26="","",ProvsCities!$HJ26)</f>
        <v/>
      </c>
      <c r="DH30" s="621"/>
      <c r="DI30" s="614" t="str">
        <f>IFERROR(IF(ProvsCities!$HM26="","",MROUND(ProvsCities!$HM26*Summary!$I$22,1)),"")</f>
        <v/>
      </c>
      <c r="DJ30" s="615"/>
      <c r="DK30" s="614" t="str">
        <f>IF(ProvsCities!$HK26="","",ProvsCities!$HK26)</f>
        <v/>
      </c>
      <c r="DL30" s="615"/>
      <c r="DM30" s="71" t="str">
        <f t="shared" si="10"/>
        <v/>
      </c>
      <c r="DN30" s="413" t="str">
        <f>IF(ProvsCities!LM26="","",ProvsCities!LM26)</f>
        <v/>
      </c>
      <c r="DO30" s="413" t="str">
        <f>IF(ProvsCities!HZ26="","",ProvsCities!HZ26)</f>
        <v/>
      </c>
      <c r="DP30" s="413" t="str">
        <f>IF(ProvsCities!LZ26="","",ProvsCities!LZ26)</f>
        <v/>
      </c>
      <c r="DQ30" s="413" t="str">
        <f>IF(ProvsCities!IM26="","",ProvsCities!IM26)</f>
        <v/>
      </c>
      <c r="DR30" s="413" t="str">
        <f>IF(ProvsCities!MM26="","",ProvsCities!MM26)</f>
        <v/>
      </c>
      <c r="DS30" s="413" t="str">
        <f>IF(ProvsCities!IZ26="","",ProvsCities!IZ26)</f>
        <v/>
      </c>
      <c r="DT30" s="413" t="str">
        <f>IF(ProvsCities!MZ26="","",ProvsCities!MZ26)</f>
        <v/>
      </c>
      <c r="DU30" s="413" t="str">
        <f>IF(ProvsCities!JM26="","",ProvsCities!JM26)</f>
        <v/>
      </c>
      <c r="DV30" s="413" t="str">
        <f>IF(ProvsCities!NM26="","",ProvsCities!NM26)</f>
        <v/>
      </c>
      <c r="DW30" s="413" t="str">
        <f>IF(ProvsCities!JZ26="","",ProvsCities!JZ26)</f>
        <v/>
      </c>
      <c r="DX30" s="413" t="str">
        <f>IF(ProvsCities!NZ26="","",ProvsCities!NZ26)</f>
        <v/>
      </c>
      <c r="DY30" s="413" t="str">
        <f>IF(ProvsCities!KM26="","",ProvsCities!KM26)</f>
        <v/>
      </c>
      <c r="DZ30" s="145"/>
      <c r="EA30" s="145"/>
      <c r="EB30" s="146">
        <f t="shared" si="11"/>
        <v>0</v>
      </c>
      <c r="EC30" s="620" t="str">
        <f>IF(ProvsCities!$HJ26="","",ProvsCities!$HJ26)</f>
        <v/>
      </c>
      <c r="ED30" s="621"/>
      <c r="EE30" s="614" t="str">
        <f>IFERROR(IF(ProvsCities!$HM26="","",MROUND(ProvsCities!$HM26*Summary!$I$22,1)),"")</f>
        <v/>
      </c>
      <c r="EF30" s="615"/>
      <c r="EG30" s="614" t="str">
        <f>IF(ProvsCities!$HK26="","",ProvsCities!$HK26)</f>
        <v/>
      </c>
      <c r="EH30" s="615"/>
      <c r="EI30" s="71" t="str">
        <f t="shared" si="12"/>
        <v/>
      </c>
      <c r="EJ30" s="413" t="str">
        <f>IF(ProvsCities!LC26="","",ProvsCities!LC26)</f>
        <v/>
      </c>
      <c r="EK30" s="413" t="str">
        <f>IF(ProvsCities!HP26="","",ProvsCities!HP26)</f>
        <v/>
      </c>
      <c r="EL30" s="413" t="str">
        <f>IF(ProvsCities!LP26="","",ProvsCities!LP26)</f>
        <v/>
      </c>
      <c r="EM30" s="413" t="str">
        <f>IF(ProvsCities!IC26="","",ProvsCities!IC26)</f>
        <v/>
      </c>
      <c r="EN30" s="413" t="str">
        <f>IF(ProvsCities!MC26="","",ProvsCities!MC26)</f>
        <v/>
      </c>
      <c r="EO30" s="413" t="str">
        <f>IF(ProvsCities!IP26="","",ProvsCities!IP26)</f>
        <v/>
      </c>
      <c r="EP30" s="413" t="str">
        <f>IF(ProvsCities!MP26="","",ProvsCities!MP26)</f>
        <v/>
      </c>
      <c r="EQ30" s="413" t="str">
        <f>IF(ProvsCities!JC26="","",ProvsCities!JC26)</f>
        <v/>
      </c>
      <c r="ER30" s="413" t="str">
        <f>IF(ProvsCities!NC26="","",ProvsCities!NC26)</f>
        <v/>
      </c>
      <c r="ES30" s="413" t="str">
        <f>IF(ProvsCities!JP26="","",ProvsCities!JP26)</f>
        <v/>
      </c>
      <c r="ET30" s="413" t="str">
        <f>IF(ProvsCities!NP26="","",ProvsCities!NP26)</f>
        <v/>
      </c>
      <c r="EU30" s="413" t="str">
        <f>IF(ProvsCities!KC26="","",ProvsCities!KC26)</f>
        <v/>
      </c>
      <c r="EV30" s="145"/>
      <c r="EW30" s="145"/>
      <c r="EX30" s="146">
        <f t="shared" si="13"/>
        <v>0</v>
      </c>
      <c r="EY30" s="620" t="str">
        <f>IF(ProvsCities!$HJ26="","",ProvsCities!$HJ26)</f>
        <v/>
      </c>
      <c r="EZ30" s="621"/>
      <c r="FA30" s="614" t="str">
        <f>IFERROR(IF(ProvsCities!$HM26="","",MROUND(ProvsCities!$HM26*Summary!$I$22,1)),"")</f>
        <v/>
      </c>
      <c r="FB30" s="615"/>
      <c r="FC30" s="614" t="str">
        <f>IF(ProvsCities!$HK26="","",ProvsCities!$HK26)</f>
        <v/>
      </c>
      <c r="FD30" s="615"/>
      <c r="FE30" s="71" t="str">
        <f t="shared" si="14"/>
        <v/>
      </c>
      <c r="FF30" s="413" t="str">
        <f>IF(ProvsCities!LF26="","",ProvsCities!LF26)</f>
        <v/>
      </c>
      <c r="FG30" s="413" t="str">
        <f>IF(ProvsCities!HS26="","",ProvsCities!HS26)</f>
        <v/>
      </c>
      <c r="FH30" s="413" t="str">
        <f>IF(ProvsCities!LS26="","",ProvsCities!LS26)</f>
        <v/>
      </c>
      <c r="FI30" s="413" t="str">
        <f>IF(ProvsCities!IF26="","",ProvsCities!IF26)</f>
        <v/>
      </c>
      <c r="FJ30" s="413" t="str">
        <f>IF(ProvsCities!MF26="","",ProvsCities!MF26)</f>
        <v/>
      </c>
      <c r="FK30" s="413" t="str">
        <f>IF(ProvsCities!IS26="","",ProvsCities!IS26)</f>
        <v/>
      </c>
      <c r="FL30" s="413" t="str">
        <f>IF(ProvsCities!MS26="","",ProvsCities!MS26)</f>
        <v/>
      </c>
      <c r="FM30" s="413" t="str">
        <f>IF(ProvsCities!JF26="","",ProvsCities!JF26)</f>
        <v/>
      </c>
      <c r="FN30" s="413" t="str">
        <f>IF(ProvsCities!NF26="","",ProvsCities!NF26)</f>
        <v/>
      </c>
      <c r="FO30" s="413" t="str">
        <f>IF(ProvsCities!JS26="","",ProvsCities!JS26)</f>
        <v/>
      </c>
      <c r="FP30" s="413" t="str">
        <f>IF(ProvsCities!NS26="","",ProvsCities!NS26)</f>
        <v/>
      </c>
      <c r="FQ30" s="413" t="str">
        <f>IF(ProvsCities!KF26="","",ProvsCities!KF26)</f>
        <v/>
      </c>
      <c r="FR30" s="145"/>
      <c r="FS30" s="145"/>
      <c r="FT30" s="146">
        <f t="shared" si="15"/>
        <v>0</v>
      </c>
      <c r="FU30" s="620" t="str">
        <f>IF(ProvsCities!$HJ26="","",ProvsCities!$HJ26)</f>
        <v/>
      </c>
      <c r="FV30" s="621"/>
      <c r="FW30" s="614" t="str">
        <f>IFERROR(IF(ProvsCities!$HM26="","",MROUND(ProvsCities!$HM26*Summary!$I$22,1)),"")</f>
        <v/>
      </c>
      <c r="FX30" s="615"/>
      <c r="FY30" s="614" t="str">
        <f>IF(ProvsCities!$HK26="","",ProvsCities!$HK26)</f>
        <v/>
      </c>
      <c r="FZ30" s="615"/>
      <c r="GA30" s="71" t="str">
        <f t="shared" si="16"/>
        <v/>
      </c>
      <c r="GB30" s="413" t="str">
        <f>IF(ProvsCities!LL26="","",ProvsCities!LL26)</f>
        <v/>
      </c>
      <c r="GC30" s="413" t="str">
        <f>IF(ProvsCities!HY26="","",ProvsCities!HY26)</f>
        <v/>
      </c>
      <c r="GD30" s="413" t="str">
        <f>IF(ProvsCities!LY26="","",ProvsCities!LY26)</f>
        <v/>
      </c>
      <c r="GE30" s="413" t="str">
        <f>IF(ProvsCities!IL26="","",ProvsCities!IL26)</f>
        <v/>
      </c>
      <c r="GF30" s="413" t="str">
        <f>IF(ProvsCities!ML26="","",ProvsCities!ML26)</f>
        <v/>
      </c>
      <c r="GG30" s="413" t="str">
        <f>IF(ProvsCities!IY26="","",ProvsCities!IY26)</f>
        <v/>
      </c>
      <c r="GH30" s="413" t="str">
        <f>IF(ProvsCities!MY26="","",ProvsCities!MY26)</f>
        <v/>
      </c>
      <c r="GI30" s="413" t="str">
        <f>IF(ProvsCities!JL26="","",ProvsCities!JL26)</f>
        <v/>
      </c>
      <c r="GJ30" s="413" t="str">
        <f>IF(ProvsCities!NL26="","",ProvsCities!NL26)</f>
        <v/>
      </c>
      <c r="GK30" s="413" t="str">
        <f>IF(ProvsCities!JY26="","",ProvsCities!JY26)</f>
        <v/>
      </c>
      <c r="GL30" s="413" t="str">
        <f>IF(ProvsCities!NY26="","",ProvsCities!NY26)</f>
        <v/>
      </c>
      <c r="GM30" s="413" t="str">
        <f>IF(ProvsCities!KL26="","",ProvsCities!KL26)</f>
        <v/>
      </c>
      <c r="GN30" s="145"/>
      <c r="GO30" s="145"/>
      <c r="GP30" s="146">
        <f t="shared" si="17"/>
        <v>0</v>
      </c>
      <c r="GQ30" s="620" t="str">
        <f>IF(ProvsCities!$HJ26="","",ProvsCities!$HJ26)</f>
        <v/>
      </c>
      <c r="GR30" s="621"/>
      <c r="GS30" s="614" t="str">
        <f>IFERROR(IF(ProvsCities!$HM26="","",MROUND(ProvsCities!$HM26*Summary!$I$22,1)),"")</f>
        <v/>
      </c>
      <c r="GT30" s="615"/>
      <c r="GU30" s="614" t="str">
        <f>IF(ProvsCities!$HK26="","",ProvsCities!$HK26)</f>
        <v/>
      </c>
      <c r="GV30" s="615"/>
      <c r="GW30" s="71" t="str">
        <f t="shared" si="18"/>
        <v/>
      </c>
      <c r="GX30" s="413" t="str">
        <f>IF(ProvsCities!LB26="","",ProvsCities!LB26)</f>
        <v/>
      </c>
      <c r="GY30" s="413" t="str">
        <f>IF(ProvsCities!HO26="","",ProvsCities!HO26)</f>
        <v/>
      </c>
      <c r="GZ30" s="413" t="str">
        <f>IF(ProvsCities!LO26="","",ProvsCities!LO26)</f>
        <v/>
      </c>
      <c r="HA30" s="413" t="str">
        <f>IF(ProvsCities!IB26="","",ProvsCities!IB26)</f>
        <v/>
      </c>
      <c r="HB30" s="413" t="str">
        <f>IF(ProvsCities!MB26="","",ProvsCities!MB26)</f>
        <v/>
      </c>
      <c r="HC30" s="413" t="str">
        <f>IF(ProvsCities!IO26="","",ProvsCities!IO26)</f>
        <v/>
      </c>
      <c r="HD30" s="413" t="str">
        <f>IF(ProvsCities!MO26="","",ProvsCities!MO26)</f>
        <v/>
      </c>
      <c r="HE30" s="413" t="str">
        <f>IF(ProvsCities!JB26="","",ProvsCities!JB26)</f>
        <v/>
      </c>
      <c r="HF30" s="413" t="str">
        <f>IF(ProvsCities!NB26="","",ProvsCities!NB26)</f>
        <v/>
      </c>
      <c r="HG30" s="413" t="str">
        <f>IF(ProvsCities!JO26="","",ProvsCities!JO26)</f>
        <v/>
      </c>
      <c r="HH30" s="413" t="str">
        <f>IF(ProvsCities!NO26="","",ProvsCities!NO26)</f>
        <v/>
      </c>
      <c r="HI30" s="413" t="str">
        <f>IF(ProvsCities!KB26="","",ProvsCities!KB26)</f>
        <v/>
      </c>
      <c r="HJ30" s="145"/>
      <c r="HK30" s="145"/>
      <c r="HL30" s="146">
        <f t="shared" si="19"/>
        <v>0</v>
      </c>
      <c r="HM30" s="620" t="str">
        <f>IF(ProvsCities!$HJ26="","",ProvsCities!$HJ26)</f>
        <v/>
      </c>
      <c r="HN30" s="621"/>
      <c r="HO30" s="614" t="str">
        <f>IFERROR(IF(ProvsCities!$HM26="","",MROUND(ProvsCities!$HM26*Summary!$I$22,1)),"")</f>
        <v/>
      </c>
      <c r="HP30" s="615"/>
      <c r="HQ30" s="614" t="str">
        <f>IF(ProvsCities!$HK26="","",ProvsCities!$HK26)</f>
        <v/>
      </c>
      <c r="HR30" s="615"/>
      <c r="HS30" s="71" t="str">
        <f t="shared" si="20"/>
        <v/>
      </c>
      <c r="HT30" s="413" t="str">
        <f>IF(ProvsCities!LH26="","",ProvsCities!LH26)</f>
        <v/>
      </c>
      <c r="HU30" s="413" t="str">
        <f>IF(ProvsCities!HU26="","",ProvsCities!HU26)</f>
        <v/>
      </c>
      <c r="HV30" s="413" t="str">
        <f>IF(ProvsCities!LU26="","",ProvsCities!LU26)</f>
        <v/>
      </c>
      <c r="HW30" s="413" t="str">
        <f>IF(ProvsCities!IH26="","",ProvsCities!IH26)</f>
        <v/>
      </c>
      <c r="HX30" s="413" t="str">
        <f>IF(ProvsCities!MH26="","",ProvsCities!MH26)</f>
        <v/>
      </c>
      <c r="HY30" s="413" t="str">
        <f>IF(ProvsCities!IU26="","",ProvsCities!IU26)</f>
        <v/>
      </c>
      <c r="HZ30" s="413" t="str">
        <f>IF(ProvsCities!MU26="","",ProvsCities!MU26)</f>
        <v/>
      </c>
      <c r="IA30" s="413" t="str">
        <f>IF(ProvsCities!JH26="","",ProvsCities!JH26)</f>
        <v/>
      </c>
      <c r="IB30" s="413" t="str">
        <f>IF(ProvsCities!NH26="","",ProvsCities!NH26)</f>
        <v/>
      </c>
      <c r="IC30" s="413" t="str">
        <f>IF(ProvsCities!JU26="","",ProvsCities!JU26)</f>
        <v/>
      </c>
      <c r="ID30" s="413" t="str">
        <f>IF(ProvsCities!NU26="","",ProvsCities!NU26)</f>
        <v/>
      </c>
      <c r="IE30" s="413" t="str">
        <f>IF(ProvsCities!KH26="","",ProvsCities!KH26)</f>
        <v/>
      </c>
      <c r="IF30" s="145"/>
      <c r="IG30" s="145"/>
      <c r="IH30" s="146">
        <f t="shared" si="21"/>
        <v>0</v>
      </c>
      <c r="II30" s="620" t="str">
        <f>IF(ProvsCities!$HJ26="","",ProvsCities!$HJ26)</f>
        <v/>
      </c>
      <c r="IJ30" s="621"/>
      <c r="IK30" s="614" t="str">
        <f>IFERROR(IF(ProvsCities!$HM26="","",MROUND(ProvsCities!$HM26*Summary!$I$22,1)),"")</f>
        <v/>
      </c>
      <c r="IL30" s="615"/>
      <c r="IM30" s="614" t="str">
        <f>IF(ProvsCities!$HK26="","",ProvsCities!$HK26)</f>
        <v/>
      </c>
      <c r="IN30" s="615"/>
      <c r="IO30" s="71" t="str">
        <f t="shared" si="22"/>
        <v/>
      </c>
      <c r="IP30" s="413" t="str">
        <f>IF(ProvsCities!LJ26="","",ProvsCities!LJ26)</f>
        <v/>
      </c>
      <c r="IQ30" s="413" t="str">
        <f>IF(ProvsCities!HW26="","",ProvsCities!HW26)</f>
        <v/>
      </c>
      <c r="IR30" s="413" t="str">
        <f>IF(ProvsCities!LW26="","",ProvsCities!LW26)</f>
        <v/>
      </c>
      <c r="IS30" s="413" t="str">
        <f>IF(ProvsCities!IJ26="","",ProvsCities!IJ26)</f>
        <v/>
      </c>
      <c r="IT30" s="413" t="str">
        <f>IF(ProvsCities!MJ26="","",ProvsCities!MJ26)</f>
        <v/>
      </c>
      <c r="IU30" s="413" t="str">
        <f>IF(ProvsCities!IW26="","",ProvsCities!IW26)</f>
        <v/>
      </c>
      <c r="IV30" s="413" t="str">
        <f>IF(ProvsCities!MW26="","",ProvsCities!MW26)</f>
        <v/>
      </c>
      <c r="IW30" s="413" t="str">
        <f>IF(ProvsCities!JJ26="","",ProvsCities!JJ26)</f>
        <v/>
      </c>
      <c r="IX30" s="413" t="str">
        <f>IF(ProvsCities!NJ26="","",ProvsCities!NJ26)</f>
        <v/>
      </c>
      <c r="IY30" s="413" t="str">
        <f>IF(ProvsCities!JW26="","",ProvsCities!JW26)</f>
        <v/>
      </c>
      <c r="IZ30" s="413" t="str">
        <f>IF(ProvsCities!NW26="","",ProvsCities!NW26)</f>
        <v/>
      </c>
      <c r="JA30" s="413" t="str">
        <f>IF(ProvsCities!KJ26="","",ProvsCities!KJ26)</f>
        <v/>
      </c>
      <c r="JB30" s="145"/>
      <c r="JC30" s="145"/>
      <c r="JD30" s="146">
        <f t="shared" si="23"/>
        <v>0</v>
      </c>
      <c r="JE30" s="620" t="str">
        <f>IF(ProvsCities!$HJ26="","",ProvsCities!$HJ26)</f>
        <v/>
      </c>
      <c r="JF30" s="621"/>
      <c r="JG30" s="614" t="str">
        <f>IFERROR(IF(ProvsCities!$HM26="","",MROUND(ProvsCities!$HM26*Summary!$I$22,1)),"")</f>
        <v/>
      </c>
      <c r="JH30" s="615"/>
      <c r="JI30" s="614" t="str">
        <f>IF(ProvsCities!$HK26="","",ProvsCities!$HK26)</f>
        <v/>
      </c>
      <c r="JJ30" s="615"/>
      <c r="JK30" s="71" t="str">
        <f t="shared" si="24"/>
        <v/>
      </c>
      <c r="JL30" s="413" t="str">
        <f>IF(ProvsCities!LK26="","",ProvsCities!LK26)</f>
        <v/>
      </c>
      <c r="JM30" s="413" t="str">
        <f>IF(ProvsCities!HX26="","",ProvsCities!HX26)</f>
        <v/>
      </c>
      <c r="JN30" s="413" t="str">
        <f>IF(ProvsCities!LX26="","",ProvsCities!LX26)</f>
        <v/>
      </c>
      <c r="JO30" s="413" t="str">
        <f>IF(ProvsCities!IK26="","",ProvsCities!IK26)</f>
        <v/>
      </c>
      <c r="JP30" s="413" t="str">
        <f>IF(ProvsCities!MK26="","",ProvsCities!MK26)</f>
        <v/>
      </c>
      <c r="JQ30" s="413" t="str">
        <f>IF(ProvsCities!IX26="","",ProvsCities!IX26)</f>
        <v/>
      </c>
      <c r="JR30" s="413" t="str">
        <f>IF(ProvsCities!MX26="","",ProvsCities!MX26)</f>
        <v/>
      </c>
      <c r="JS30" s="413" t="str">
        <f>IF(ProvsCities!JK26="","",ProvsCities!JK26)</f>
        <v/>
      </c>
      <c r="JT30" s="413" t="str">
        <f>IF(ProvsCities!NK26="","",ProvsCities!NK26)</f>
        <v/>
      </c>
      <c r="JU30" s="413" t="str">
        <f>IF(ProvsCities!JX26="","",ProvsCities!JX26)</f>
        <v/>
      </c>
      <c r="JV30" s="413" t="str">
        <f>IF(ProvsCities!NX26="","",ProvsCities!NX26)</f>
        <v/>
      </c>
      <c r="JW30" s="413" t="str">
        <f>IF(ProvsCities!KK26="","",ProvsCities!KK26)</f>
        <v/>
      </c>
      <c r="JX30" s="145"/>
      <c r="JY30" s="145"/>
      <c r="JZ30" s="146">
        <f t="shared" si="25"/>
        <v>0</v>
      </c>
    </row>
    <row r="31" spans="1:286" ht="15.9" customHeight="1" x14ac:dyDescent="0.3">
      <c r="A31" s="625" t="s">
        <v>43</v>
      </c>
      <c r="B31" s="626"/>
      <c r="C31" s="618">
        <f>SUM(C14:D30)</f>
        <v>395665</v>
      </c>
      <c r="D31" s="619"/>
      <c r="E31" s="618">
        <f>SUM(E14:F30)</f>
        <v>292030</v>
      </c>
      <c r="F31" s="619"/>
      <c r="G31" s="73">
        <f>IFERROR(AVERAGE(E14:F30)/AVERAGE(C14:D30),"")</f>
        <v>0.73807387562710869</v>
      </c>
      <c r="H31" s="325">
        <f t="shared" ref="H31:V31" si="26">SUM(H14:H30)</f>
        <v>13054</v>
      </c>
      <c r="I31" s="325">
        <f t="shared" si="26"/>
        <v>12546</v>
      </c>
      <c r="J31" s="325">
        <f t="shared" si="26"/>
        <v>12987</v>
      </c>
      <c r="K31" s="325">
        <f t="shared" si="26"/>
        <v>11873</v>
      </c>
      <c r="L31" s="325">
        <f t="shared" si="26"/>
        <v>28573</v>
      </c>
      <c r="M31" s="325">
        <f t="shared" si="26"/>
        <v>27104</v>
      </c>
      <c r="N31" s="325">
        <f t="shared" si="26"/>
        <v>29509</v>
      </c>
      <c r="O31" s="325">
        <f t="shared" si="26"/>
        <v>26884</v>
      </c>
      <c r="P31" s="325">
        <f t="shared" si="26"/>
        <v>29953</v>
      </c>
      <c r="Q31" s="325">
        <f t="shared" si="26"/>
        <v>27809</v>
      </c>
      <c r="R31" s="325">
        <f t="shared" si="26"/>
        <v>30869</v>
      </c>
      <c r="S31" s="325">
        <f t="shared" si="26"/>
        <v>28662</v>
      </c>
      <c r="T31" s="326">
        <f t="shared" si="26"/>
        <v>8</v>
      </c>
      <c r="U31" s="326">
        <f t="shared" si="26"/>
        <v>12</v>
      </c>
      <c r="V31" s="325">
        <f t="shared" si="26"/>
        <v>279823</v>
      </c>
      <c r="W31" s="625" t="s">
        <v>43</v>
      </c>
      <c r="X31" s="626"/>
      <c r="Y31" s="618">
        <f>SUM(Y14:Z30)</f>
        <v>395665</v>
      </c>
      <c r="Z31" s="619"/>
      <c r="AA31" s="618">
        <f>SUM(AA14:AB30)</f>
        <v>292030</v>
      </c>
      <c r="AB31" s="619"/>
      <c r="AC31" s="73">
        <f>IFERROR(AVERAGE(AA14:AB30)/AVERAGE(Y14:Z30),"")</f>
        <v>0.73807387562710869</v>
      </c>
      <c r="AD31" s="413">
        <f t="shared" ref="AD31:AR31" si="27">SUM(AD14:AD30)</f>
        <v>12161</v>
      </c>
      <c r="AE31" s="413">
        <f t="shared" si="27"/>
        <v>11723</v>
      </c>
      <c r="AF31" s="413">
        <f t="shared" si="27"/>
        <v>12231</v>
      </c>
      <c r="AG31" s="413">
        <f t="shared" si="27"/>
        <v>11235</v>
      </c>
      <c r="AH31" s="413">
        <f t="shared" si="27"/>
        <v>26293</v>
      </c>
      <c r="AI31" s="413">
        <f t="shared" si="27"/>
        <v>25369</v>
      </c>
      <c r="AJ31" s="413">
        <f t="shared" si="27"/>
        <v>27737</v>
      </c>
      <c r="AK31" s="413">
        <f t="shared" si="27"/>
        <v>25340</v>
      </c>
      <c r="AL31" s="413">
        <f t="shared" si="27"/>
        <v>28528</v>
      </c>
      <c r="AM31" s="413">
        <f t="shared" si="27"/>
        <v>26438</v>
      </c>
      <c r="AN31" s="413">
        <f t="shared" si="27"/>
        <v>29730</v>
      </c>
      <c r="AO31" s="413">
        <f t="shared" si="27"/>
        <v>27257</v>
      </c>
      <c r="AP31" s="326">
        <f t="shared" si="27"/>
        <v>8</v>
      </c>
      <c r="AQ31" s="326">
        <f t="shared" si="27"/>
        <v>10</v>
      </c>
      <c r="AR31" s="325">
        <f t="shared" si="27"/>
        <v>264042</v>
      </c>
      <c r="AS31" s="625" t="s">
        <v>43</v>
      </c>
      <c r="AT31" s="626"/>
      <c r="AU31" s="650">
        <f>SUM(AU14:AV30)</f>
        <v>395665</v>
      </c>
      <c r="AV31" s="651"/>
      <c r="AW31" s="650">
        <f>SUM(AW14:AX30)</f>
        <v>292030</v>
      </c>
      <c r="AX31" s="651"/>
      <c r="AY31" s="73">
        <f>IFERROR(AVERAGE(AW14:AX30)/AVERAGE(AU14:AV30),"")</f>
        <v>0.73807387562710869</v>
      </c>
      <c r="AZ31" s="413">
        <f t="shared" ref="AZ31:BN31" si="28">SUM(AZ14:AZ30)</f>
        <v>12469</v>
      </c>
      <c r="BA31" s="413">
        <f t="shared" si="28"/>
        <v>12147</v>
      </c>
      <c r="BB31" s="413">
        <f t="shared" si="28"/>
        <v>12796</v>
      </c>
      <c r="BC31" s="413">
        <f t="shared" si="28"/>
        <v>11724</v>
      </c>
      <c r="BD31" s="413">
        <f t="shared" si="28"/>
        <v>28278</v>
      </c>
      <c r="BE31" s="413">
        <f t="shared" si="28"/>
        <v>26792</v>
      </c>
      <c r="BF31" s="413">
        <f t="shared" si="28"/>
        <v>29250</v>
      </c>
      <c r="BG31" s="413">
        <f t="shared" si="28"/>
        <v>26761</v>
      </c>
      <c r="BH31" s="413">
        <f t="shared" si="28"/>
        <v>29675</v>
      </c>
      <c r="BI31" s="413">
        <f t="shared" si="28"/>
        <v>27931</v>
      </c>
      <c r="BJ31" s="413">
        <f t="shared" si="28"/>
        <v>30608</v>
      </c>
      <c r="BK31" s="413">
        <f t="shared" si="28"/>
        <v>28714</v>
      </c>
      <c r="BL31" s="326">
        <f t="shared" si="28"/>
        <v>8</v>
      </c>
      <c r="BM31" s="326">
        <f t="shared" si="28"/>
        <v>12</v>
      </c>
      <c r="BN31" s="325">
        <f t="shared" si="28"/>
        <v>277145</v>
      </c>
      <c r="BO31" s="625" t="s">
        <v>43</v>
      </c>
      <c r="BP31" s="626"/>
      <c r="BQ31" s="650">
        <f>SUM(BQ14:BR30)</f>
        <v>395665</v>
      </c>
      <c r="BR31" s="651"/>
      <c r="BS31" s="650">
        <f>SUM(BS14:BT30)</f>
        <v>292030</v>
      </c>
      <c r="BT31" s="651"/>
      <c r="BU31" s="73">
        <f>IFERROR(AVERAGE(BS14:BT30)/AVERAGE(BQ14:BR30),"")</f>
        <v>0.73807387562710869</v>
      </c>
      <c r="BV31" s="413">
        <f t="shared" ref="BV31:CJ31" si="29">SUM(BV14:BV30)</f>
        <v>123</v>
      </c>
      <c r="BW31" s="413">
        <f t="shared" si="29"/>
        <v>77</v>
      </c>
      <c r="BX31" s="413">
        <f t="shared" si="29"/>
        <v>216</v>
      </c>
      <c r="BY31" s="413">
        <f t="shared" si="29"/>
        <v>125</v>
      </c>
      <c r="BZ31" s="413">
        <f t="shared" si="29"/>
        <v>797</v>
      </c>
      <c r="CA31" s="413">
        <f t="shared" si="29"/>
        <v>630</v>
      </c>
      <c r="CB31" s="413">
        <f t="shared" si="29"/>
        <v>962</v>
      </c>
      <c r="CC31" s="413">
        <f t="shared" si="29"/>
        <v>778</v>
      </c>
      <c r="CD31" s="413">
        <f t="shared" si="29"/>
        <v>868</v>
      </c>
      <c r="CE31" s="413">
        <f t="shared" si="29"/>
        <v>857</v>
      </c>
      <c r="CF31" s="413">
        <f t="shared" si="29"/>
        <v>849</v>
      </c>
      <c r="CG31" s="413">
        <f t="shared" si="29"/>
        <v>830</v>
      </c>
      <c r="CH31" s="326">
        <f t="shared" si="29"/>
        <v>0</v>
      </c>
      <c r="CI31" s="326">
        <f t="shared" si="29"/>
        <v>0</v>
      </c>
      <c r="CJ31" s="325">
        <f t="shared" si="29"/>
        <v>7112</v>
      </c>
      <c r="CK31" s="625" t="s">
        <v>43</v>
      </c>
      <c r="CL31" s="626"/>
      <c r="CM31" s="618">
        <f>SUM(CM14:CN30)</f>
        <v>395665</v>
      </c>
      <c r="CN31" s="619"/>
      <c r="CO31" s="618">
        <f>SUM(CO14:CP30)</f>
        <v>292030</v>
      </c>
      <c r="CP31" s="619"/>
      <c r="CQ31" s="73">
        <f>IFERROR(AVERAGE(CO14:CP30)/AVERAGE(CM14:CN30),"")</f>
        <v>0.73807387562710869</v>
      </c>
      <c r="CR31" s="413">
        <f t="shared" ref="CR31:DF31" si="30">SUM(CR14:CR30)</f>
        <v>299</v>
      </c>
      <c r="CS31" s="413">
        <f t="shared" si="30"/>
        <v>238</v>
      </c>
      <c r="CT31" s="413">
        <f t="shared" si="30"/>
        <v>521</v>
      </c>
      <c r="CU31" s="413">
        <f t="shared" si="30"/>
        <v>345</v>
      </c>
      <c r="CV31" s="413">
        <f t="shared" si="30"/>
        <v>1906</v>
      </c>
      <c r="CW31" s="413">
        <f t="shared" si="30"/>
        <v>1428</v>
      </c>
      <c r="CX31" s="413">
        <f t="shared" si="30"/>
        <v>1999</v>
      </c>
      <c r="CY31" s="413">
        <f t="shared" si="30"/>
        <v>1659</v>
      </c>
      <c r="CZ31" s="413">
        <f t="shared" si="30"/>
        <v>1974</v>
      </c>
      <c r="DA31" s="413">
        <f t="shared" si="30"/>
        <v>1859</v>
      </c>
      <c r="DB31" s="413">
        <f t="shared" si="30"/>
        <v>1855</v>
      </c>
      <c r="DC31" s="413">
        <f t="shared" si="30"/>
        <v>1946</v>
      </c>
      <c r="DD31" s="326">
        <f t="shared" si="30"/>
        <v>0</v>
      </c>
      <c r="DE31" s="326">
        <f t="shared" si="30"/>
        <v>2</v>
      </c>
      <c r="DF31" s="325">
        <f t="shared" si="30"/>
        <v>16029</v>
      </c>
      <c r="DG31" s="625" t="s">
        <v>43</v>
      </c>
      <c r="DH31" s="626"/>
      <c r="DI31" s="618">
        <f>SUM(DI14:DJ30)</f>
        <v>395665</v>
      </c>
      <c r="DJ31" s="619"/>
      <c r="DK31" s="618">
        <f>SUM(DK14:DL30)</f>
        <v>292030</v>
      </c>
      <c r="DL31" s="619"/>
      <c r="DM31" s="73">
        <f>IFERROR(AVERAGE(DK14:DL30)/AVERAGE(DI14:DJ30),"")</f>
        <v>0.73807387562710869</v>
      </c>
      <c r="DN31" s="413">
        <f t="shared" ref="DN31:EB31" si="31">SUM(DN14:DN30)</f>
        <v>256</v>
      </c>
      <c r="DO31" s="413">
        <f t="shared" si="31"/>
        <v>178</v>
      </c>
      <c r="DP31" s="413">
        <f t="shared" si="31"/>
        <v>197</v>
      </c>
      <c r="DQ31" s="413">
        <f t="shared" si="31"/>
        <v>148</v>
      </c>
      <c r="DR31" s="413">
        <f t="shared" si="31"/>
        <v>565</v>
      </c>
      <c r="DS31" s="413">
        <f t="shared" si="31"/>
        <v>456</v>
      </c>
      <c r="DT31" s="413">
        <f t="shared" si="31"/>
        <v>528</v>
      </c>
      <c r="DU31" s="413">
        <f t="shared" si="31"/>
        <v>479</v>
      </c>
      <c r="DV31" s="413">
        <f t="shared" si="31"/>
        <v>510</v>
      </c>
      <c r="DW31" s="413">
        <f t="shared" si="31"/>
        <v>437</v>
      </c>
      <c r="DX31" s="413">
        <f t="shared" si="31"/>
        <v>496</v>
      </c>
      <c r="DY31" s="413">
        <f t="shared" si="31"/>
        <v>414</v>
      </c>
      <c r="DZ31" s="326">
        <f t="shared" si="31"/>
        <v>0</v>
      </c>
      <c r="EA31" s="326">
        <f t="shared" si="31"/>
        <v>0</v>
      </c>
      <c r="EB31" s="325">
        <f t="shared" si="31"/>
        <v>4664</v>
      </c>
      <c r="EC31" s="625" t="s">
        <v>43</v>
      </c>
      <c r="ED31" s="626"/>
      <c r="EE31" s="618">
        <f>SUM(EE14:EF30)</f>
        <v>395665</v>
      </c>
      <c r="EF31" s="619"/>
      <c r="EG31" s="618">
        <f>SUM(EG14:EH30)</f>
        <v>292030</v>
      </c>
      <c r="EH31" s="619"/>
      <c r="EI31" s="73">
        <f>IFERROR(AVERAGE(EG14:EH30)/AVERAGE(EE14:EF30),"")</f>
        <v>0.73807387562710869</v>
      </c>
      <c r="EJ31" s="413">
        <f t="shared" ref="EJ31:EX31" si="32">SUM(EJ14:EJ30)</f>
        <v>37</v>
      </c>
      <c r="EK31" s="413">
        <f t="shared" si="32"/>
        <v>30</v>
      </c>
      <c r="EL31" s="413">
        <f t="shared" si="32"/>
        <v>51</v>
      </c>
      <c r="EM31" s="413">
        <f t="shared" si="32"/>
        <v>41</v>
      </c>
      <c r="EN31" s="413">
        <f t="shared" si="32"/>
        <v>199</v>
      </c>
      <c r="EO31" s="413">
        <f t="shared" si="32"/>
        <v>117</v>
      </c>
      <c r="EP31" s="413">
        <f t="shared" si="32"/>
        <v>155</v>
      </c>
      <c r="EQ31" s="413">
        <f t="shared" si="32"/>
        <v>146</v>
      </c>
      <c r="ER31" s="413">
        <f t="shared" si="32"/>
        <v>147</v>
      </c>
      <c r="ES31" s="413">
        <f t="shared" si="32"/>
        <v>141</v>
      </c>
      <c r="ET31" s="413">
        <f t="shared" si="32"/>
        <v>134</v>
      </c>
      <c r="EU31" s="413">
        <f t="shared" si="32"/>
        <v>135</v>
      </c>
      <c r="EV31" s="326">
        <f t="shared" si="32"/>
        <v>0</v>
      </c>
      <c r="EW31" s="326">
        <f t="shared" si="32"/>
        <v>0</v>
      </c>
      <c r="EX31" s="325">
        <f t="shared" si="32"/>
        <v>1333</v>
      </c>
      <c r="EY31" s="625" t="s">
        <v>43</v>
      </c>
      <c r="EZ31" s="626"/>
      <c r="FA31" s="618">
        <f>SUM(FA14:FB30)</f>
        <v>395665</v>
      </c>
      <c r="FB31" s="619"/>
      <c r="FC31" s="618">
        <f>SUM(FC14:FD30)</f>
        <v>292030</v>
      </c>
      <c r="FD31" s="619"/>
      <c r="FE31" s="73">
        <f>IFERROR(AVERAGE(FC14:FD30)/AVERAGE(FA14:FB30),"")</f>
        <v>0.73807387562710869</v>
      </c>
      <c r="FF31" s="413">
        <f t="shared" ref="FF31:FT31" si="33">SUM(FF14:FF30)</f>
        <v>185</v>
      </c>
      <c r="FG31" s="413">
        <f t="shared" si="33"/>
        <v>122</v>
      </c>
      <c r="FH31" s="413">
        <f t="shared" si="33"/>
        <v>227</v>
      </c>
      <c r="FI31" s="413">
        <f t="shared" si="33"/>
        <v>168</v>
      </c>
      <c r="FJ31" s="413">
        <f t="shared" si="33"/>
        <v>837</v>
      </c>
      <c r="FK31" s="413">
        <f t="shared" si="33"/>
        <v>571</v>
      </c>
      <c r="FL31" s="413">
        <f t="shared" si="33"/>
        <v>693</v>
      </c>
      <c r="FM31" s="413">
        <f t="shared" si="33"/>
        <v>508</v>
      </c>
      <c r="FN31" s="413">
        <f t="shared" si="33"/>
        <v>544</v>
      </c>
      <c r="FO31" s="413">
        <f t="shared" si="33"/>
        <v>510</v>
      </c>
      <c r="FP31" s="413">
        <f t="shared" si="33"/>
        <v>506</v>
      </c>
      <c r="FQ31" s="413">
        <f t="shared" si="33"/>
        <v>474</v>
      </c>
      <c r="FR31" s="326">
        <f t="shared" si="33"/>
        <v>0</v>
      </c>
      <c r="FS31" s="326">
        <f t="shared" si="33"/>
        <v>1</v>
      </c>
      <c r="FT31" s="325">
        <f t="shared" si="33"/>
        <v>5345</v>
      </c>
      <c r="FU31" s="625" t="s">
        <v>43</v>
      </c>
      <c r="FV31" s="626"/>
      <c r="FW31" s="618">
        <f>SUM(FW14:FX30)</f>
        <v>395665</v>
      </c>
      <c r="FX31" s="619"/>
      <c r="FY31" s="618">
        <f>SUM(FY14:FZ30)</f>
        <v>292030</v>
      </c>
      <c r="FZ31" s="619"/>
      <c r="GA31" s="73">
        <f>IFERROR(AVERAGE(FY14:FZ30)/AVERAGE(FW14:FX30),"")</f>
        <v>0.73807387562710869</v>
      </c>
      <c r="GB31" s="413">
        <f t="shared" ref="GB31:GP31" si="34">SUM(GB14:GB30)</f>
        <v>164</v>
      </c>
      <c r="GC31" s="413">
        <f t="shared" si="34"/>
        <v>149</v>
      </c>
      <c r="GD31" s="413">
        <f t="shared" si="34"/>
        <v>93</v>
      </c>
      <c r="GE31" s="413">
        <f t="shared" si="34"/>
        <v>83</v>
      </c>
      <c r="GF31" s="413">
        <f t="shared" si="34"/>
        <v>225</v>
      </c>
      <c r="GG31" s="413">
        <f t="shared" si="34"/>
        <v>165</v>
      </c>
      <c r="GH31" s="413">
        <f t="shared" si="34"/>
        <v>216</v>
      </c>
      <c r="GI31" s="413">
        <f t="shared" si="34"/>
        <v>163</v>
      </c>
      <c r="GJ31" s="413">
        <f t="shared" si="34"/>
        <v>172</v>
      </c>
      <c r="GK31" s="413">
        <f t="shared" si="34"/>
        <v>110</v>
      </c>
      <c r="GL31" s="413">
        <f t="shared" si="34"/>
        <v>148</v>
      </c>
      <c r="GM31" s="413">
        <f t="shared" si="34"/>
        <v>117</v>
      </c>
      <c r="GN31" s="326">
        <f t="shared" si="34"/>
        <v>0</v>
      </c>
      <c r="GO31" s="326">
        <f t="shared" si="34"/>
        <v>0</v>
      </c>
      <c r="GP31" s="325">
        <f t="shared" si="34"/>
        <v>1805</v>
      </c>
      <c r="GQ31" s="625" t="s">
        <v>43</v>
      </c>
      <c r="GR31" s="626"/>
      <c r="GS31" s="618">
        <f>SUM(GS14:GT30)</f>
        <v>395665</v>
      </c>
      <c r="GT31" s="619"/>
      <c r="GU31" s="618">
        <f>SUM(GU14:GV30)</f>
        <v>292030</v>
      </c>
      <c r="GV31" s="619"/>
      <c r="GW31" s="73">
        <f>IFERROR(AVERAGE(GU14:GV30)/AVERAGE(GS14:GT30),"")</f>
        <v>0.73807387562710869</v>
      </c>
      <c r="GX31" s="413">
        <f t="shared" ref="GX31:HL31" si="35">SUM(GX14:GX30)</f>
        <v>354</v>
      </c>
      <c r="GY31" s="413">
        <f t="shared" si="35"/>
        <v>314</v>
      </c>
      <c r="GZ31" s="413">
        <f t="shared" si="35"/>
        <v>180</v>
      </c>
      <c r="HA31" s="413">
        <f t="shared" si="35"/>
        <v>111</v>
      </c>
      <c r="HB31" s="413">
        <f t="shared" si="35"/>
        <v>347</v>
      </c>
      <c r="HC31" s="413">
        <f t="shared" si="35"/>
        <v>295</v>
      </c>
      <c r="HD31" s="413">
        <f t="shared" si="35"/>
        <v>378</v>
      </c>
      <c r="HE31" s="413">
        <f t="shared" si="35"/>
        <v>278</v>
      </c>
      <c r="HF31" s="413">
        <f t="shared" si="35"/>
        <v>422</v>
      </c>
      <c r="HG31" s="413">
        <f t="shared" si="35"/>
        <v>316</v>
      </c>
      <c r="HH31" s="413">
        <f t="shared" si="35"/>
        <v>479</v>
      </c>
      <c r="HI31" s="413">
        <f t="shared" si="35"/>
        <v>288</v>
      </c>
      <c r="HJ31" s="326">
        <f t="shared" si="35"/>
        <v>0</v>
      </c>
      <c r="HK31" s="326">
        <f t="shared" si="35"/>
        <v>1</v>
      </c>
      <c r="HL31" s="325">
        <f t="shared" si="35"/>
        <v>3762</v>
      </c>
      <c r="HM31" s="625" t="s">
        <v>43</v>
      </c>
      <c r="HN31" s="626"/>
      <c r="HO31" s="618">
        <f>SUM(HO14:HP30)</f>
        <v>395665</v>
      </c>
      <c r="HP31" s="619"/>
      <c r="HQ31" s="618">
        <f>SUM(HQ14:HR30)</f>
        <v>292030</v>
      </c>
      <c r="HR31" s="619"/>
      <c r="HS31" s="73">
        <f>IFERROR(AVERAGE(HQ14:HR30)/AVERAGE(HO14:HP30),"")</f>
        <v>0.73807387562710869</v>
      </c>
      <c r="HT31" s="413">
        <f t="shared" ref="HT31:IH31" si="36">SUM(HT14:HT30)</f>
        <v>898</v>
      </c>
      <c r="HU31" s="413">
        <f t="shared" si="36"/>
        <v>925</v>
      </c>
      <c r="HV31" s="413">
        <f t="shared" si="36"/>
        <v>538</v>
      </c>
      <c r="HW31" s="413">
        <f t="shared" si="36"/>
        <v>512</v>
      </c>
      <c r="HX31" s="413">
        <f t="shared" si="36"/>
        <v>834</v>
      </c>
      <c r="HY31" s="413">
        <f t="shared" si="36"/>
        <v>774</v>
      </c>
      <c r="HZ31" s="413">
        <f t="shared" si="36"/>
        <v>534</v>
      </c>
      <c r="IA31" s="413">
        <f t="shared" si="36"/>
        <v>480</v>
      </c>
      <c r="IB31" s="413">
        <f t="shared" si="36"/>
        <v>324</v>
      </c>
      <c r="IC31" s="413">
        <f t="shared" si="36"/>
        <v>246</v>
      </c>
      <c r="ID31" s="413">
        <f t="shared" si="36"/>
        <v>169</v>
      </c>
      <c r="IE31" s="413">
        <f t="shared" si="36"/>
        <v>145</v>
      </c>
      <c r="IF31" s="326">
        <f t="shared" si="36"/>
        <v>0</v>
      </c>
      <c r="IG31" s="326">
        <f t="shared" si="36"/>
        <v>0</v>
      </c>
      <c r="IH31" s="325">
        <f t="shared" si="36"/>
        <v>6379</v>
      </c>
      <c r="II31" s="625" t="s">
        <v>43</v>
      </c>
      <c r="IJ31" s="626"/>
      <c r="IK31" s="618">
        <f>SUM(IK14:IL30)</f>
        <v>395665</v>
      </c>
      <c r="IL31" s="619"/>
      <c r="IM31" s="618">
        <f>SUM(IM14:IN30)</f>
        <v>292030</v>
      </c>
      <c r="IN31" s="619"/>
      <c r="IO31" s="73">
        <f>IFERROR(AVERAGE(IM14:IN30)/AVERAGE(IK14:IL30),"")</f>
        <v>0.73807387562710869</v>
      </c>
      <c r="IP31" s="413">
        <f t="shared" ref="IP31:JD31" si="37">SUM(IP14:IP30)</f>
        <v>406</v>
      </c>
      <c r="IQ31" s="413">
        <f t="shared" si="37"/>
        <v>320</v>
      </c>
      <c r="IR31" s="413">
        <f t="shared" si="37"/>
        <v>271</v>
      </c>
      <c r="IS31" s="413">
        <f t="shared" si="37"/>
        <v>227</v>
      </c>
      <c r="IT31" s="413">
        <f t="shared" si="37"/>
        <v>513</v>
      </c>
      <c r="IU31" s="413">
        <f t="shared" si="37"/>
        <v>440</v>
      </c>
      <c r="IV31" s="413">
        <f t="shared" si="37"/>
        <v>537</v>
      </c>
      <c r="IW31" s="413">
        <f t="shared" si="37"/>
        <v>421</v>
      </c>
      <c r="IX31" s="413">
        <f t="shared" si="37"/>
        <v>503</v>
      </c>
      <c r="IY31" s="413">
        <f t="shared" si="37"/>
        <v>405</v>
      </c>
      <c r="IZ31" s="413">
        <f t="shared" si="37"/>
        <v>524</v>
      </c>
      <c r="JA31" s="413">
        <f t="shared" si="37"/>
        <v>434</v>
      </c>
      <c r="JB31" s="326">
        <f t="shared" si="37"/>
        <v>0</v>
      </c>
      <c r="JC31" s="326">
        <f t="shared" si="37"/>
        <v>1</v>
      </c>
      <c r="JD31" s="325">
        <f t="shared" si="37"/>
        <v>5001</v>
      </c>
      <c r="JE31" s="625" t="s">
        <v>43</v>
      </c>
      <c r="JF31" s="626"/>
      <c r="JG31" s="618">
        <f>SUM(JG14:JH30)</f>
        <v>395665</v>
      </c>
      <c r="JH31" s="619"/>
      <c r="JI31" s="618">
        <f>SUM(JI14:JJ30)</f>
        <v>292030</v>
      </c>
      <c r="JJ31" s="619"/>
      <c r="JK31" s="73">
        <f>IFERROR(AVERAGE(JI14:JJ30)/AVERAGE(JG14:JH30),"")</f>
        <v>0.73807387562710869</v>
      </c>
      <c r="JL31" s="413">
        <f t="shared" ref="JL31:JZ31" si="38">SUM(JL14:JL30)</f>
        <v>278</v>
      </c>
      <c r="JM31" s="413">
        <f t="shared" si="38"/>
        <v>250</v>
      </c>
      <c r="JN31" s="413">
        <f t="shared" si="38"/>
        <v>145</v>
      </c>
      <c r="JO31" s="413">
        <f t="shared" si="38"/>
        <v>108</v>
      </c>
      <c r="JP31" s="413">
        <f t="shared" si="38"/>
        <v>245</v>
      </c>
      <c r="JQ31" s="413">
        <f t="shared" si="38"/>
        <v>243</v>
      </c>
      <c r="JR31" s="413">
        <f t="shared" si="38"/>
        <v>365</v>
      </c>
      <c r="JS31" s="413">
        <f t="shared" si="38"/>
        <v>252</v>
      </c>
      <c r="JT31" s="413">
        <f t="shared" si="38"/>
        <v>422</v>
      </c>
      <c r="JU31" s="413">
        <f t="shared" si="38"/>
        <v>310</v>
      </c>
      <c r="JV31" s="413">
        <f t="shared" si="38"/>
        <v>461</v>
      </c>
      <c r="JW31" s="413">
        <f t="shared" si="38"/>
        <v>273</v>
      </c>
      <c r="JX31" s="326">
        <f t="shared" si="38"/>
        <v>0</v>
      </c>
      <c r="JY31" s="326">
        <f t="shared" si="38"/>
        <v>0</v>
      </c>
      <c r="JZ31" s="325">
        <f t="shared" si="38"/>
        <v>3352</v>
      </c>
    </row>
    <row r="32" spans="1:286" ht="15" customHeight="1" x14ac:dyDescent="0.3">
      <c r="A32" s="28"/>
      <c r="B32" s="28"/>
      <c r="C32" s="28"/>
      <c r="D32" s="28"/>
      <c r="E32" s="28"/>
      <c r="F32" s="28"/>
      <c r="G32" s="28"/>
      <c r="H32" s="28"/>
      <c r="I32" s="28"/>
      <c r="J32" s="28"/>
      <c r="K32" s="28"/>
      <c r="L32" s="28"/>
      <c r="M32" s="28"/>
      <c r="N32" s="28"/>
      <c r="O32" s="28"/>
      <c r="P32" s="23"/>
      <c r="Q32" s="23"/>
      <c r="R32" s="23"/>
      <c r="S32" s="23"/>
      <c r="T32" s="23"/>
      <c r="U32" s="23"/>
      <c r="V32" s="23"/>
      <c r="W32" s="28"/>
      <c r="X32" s="28"/>
      <c r="Y32" s="28"/>
      <c r="Z32" s="28"/>
      <c r="AA32" s="28"/>
      <c r="AB32" s="28"/>
      <c r="AC32" s="28"/>
      <c r="AD32" s="28"/>
      <c r="AE32" s="28"/>
      <c r="AF32" s="28"/>
      <c r="AG32" s="28"/>
      <c r="AH32" s="28"/>
      <c r="AI32" s="28"/>
      <c r="AJ32" s="28"/>
      <c r="AK32" s="28"/>
      <c r="AL32" s="28"/>
      <c r="AN32" s="616"/>
      <c r="AO32" s="616"/>
      <c r="AP32" s="616"/>
      <c r="AQ32" s="616"/>
      <c r="AR32" s="49"/>
      <c r="AS32" s="28"/>
      <c r="AT32" s="28"/>
      <c r="AU32" s="28"/>
      <c r="AV32" s="28"/>
      <c r="AW32" s="28"/>
      <c r="AX32" s="28"/>
      <c r="AY32" s="28"/>
      <c r="AZ32" s="28"/>
      <c r="BA32" s="28"/>
      <c r="BB32" s="28"/>
      <c r="BC32" s="28"/>
      <c r="BD32" s="28"/>
      <c r="BE32" s="28"/>
      <c r="BF32" s="28"/>
      <c r="BG32" s="28"/>
      <c r="BH32" s="28"/>
      <c r="BJ32" s="616"/>
      <c r="BK32" s="616"/>
      <c r="BL32" s="616"/>
      <c r="BM32" s="616"/>
      <c r="BN32" s="49"/>
      <c r="BO32" s="28"/>
      <c r="BP32" s="28"/>
      <c r="BQ32" s="28"/>
      <c r="BR32" s="28"/>
      <c r="BS32" s="28"/>
      <c r="BT32" s="28"/>
      <c r="BU32" s="28"/>
      <c r="BV32" s="28"/>
      <c r="BW32" s="28"/>
      <c r="BX32" s="28"/>
      <c r="BY32" s="28"/>
      <c r="BZ32" s="28"/>
      <c r="CA32" s="28"/>
      <c r="CB32" s="28"/>
      <c r="CC32" s="28"/>
      <c r="CD32" s="28"/>
      <c r="CF32" s="616"/>
      <c r="CG32" s="616"/>
      <c r="CH32" s="616"/>
      <c r="CI32" s="616"/>
      <c r="CJ32" s="49"/>
      <c r="CK32" s="28"/>
      <c r="CL32" s="28"/>
      <c r="CM32" s="28"/>
      <c r="CN32" s="28"/>
      <c r="CO32" s="28"/>
      <c r="CP32" s="28"/>
      <c r="CQ32" s="28"/>
      <c r="CR32" s="28"/>
      <c r="CS32" s="28"/>
      <c r="CT32" s="28"/>
      <c r="CU32" s="28"/>
      <c r="CV32" s="28"/>
      <c r="CW32" s="28"/>
      <c r="CX32" s="28"/>
      <c r="CY32" s="28"/>
      <c r="CZ32" s="28"/>
      <c r="DB32" s="616"/>
      <c r="DC32" s="616"/>
      <c r="DD32" s="616"/>
      <c r="DE32" s="616"/>
      <c r="DF32" s="49"/>
      <c r="DG32" s="28"/>
      <c r="DH32" s="28"/>
      <c r="DI32" s="28"/>
      <c r="DJ32" s="28"/>
      <c r="DK32" s="28"/>
      <c r="DL32" s="28"/>
      <c r="DM32" s="28"/>
      <c r="DN32" s="28"/>
      <c r="DO32" s="28"/>
      <c r="DP32" s="28"/>
      <c r="DQ32" s="28"/>
      <c r="DR32" s="28"/>
      <c r="DS32" s="28"/>
      <c r="DT32" s="28"/>
      <c r="DU32" s="28"/>
      <c r="DV32" s="28"/>
      <c r="DX32" s="616"/>
      <c r="DY32" s="616"/>
      <c r="DZ32" s="616"/>
      <c r="EA32" s="616"/>
      <c r="EB32" s="49"/>
      <c r="EC32" s="28"/>
      <c r="ED32" s="28"/>
      <c r="EE32" s="28"/>
      <c r="EF32" s="28"/>
      <c r="EG32" s="28"/>
      <c r="EH32" s="28"/>
      <c r="EI32" s="28"/>
      <c r="EJ32" s="28"/>
      <c r="EK32" s="28"/>
      <c r="EL32" s="28"/>
      <c r="EM32" s="28"/>
      <c r="EN32" s="28"/>
      <c r="EO32" s="28"/>
      <c r="EP32" s="28"/>
      <c r="EQ32" s="28"/>
      <c r="ER32" s="28"/>
      <c r="ET32" s="616"/>
      <c r="EU32" s="616"/>
      <c r="EV32" s="616"/>
      <c r="EW32" s="616"/>
      <c r="EX32" s="49"/>
      <c r="EY32" s="28"/>
      <c r="EZ32" s="28"/>
      <c r="FA32" s="28"/>
      <c r="FB32" s="28"/>
      <c r="FC32" s="28"/>
      <c r="FD32" s="28"/>
      <c r="FE32" s="28"/>
      <c r="FF32" s="28"/>
      <c r="FG32" s="28"/>
      <c r="FH32" s="28"/>
      <c r="FI32" s="28"/>
      <c r="FJ32" s="28"/>
      <c r="FK32" s="28"/>
      <c r="FL32" s="28"/>
      <c r="FM32" s="28"/>
      <c r="FN32" s="28"/>
      <c r="FP32" s="616"/>
      <c r="FQ32" s="616"/>
      <c r="FR32" s="616"/>
      <c r="FS32" s="616"/>
      <c r="FT32" s="49"/>
      <c r="FU32" s="28"/>
      <c r="FV32" s="28"/>
      <c r="FW32" s="28"/>
      <c r="FX32" s="28"/>
      <c r="FY32" s="28"/>
      <c r="FZ32" s="28"/>
      <c r="GA32" s="28"/>
      <c r="GB32" s="28"/>
      <c r="GC32" s="28"/>
      <c r="GD32" s="28"/>
      <c r="GE32" s="28"/>
      <c r="GF32" s="28"/>
      <c r="GG32" s="28"/>
      <c r="GH32" s="28"/>
      <c r="GI32" s="28"/>
      <c r="GJ32" s="28"/>
      <c r="GL32" s="616"/>
      <c r="GM32" s="616"/>
      <c r="GN32" s="616"/>
      <c r="GO32" s="616"/>
      <c r="GP32" s="49"/>
      <c r="GQ32" s="28"/>
      <c r="GR32" s="28"/>
      <c r="GS32" s="28"/>
      <c r="GT32" s="28"/>
      <c r="GU32" s="28"/>
      <c r="GV32" s="28"/>
      <c r="GW32" s="28"/>
      <c r="GX32" s="28"/>
      <c r="GY32" s="28"/>
      <c r="GZ32" s="28"/>
      <c r="HA32" s="28"/>
      <c r="HB32" s="28"/>
      <c r="HC32" s="28"/>
      <c r="HD32" s="28"/>
      <c r="HE32" s="28"/>
      <c r="HF32" s="28"/>
      <c r="HH32" s="616"/>
      <c r="HI32" s="616"/>
      <c r="HJ32" s="616"/>
      <c r="HK32" s="616"/>
      <c r="HL32" s="49"/>
      <c r="HM32" s="28"/>
      <c r="HN32" s="28"/>
      <c r="HO32" s="28"/>
      <c r="HP32" s="28"/>
      <c r="HQ32" s="28"/>
      <c r="HR32" s="28"/>
      <c r="HS32" s="28"/>
      <c r="HT32" s="28"/>
      <c r="HU32" s="28"/>
      <c r="HV32" s="28"/>
      <c r="HW32" s="28"/>
      <c r="HX32" s="28"/>
      <c r="HY32" s="28"/>
      <c r="HZ32" s="28"/>
      <c r="IA32" s="28"/>
      <c r="IB32" s="28"/>
      <c r="ID32" s="616"/>
      <c r="IE32" s="616"/>
      <c r="IF32" s="616"/>
      <c r="IG32" s="616"/>
      <c r="IH32" s="49"/>
      <c r="II32" s="28"/>
      <c r="IJ32" s="28"/>
      <c r="IK32" s="28"/>
      <c r="IL32" s="28"/>
      <c r="IM32" s="28"/>
      <c r="IN32" s="28"/>
      <c r="IO32" s="28"/>
      <c r="IP32" s="28"/>
      <c r="IQ32" s="28"/>
      <c r="IR32" s="28"/>
      <c r="IS32" s="28"/>
      <c r="IT32" s="28"/>
      <c r="IU32" s="28"/>
      <c r="IV32" s="28"/>
      <c r="IW32" s="28"/>
      <c r="IX32" s="28"/>
      <c r="IZ32" s="617"/>
      <c r="JA32" s="617"/>
      <c r="JB32" s="617"/>
      <c r="JC32" s="617"/>
      <c r="JD32" s="49"/>
      <c r="JE32" s="28"/>
      <c r="JF32" s="28"/>
      <c r="JG32" s="28"/>
      <c r="JH32" s="28"/>
      <c r="JI32" s="28"/>
      <c r="JJ32" s="28"/>
      <c r="JK32" s="28"/>
      <c r="JL32" s="28"/>
      <c r="JM32" s="28"/>
      <c r="JN32" s="28"/>
      <c r="JO32" s="28"/>
      <c r="JP32" s="28"/>
      <c r="JQ32" s="28"/>
      <c r="JR32" s="28"/>
      <c r="JS32" s="28"/>
      <c r="JT32" s="28"/>
      <c r="JV32" s="616"/>
      <c r="JW32" s="616"/>
      <c r="JX32" s="616"/>
      <c r="JY32" s="616"/>
      <c r="JZ32" s="49"/>
    </row>
    <row r="33" spans="1:286" ht="12" customHeight="1" x14ac:dyDescent="0.3">
      <c r="A33" s="412" t="s">
        <v>107</v>
      </c>
      <c r="B33" s="652"/>
      <c r="C33" s="652"/>
      <c r="D33" s="652"/>
      <c r="E33" s="652"/>
      <c r="F33" s="652"/>
      <c r="G33" s="28"/>
      <c r="H33" s="642" t="s">
        <v>359</v>
      </c>
      <c r="I33" s="642"/>
      <c r="J33" s="652"/>
      <c r="K33" s="652"/>
      <c r="L33" s="652"/>
      <c r="M33" s="652"/>
      <c r="N33" s="652"/>
      <c r="O33" s="55"/>
      <c r="P33" s="417" t="s">
        <v>94</v>
      </c>
      <c r="Q33" s="643"/>
      <c r="R33" s="643"/>
      <c r="S33" s="643"/>
      <c r="T33" s="23"/>
      <c r="U33" s="23"/>
      <c r="V33" s="51"/>
      <c r="W33" s="412" t="s">
        <v>107</v>
      </c>
      <c r="X33" s="641" t="str">
        <f>IF($B$33="","",$B$33)</f>
        <v/>
      </c>
      <c r="Y33" s="641"/>
      <c r="Z33" s="641"/>
      <c r="AA33" s="641"/>
      <c r="AB33" s="641"/>
      <c r="AC33" s="28"/>
      <c r="AD33" s="642" t="s">
        <v>359</v>
      </c>
      <c r="AE33" s="642"/>
      <c r="AF33" s="641" t="str">
        <f>IF($J$33="","",$J$33)</f>
        <v/>
      </c>
      <c r="AG33" s="641"/>
      <c r="AH33" s="641"/>
      <c r="AI33" s="641"/>
      <c r="AJ33" s="641"/>
      <c r="AK33" s="55"/>
      <c r="AL33" s="417" t="s">
        <v>94</v>
      </c>
      <c r="AM33" s="643" t="str">
        <f>IF($Q$33="","",$Q$33)</f>
        <v/>
      </c>
      <c r="AN33" s="643"/>
      <c r="AO33" s="643"/>
      <c r="AP33" s="23"/>
      <c r="AQ33" s="23"/>
      <c r="AR33" s="51"/>
      <c r="AS33" s="412" t="s">
        <v>107</v>
      </c>
      <c r="AT33" s="641" t="str">
        <f>IF($B$33="","",$B$33)</f>
        <v/>
      </c>
      <c r="AU33" s="641"/>
      <c r="AV33" s="641"/>
      <c r="AW33" s="641"/>
      <c r="AX33" s="641"/>
      <c r="AY33" s="28"/>
      <c r="AZ33" s="642" t="s">
        <v>359</v>
      </c>
      <c r="BA33" s="642"/>
      <c r="BB33" s="641" t="str">
        <f>IF($J$33="","",$J$33)</f>
        <v/>
      </c>
      <c r="BC33" s="641"/>
      <c r="BD33" s="641"/>
      <c r="BE33" s="641"/>
      <c r="BF33" s="641"/>
      <c r="BG33" s="55"/>
      <c r="BH33" s="417" t="s">
        <v>94</v>
      </c>
      <c r="BI33" s="643" t="str">
        <f>IF($Q$33="","",$Q$33)</f>
        <v/>
      </c>
      <c r="BJ33" s="643"/>
      <c r="BK33" s="643"/>
      <c r="BL33" s="23"/>
      <c r="BM33" s="23"/>
      <c r="BN33" s="51"/>
      <c r="BO33" s="412" t="s">
        <v>107</v>
      </c>
      <c r="BP33" s="641" t="str">
        <f>IF($B$33="","",$B$33)</f>
        <v/>
      </c>
      <c r="BQ33" s="641"/>
      <c r="BR33" s="641"/>
      <c r="BS33" s="641"/>
      <c r="BT33" s="641"/>
      <c r="BU33" s="28"/>
      <c r="BV33" s="642" t="s">
        <v>359</v>
      </c>
      <c r="BW33" s="642"/>
      <c r="BX33" s="641" t="str">
        <f>IF($J$33="","",$J$33)</f>
        <v/>
      </c>
      <c r="BY33" s="641"/>
      <c r="BZ33" s="641"/>
      <c r="CA33" s="641"/>
      <c r="CB33" s="641"/>
      <c r="CC33" s="55"/>
      <c r="CD33" s="417" t="s">
        <v>94</v>
      </c>
      <c r="CE33" s="643" t="str">
        <f>IF($Q$33="","",$Q$33)</f>
        <v/>
      </c>
      <c r="CF33" s="643"/>
      <c r="CG33" s="643"/>
      <c r="CH33" s="23"/>
      <c r="CI33" s="23"/>
      <c r="CJ33" s="51"/>
      <c r="CK33" s="412" t="s">
        <v>107</v>
      </c>
      <c r="CL33" s="641" t="str">
        <f>IF($B$33="","",$B$33)</f>
        <v/>
      </c>
      <c r="CM33" s="641"/>
      <c r="CN33" s="641"/>
      <c r="CO33" s="641"/>
      <c r="CP33" s="641"/>
      <c r="CQ33" s="28"/>
      <c r="CR33" s="642" t="s">
        <v>359</v>
      </c>
      <c r="CS33" s="642"/>
      <c r="CT33" s="641" t="str">
        <f>IF($J$33="","",$J$33)</f>
        <v/>
      </c>
      <c r="CU33" s="641"/>
      <c r="CV33" s="641"/>
      <c r="CW33" s="641"/>
      <c r="CX33" s="641"/>
      <c r="CY33" s="55"/>
      <c r="CZ33" s="417" t="s">
        <v>94</v>
      </c>
      <c r="DA33" s="643" t="str">
        <f>IF($Q$33="","",$Q$33)</f>
        <v/>
      </c>
      <c r="DB33" s="643"/>
      <c r="DC33" s="643"/>
      <c r="DD33" s="23"/>
      <c r="DE33" s="23"/>
      <c r="DF33" s="51"/>
      <c r="DG33" s="412" t="s">
        <v>107</v>
      </c>
      <c r="DH33" s="641" t="str">
        <f>IF($B$33="","",$B$33)</f>
        <v/>
      </c>
      <c r="DI33" s="641"/>
      <c r="DJ33" s="641"/>
      <c r="DK33" s="641"/>
      <c r="DL33" s="641"/>
      <c r="DM33" s="28"/>
      <c r="DN33" s="642" t="s">
        <v>359</v>
      </c>
      <c r="DO33" s="642"/>
      <c r="DP33" s="641" t="str">
        <f>IF($J$33="","",$J$33)</f>
        <v/>
      </c>
      <c r="DQ33" s="641"/>
      <c r="DR33" s="641"/>
      <c r="DS33" s="641"/>
      <c r="DT33" s="641"/>
      <c r="DU33" s="55"/>
      <c r="DV33" s="417" t="s">
        <v>94</v>
      </c>
      <c r="DW33" s="643" t="str">
        <f>IF($Q$33="","",$Q$33)</f>
        <v/>
      </c>
      <c r="DX33" s="643"/>
      <c r="DY33" s="643"/>
      <c r="DZ33" s="23"/>
      <c r="EA33" s="23"/>
      <c r="EB33" s="51"/>
      <c r="EC33" s="412" t="s">
        <v>107</v>
      </c>
      <c r="ED33" s="641" t="str">
        <f>IF($B$33="","",$B$33)</f>
        <v/>
      </c>
      <c r="EE33" s="641"/>
      <c r="EF33" s="641"/>
      <c r="EG33" s="641"/>
      <c r="EH33" s="641"/>
      <c r="EI33" s="28"/>
      <c r="EJ33" s="642" t="s">
        <v>359</v>
      </c>
      <c r="EK33" s="642"/>
      <c r="EL33" s="641" t="str">
        <f>IF($J$33="","",$J$33)</f>
        <v/>
      </c>
      <c r="EM33" s="641"/>
      <c r="EN33" s="641"/>
      <c r="EO33" s="641"/>
      <c r="EP33" s="641"/>
      <c r="EQ33" s="55"/>
      <c r="ER33" s="417" t="s">
        <v>94</v>
      </c>
      <c r="ES33" s="643" t="str">
        <f>IF($Q$33="","",$Q$33)</f>
        <v/>
      </c>
      <c r="ET33" s="643"/>
      <c r="EU33" s="643"/>
      <c r="EV33" s="23"/>
      <c r="EW33" s="23"/>
      <c r="EX33" s="51"/>
      <c r="EY33" s="412" t="s">
        <v>107</v>
      </c>
      <c r="EZ33" s="641" t="str">
        <f>IF($B$33="","",$B$33)</f>
        <v/>
      </c>
      <c r="FA33" s="641"/>
      <c r="FB33" s="641"/>
      <c r="FC33" s="641"/>
      <c r="FD33" s="641"/>
      <c r="FE33" s="28"/>
      <c r="FF33" s="642" t="s">
        <v>359</v>
      </c>
      <c r="FG33" s="642"/>
      <c r="FH33" s="641" t="str">
        <f>IF($J$33="","",$J$33)</f>
        <v/>
      </c>
      <c r="FI33" s="641"/>
      <c r="FJ33" s="641"/>
      <c r="FK33" s="641"/>
      <c r="FL33" s="641"/>
      <c r="FM33" s="55"/>
      <c r="FN33" s="417" t="s">
        <v>94</v>
      </c>
      <c r="FO33" s="643" t="str">
        <f>IF($Q$33="","",$Q$33)</f>
        <v/>
      </c>
      <c r="FP33" s="643"/>
      <c r="FQ33" s="643"/>
      <c r="FR33" s="23"/>
      <c r="FS33" s="23"/>
      <c r="FT33" s="51"/>
      <c r="FU33" s="412" t="s">
        <v>107</v>
      </c>
      <c r="FV33" s="641" t="str">
        <f>IF($B$33="","",$B$33)</f>
        <v/>
      </c>
      <c r="FW33" s="641"/>
      <c r="FX33" s="641"/>
      <c r="FY33" s="641"/>
      <c r="FZ33" s="641"/>
      <c r="GA33" s="28"/>
      <c r="GB33" s="642" t="s">
        <v>359</v>
      </c>
      <c r="GC33" s="642"/>
      <c r="GD33" s="641" t="str">
        <f>IF($J$33="","",$J$33)</f>
        <v/>
      </c>
      <c r="GE33" s="641"/>
      <c r="GF33" s="641"/>
      <c r="GG33" s="641"/>
      <c r="GH33" s="641"/>
      <c r="GI33" s="55"/>
      <c r="GJ33" s="417" t="s">
        <v>94</v>
      </c>
      <c r="GK33" s="643" t="str">
        <f>IF($Q$33="","",$Q$33)</f>
        <v/>
      </c>
      <c r="GL33" s="643"/>
      <c r="GM33" s="643"/>
      <c r="GN33" s="23"/>
      <c r="GO33" s="23"/>
      <c r="GP33" s="51"/>
      <c r="GQ33" s="412" t="s">
        <v>107</v>
      </c>
      <c r="GR33" s="641" t="str">
        <f>IF($B$33="","",$B$33)</f>
        <v/>
      </c>
      <c r="GS33" s="641"/>
      <c r="GT33" s="641"/>
      <c r="GU33" s="641"/>
      <c r="GV33" s="641"/>
      <c r="GW33" s="28"/>
      <c r="GX33" s="642" t="s">
        <v>359</v>
      </c>
      <c r="GY33" s="642"/>
      <c r="GZ33" s="641" t="str">
        <f>IF($J$33="","",$J$33)</f>
        <v/>
      </c>
      <c r="HA33" s="641"/>
      <c r="HB33" s="641"/>
      <c r="HC33" s="641"/>
      <c r="HD33" s="641"/>
      <c r="HE33" s="55"/>
      <c r="HF33" s="417" t="s">
        <v>94</v>
      </c>
      <c r="HG33" s="643" t="str">
        <f>IF($Q$33="","",$Q$33)</f>
        <v/>
      </c>
      <c r="HH33" s="643"/>
      <c r="HI33" s="643"/>
      <c r="HJ33" s="23"/>
      <c r="HK33" s="23"/>
      <c r="HL33" s="51"/>
      <c r="HM33" s="412" t="s">
        <v>107</v>
      </c>
      <c r="HN33" s="641" t="str">
        <f>IF($B$33="","",$B$33)</f>
        <v/>
      </c>
      <c r="HO33" s="641"/>
      <c r="HP33" s="641"/>
      <c r="HQ33" s="641"/>
      <c r="HR33" s="641"/>
      <c r="HS33" s="28"/>
      <c r="HT33" s="642" t="s">
        <v>359</v>
      </c>
      <c r="HU33" s="642"/>
      <c r="HV33" s="641" t="str">
        <f>IF($J$33="","",$J$33)</f>
        <v/>
      </c>
      <c r="HW33" s="641"/>
      <c r="HX33" s="641"/>
      <c r="HY33" s="641"/>
      <c r="HZ33" s="641"/>
      <c r="IA33" s="55"/>
      <c r="IB33" s="417" t="s">
        <v>94</v>
      </c>
      <c r="IC33" s="643" t="str">
        <f>IF($Q$33="","",$Q$33)</f>
        <v/>
      </c>
      <c r="ID33" s="643"/>
      <c r="IE33" s="643"/>
      <c r="IF33" s="23"/>
      <c r="IG33" s="23"/>
      <c r="IH33" s="51"/>
      <c r="II33" s="412" t="s">
        <v>107</v>
      </c>
      <c r="IJ33" s="641" t="str">
        <f>IF($B$33="","",$B$33)</f>
        <v/>
      </c>
      <c r="IK33" s="641"/>
      <c r="IL33" s="641"/>
      <c r="IM33" s="641"/>
      <c r="IN33" s="641"/>
      <c r="IO33" s="28"/>
      <c r="IP33" s="642" t="s">
        <v>359</v>
      </c>
      <c r="IQ33" s="642"/>
      <c r="IR33" s="641" t="str">
        <f>IF($J$33="","",$J$33)</f>
        <v/>
      </c>
      <c r="IS33" s="641"/>
      <c r="IT33" s="641"/>
      <c r="IU33" s="641"/>
      <c r="IV33" s="641"/>
      <c r="IW33" s="55"/>
      <c r="IX33" s="417" t="s">
        <v>94</v>
      </c>
      <c r="IY33" s="643" t="str">
        <f>IF($Q$33="","",$Q$33)</f>
        <v/>
      </c>
      <c r="IZ33" s="643"/>
      <c r="JA33" s="643"/>
      <c r="JB33" s="23"/>
      <c r="JC33" s="23"/>
      <c r="JD33" s="51"/>
      <c r="JE33" s="412" t="s">
        <v>107</v>
      </c>
      <c r="JF33" s="641" t="str">
        <f>IF($B$33="","",$B$33)</f>
        <v/>
      </c>
      <c r="JG33" s="641"/>
      <c r="JH33" s="641"/>
      <c r="JI33" s="641"/>
      <c r="JJ33" s="641"/>
      <c r="JK33" s="28"/>
      <c r="JL33" s="642" t="s">
        <v>359</v>
      </c>
      <c r="JM33" s="642"/>
      <c r="JN33" s="641" t="str">
        <f>IF($J$33="","",$J$33)</f>
        <v/>
      </c>
      <c r="JO33" s="641"/>
      <c r="JP33" s="641"/>
      <c r="JQ33" s="641"/>
      <c r="JR33" s="641"/>
      <c r="JS33" s="55"/>
      <c r="JT33" s="417" t="s">
        <v>94</v>
      </c>
      <c r="JU33" s="643" t="str">
        <f>IF($Q$33="","",$Q$33)</f>
        <v/>
      </c>
      <c r="JV33" s="643"/>
      <c r="JW33" s="643"/>
      <c r="JX33" s="23"/>
      <c r="JY33" s="23"/>
      <c r="JZ33" s="51"/>
    </row>
    <row r="34" spans="1:286" s="424" customFormat="1" ht="12.9" customHeight="1" x14ac:dyDescent="0.2">
      <c r="B34" s="655" t="s">
        <v>361</v>
      </c>
      <c r="C34" s="655"/>
      <c r="D34" s="655"/>
      <c r="E34" s="655"/>
      <c r="F34" s="655"/>
      <c r="H34" s="419"/>
      <c r="I34" s="419"/>
      <c r="J34" s="655" t="s">
        <v>361</v>
      </c>
      <c r="K34" s="655"/>
      <c r="L34" s="655"/>
      <c r="M34" s="655"/>
      <c r="N34" s="655"/>
      <c r="O34" s="419"/>
      <c r="P34" s="425"/>
      <c r="Q34" s="425"/>
      <c r="R34" s="425"/>
      <c r="S34" s="425"/>
      <c r="T34" s="425"/>
      <c r="U34" s="425"/>
      <c r="V34" s="421"/>
      <c r="X34" s="655" t="s">
        <v>361</v>
      </c>
      <c r="Y34" s="655"/>
      <c r="Z34" s="655"/>
      <c r="AA34" s="655"/>
      <c r="AB34" s="655"/>
      <c r="AD34" s="419"/>
      <c r="AE34" s="419"/>
      <c r="AF34" s="655" t="s">
        <v>361</v>
      </c>
      <c r="AG34" s="655"/>
      <c r="AH34" s="655"/>
      <c r="AI34" s="655"/>
      <c r="AJ34" s="655"/>
      <c r="AK34" s="419"/>
      <c r="AL34" s="425"/>
      <c r="AM34" s="425"/>
      <c r="AN34" s="425"/>
      <c r="AO34" s="425"/>
      <c r="AP34" s="425"/>
      <c r="AQ34" s="425"/>
      <c r="AR34" s="421"/>
      <c r="AT34" s="655" t="s">
        <v>361</v>
      </c>
      <c r="AU34" s="655"/>
      <c r="AV34" s="655"/>
      <c r="AW34" s="655"/>
      <c r="AX34" s="655"/>
      <c r="AZ34" s="419"/>
      <c r="BA34" s="419"/>
      <c r="BB34" s="655" t="s">
        <v>361</v>
      </c>
      <c r="BC34" s="655"/>
      <c r="BD34" s="655"/>
      <c r="BE34" s="655"/>
      <c r="BF34" s="655"/>
      <c r="BG34" s="419"/>
      <c r="BH34" s="425"/>
      <c r="BI34" s="425"/>
      <c r="BJ34" s="425"/>
      <c r="BK34" s="425"/>
      <c r="BL34" s="425"/>
      <c r="BM34" s="425"/>
      <c r="BN34" s="421"/>
      <c r="BP34" s="655" t="s">
        <v>361</v>
      </c>
      <c r="BQ34" s="655"/>
      <c r="BR34" s="655"/>
      <c r="BS34" s="655"/>
      <c r="BT34" s="655"/>
      <c r="BV34" s="419"/>
      <c r="BW34" s="419"/>
      <c r="BX34" s="655" t="s">
        <v>361</v>
      </c>
      <c r="BY34" s="655"/>
      <c r="BZ34" s="655"/>
      <c r="CA34" s="655"/>
      <c r="CB34" s="655"/>
      <c r="CC34" s="419"/>
      <c r="CD34" s="425"/>
      <c r="CE34" s="425"/>
      <c r="CF34" s="425"/>
      <c r="CG34" s="425"/>
      <c r="CH34" s="425"/>
      <c r="CI34" s="425"/>
      <c r="CJ34" s="421"/>
      <c r="CL34" s="655" t="s">
        <v>361</v>
      </c>
      <c r="CM34" s="655"/>
      <c r="CN34" s="655"/>
      <c r="CO34" s="655"/>
      <c r="CP34" s="655"/>
      <c r="CR34" s="419"/>
      <c r="CS34" s="419"/>
      <c r="CT34" s="655" t="s">
        <v>361</v>
      </c>
      <c r="CU34" s="655"/>
      <c r="CV34" s="655"/>
      <c r="CW34" s="655"/>
      <c r="CX34" s="655"/>
      <c r="CY34" s="419"/>
      <c r="CZ34" s="425"/>
      <c r="DA34" s="425"/>
      <c r="DB34" s="425"/>
      <c r="DC34" s="425"/>
      <c r="DD34" s="425"/>
      <c r="DE34" s="425"/>
      <c r="DF34" s="421"/>
      <c r="DH34" s="655" t="s">
        <v>361</v>
      </c>
      <c r="DI34" s="655"/>
      <c r="DJ34" s="655"/>
      <c r="DK34" s="655"/>
      <c r="DL34" s="655"/>
      <c r="DN34" s="419"/>
      <c r="DO34" s="419"/>
      <c r="DP34" s="655" t="s">
        <v>361</v>
      </c>
      <c r="DQ34" s="655"/>
      <c r="DR34" s="655"/>
      <c r="DS34" s="655"/>
      <c r="DT34" s="655"/>
      <c r="DU34" s="419"/>
      <c r="DV34" s="425"/>
      <c r="DW34" s="425"/>
      <c r="DX34" s="425"/>
      <c r="DY34" s="425"/>
      <c r="DZ34" s="425"/>
      <c r="EA34" s="425"/>
      <c r="EB34" s="421"/>
      <c r="ED34" s="655" t="s">
        <v>361</v>
      </c>
      <c r="EE34" s="655"/>
      <c r="EF34" s="655"/>
      <c r="EG34" s="655"/>
      <c r="EH34" s="655"/>
      <c r="EJ34" s="419"/>
      <c r="EK34" s="419"/>
      <c r="EL34" s="655" t="s">
        <v>361</v>
      </c>
      <c r="EM34" s="655"/>
      <c r="EN34" s="655"/>
      <c r="EO34" s="655"/>
      <c r="EP34" s="655"/>
      <c r="EQ34" s="419"/>
      <c r="ER34" s="425"/>
      <c r="ES34" s="425"/>
      <c r="ET34" s="425"/>
      <c r="EU34" s="425"/>
      <c r="EV34" s="425"/>
      <c r="EW34" s="425"/>
      <c r="EX34" s="421"/>
      <c r="EZ34" s="655" t="s">
        <v>361</v>
      </c>
      <c r="FA34" s="655"/>
      <c r="FB34" s="655"/>
      <c r="FC34" s="655"/>
      <c r="FD34" s="655"/>
      <c r="FF34" s="419"/>
      <c r="FG34" s="419"/>
      <c r="FH34" s="655" t="s">
        <v>361</v>
      </c>
      <c r="FI34" s="655"/>
      <c r="FJ34" s="655"/>
      <c r="FK34" s="655"/>
      <c r="FL34" s="655"/>
      <c r="FM34" s="419"/>
      <c r="FN34" s="425"/>
      <c r="FO34" s="425"/>
      <c r="FP34" s="425"/>
      <c r="FQ34" s="425"/>
      <c r="FR34" s="425"/>
      <c r="FS34" s="425"/>
      <c r="FT34" s="421"/>
      <c r="FV34" s="655" t="s">
        <v>361</v>
      </c>
      <c r="FW34" s="655"/>
      <c r="FX34" s="655"/>
      <c r="FY34" s="655"/>
      <c r="FZ34" s="655"/>
      <c r="GB34" s="419"/>
      <c r="GC34" s="419"/>
      <c r="GD34" s="655" t="s">
        <v>361</v>
      </c>
      <c r="GE34" s="655"/>
      <c r="GF34" s="655"/>
      <c r="GG34" s="655"/>
      <c r="GH34" s="655"/>
      <c r="GI34" s="419"/>
      <c r="GJ34" s="425"/>
      <c r="GK34" s="425"/>
      <c r="GL34" s="425"/>
      <c r="GM34" s="425"/>
      <c r="GN34" s="425"/>
      <c r="GO34" s="425"/>
      <c r="GP34" s="421"/>
      <c r="GR34" s="655" t="s">
        <v>361</v>
      </c>
      <c r="GS34" s="655"/>
      <c r="GT34" s="655"/>
      <c r="GU34" s="655"/>
      <c r="GV34" s="655"/>
      <c r="GX34" s="419"/>
      <c r="GY34" s="419"/>
      <c r="GZ34" s="655" t="s">
        <v>361</v>
      </c>
      <c r="HA34" s="655"/>
      <c r="HB34" s="655"/>
      <c r="HC34" s="655"/>
      <c r="HD34" s="655"/>
      <c r="HE34" s="419"/>
      <c r="HF34" s="425"/>
      <c r="HG34" s="425"/>
      <c r="HH34" s="425"/>
      <c r="HI34" s="425"/>
      <c r="HJ34" s="425"/>
      <c r="HK34" s="425"/>
      <c r="HL34" s="421"/>
      <c r="HN34" s="655" t="s">
        <v>361</v>
      </c>
      <c r="HO34" s="655"/>
      <c r="HP34" s="655"/>
      <c r="HQ34" s="655"/>
      <c r="HR34" s="655"/>
      <c r="HT34" s="419"/>
      <c r="HU34" s="419"/>
      <c r="HV34" s="655" t="s">
        <v>361</v>
      </c>
      <c r="HW34" s="655"/>
      <c r="HX34" s="655"/>
      <c r="HY34" s="655"/>
      <c r="HZ34" s="655"/>
      <c r="IA34" s="419"/>
      <c r="IB34" s="425"/>
      <c r="IC34" s="425"/>
      <c r="ID34" s="425"/>
      <c r="IE34" s="425"/>
      <c r="IF34" s="425"/>
      <c r="IG34" s="425"/>
      <c r="IH34" s="421"/>
      <c r="IJ34" s="655" t="s">
        <v>361</v>
      </c>
      <c r="IK34" s="655"/>
      <c r="IL34" s="655"/>
      <c r="IM34" s="655"/>
      <c r="IN34" s="655"/>
      <c r="IP34" s="419"/>
      <c r="IQ34" s="419"/>
      <c r="IR34" s="655" t="s">
        <v>361</v>
      </c>
      <c r="IS34" s="655"/>
      <c r="IT34" s="655"/>
      <c r="IU34" s="655"/>
      <c r="IV34" s="655"/>
      <c r="IW34" s="419"/>
      <c r="IX34" s="425"/>
      <c r="IY34" s="425"/>
      <c r="IZ34" s="425"/>
      <c r="JA34" s="425"/>
      <c r="JB34" s="425"/>
      <c r="JC34" s="425"/>
      <c r="JD34" s="421"/>
      <c r="JF34" s="655" t="s">
        <v>361</v>
      </c>
      <c r="JG34" s="655"/>
      <c r="JH34" s="655"/>
      <c r="JI34" s="655"/>
      <c r="JJ34" s="655"/>
      <c r="JL34" s="419"/>
      <c r="JM34" s="419"/>
      <c r="JN34" s="655" t="s">
        <v>361</v>
      </c>
      <c r="JO34" s="655"/>
      <c r="JP34" s="655"/>
      <c r="JQ34" s="655"/>
      <c r="JR34" s="655"/>
      <c r="JS34" s="419"/>
      <c r="JT34" s="425"/>
      <c r="JU34" s="425"/>
      <c r="JV34" s="425"/>
      <c r="JW34" s="425"/>
      <c r="JX34" s="425"/>
      <c r="JY34" s="425"/>
      <c r="JZ34" s="421"/>
    </row>
    <row r="35" spans="1:286" ht="15.9" customHeight="1" x14ac:dyDescent="0.3">
      <c r="A35" s="656" t="s">
        <v>360</v>
      </c>
      <c r="B35" s="656"/>
      <c r="C35" s="656"/>
      <c r="D35" s="656"/>
      <c r="E35" s="656"/>
      <c r="F35" s="657" t="str">
        <f>IF(ProvsCities!$N$2="","",CONCATENATE("Region"," ",ProvsCities!$N$2))</f>
        <v>Region 2</v>
      </c>
      <c r="G35" s="657"/>
      <c r="H35" s="658" t="s">
        <v>362</v>
      </c>
      <c r="I35" s="658"/>
      <c r="J35" s="658"/>
      <c r="K35" s="658"/>
      <c r="L35" s="658"/>
      <c r="M35" s="658"/>
      <c r="N35" s="415" t="str">
        <f>IF(ProvsCities!$N$2="","",CONCATENATE("Region"," ",ProvsCities!$N$2))</f>
        <v>Region 2</v>
      </c>
      <c r="O35" s="89"/>
      <c r="P35" s="23"/>
      <c r="Q35" s="23"/>
      <c r="R35" s="23"/>
      <c r="S35" s="23"/>
      <c r="T35" s="23"/>
      <c r="U35" s="23"/>
      <c r="V35" s="89"/>
      <c r="W35" s="656" t="s">
        <v>360</v>
      </c>
      <c r="X35" s="656"/>
      <c r="Y35" s="656"/>
      <c r="Z35" s="656"/>
      <c r="AA35" s="656"/>
      <c r="AB35" s="657" t="str">
        <f>IF(ProvsCities!$N$2="","",CONCATENATE("Region"," ",ProvsCities!$N$2))</f>
        <v>Region 2</v>
      </c>
      <c r="AC35" s="657"/>
      <c r="AD35" s="658" t="s">
        <v>362</v>
      </c>
      <c r="AE35" s="658"/>
      <c r="AF35" s="658"/>
      <c r="AG35" s="658"/>
      <c r="AH35" s="658"/>
      <c r="AI35" s="658"/>
      <c r="AJ35" s="415" t="str">
        <f>IF(ProvsCities!$N$2="","",CONCATENATE("Region"," ",ProvsCities!$N$2))</f>
        <v>Region 2</v>
      </c>
      <c r="AK35" s="89"/>
      <c r="AL35" s="23"/>
      <c r="AM35" s="23"/>
      <c r="AN35" s="23"/>
      <c r="AO35" s="23"/>
      <c r="AP35" s="23"/>
      <c r="AQ35" s="23"/>
      <c r="AR35" s="89"/>
      <c r="AS35" s="656" t="s">
        <v>360</v>
      </c>
      <c r="AT35" s="656"/>
      <c r="AU35" s="656"/>
      <c r="AV35" s="656"/>
      <c r="AW35" s="656"/>
      <c r="AX35" s="657" t="str">
        <f>IF(ProvsCities!$N$2="","",CONCATENATE("Region"," ",ProvsCities!$N$2))</f>
        <v>Region 2</v>
      </c>
      <c r="AY35" s="657"/>
      <c r="AZ35" s="658" t="s">
        <v>362</v>
      </c>
      <c r="BA35" s="658"/>
      <c r="BB35" s="658"/>
      <c r="BC35" s="658"/>
      <c r="BD35" s="658"/>
      <c r="BE35" s="658"/>
      <c r="BF35" s="415" t="str">
        <f>IF(ProvsCities!$N$2="","",CONCATENATE("Region"," ",ProvsCities!$N$2))</f>
        <v>Region 2</v>
      </c>
      <c r="BG35" s="89"/>
      <c r="BH35" s="23"/>
      <c r="BI35" s="23"/>
      <c r="BJ35" s="23"/>
      <c r="BK35" s="23"/>
      <c r="BL35" s="23"/>
      <c r="BM35" s="23"/>
      <c r="BN35" s="89"/>
      <c r="BO35" s="656" t="s">
        <v>360</v>
      </c>
      <c r="BP35" s="656"/>
      <c r="BQ35" s="656"/>
      <c r="BR35" s="656"/>
      <c r="BS35" s="656"/>
      <c r="BT35" s="657" t="str">
        <f>IF(ProvsCities!$N$2="","",CONCATENATE("Region"," ",ProvsCities!$N$2))</f>
        <v>Region 2</v>
      </c>
      <c r="BU35" s="657"/>
      <c r="BV35" s="658" t="s">
        <v>362</v>
      </c>
      <c r="BW35" s="658"/>
      <c r="BX35" s="658"/>
      <c r="BY35" s="658"/>
      <c r="BZ35" s="658"/>
      <c r="CA35" s="658"/>
      <c r="CB35" s="415" t="str">
        <f>IF(ProvsCities!$N$2="","",CONCATENATE("Region"," ",ProvsCities!$N$2))</f>
        <v>Region 2</v>
      </c>
      <c r="CC35" s="89"/>
      <c r="CD35" s="23"/>
      <c r="CE35" s="23"/>
      <c r="CF35" s="23"/>
      <c r="CG35" s="23"/>
      <c r="CH35" s="23"/>
      <c r="CI35" s="23"/>
      <c r="CJ35" s="89"/>
      <c r="CK35" s="656" t="s">
        <v>360</v>
      </c>
      <c r="CL35" s="656"/>
      <c r="CM35" s="656"/>
      <c r="CN35" s="656"/>
      <c r="CO35" s="656"/>
      <c r="CP35" s="657" t="str">
        <f>IF(ProvsCities!$N$2="","",CONCATENATE("Region"," ",ProvsCities!$N$2))</f>
        <v>Region 2</v>
      </c>
      <c r="CQ35" s="657"/>
      <c r="CR35" s="658" t="s">
        <v>362</v>
      </c>
      <c r="CS35" s="658"/>
      <c r="CT35" s="658"/>
      <c r="CU35" s="658"/>
      <c r="CV35" s="658"/>
      <c r="CW35" s="658"/>
      <c r="CX35" s="415" t="str">
        <f>IF(ProvsCities!$N$2="","",CONCATENATE("Region"," ",ProvsCities!$N$2))</f>
        <v>Region 2</v>
      </c>
      <c r="CY35" s="89"/>
      <c r="CZ35" s="23"/>
      <c r="DA35" s="23"/>
      <c r="DB35" s="23"/>
      <c r="DC35" s="23"/>
      <c r="DD35" s="23"/>
      <c r="DE35" s="23"/>
      <c r="DF35" s="89"/>
      <c r="DG35" s="656" t="s">
        <v>360</v>
      </c>
      <c r="DH35" s="656"/>
      <c r="DI35" s="656"/>
      <c r="DJ35" s="656"/>
      <c r="DK35" s="656"/>
      <c r="DL35" s="657" t="str">
        <f>IF(ProvsCities!$N$2="","",CONCATENATE("Region"," ",ProvsCities!$N$2))</f>
        <v>Region 2</v>
      </c>
      <c r="DM35" s="657"/>
      <c r="DN35" s="658" t="s">
        <v>362</v>
      </c>
      <c r="DO35" s="658"/>
      <c r="DP35" s="658"/>
      <c r="DQ35" s="658"/>
      <c r="DR35" s="658"/>
      <c r="DS35" s="658"/>
      <c r="DT35" s="415" t="str">
        <f>IF(ProvsCities!$N$2="","",CONCATENATE("Region"," ",ProvsCities!$N$2))</f>
        <v>Region 2</v>
      </c>
      <c r="DU35" s="89"/>
      <c r="DV35" s="23"/>
      <c r="DW35" s="23"/>
      <c r="DX35" s="23"/>
      <c r="DY35" s="23"/>
      <c r="DZ35" s="23"/>
      <c r="EA35" s="23"/>
      <c r="EB35" s="89"/>
      <c r="EC35" s="656" t="s">
        <v>360</v>
      </c>
      <c r="ED35" s="656"/>
      <c r="EE35" s="656"/>
      <c r="EF35" s="656"/>
      <c r="EG35" s="656"/>
      <c r="EH35" s="657" t="str">
        <f>IF(ProvsCities!$N$2="","",CONCATENATE("Region"," ",ProvsCities!$N$2))</f>
        <v>Region 2</v>
      </c>
      <c r="EI35" s="657"/>
      <c r="EJ35" s="658" t="s">
        <v>362</v>
      </c>
      <c r="EK35" s="658"/>
      <c r="EL35" s="658"/>
      <c r="EM35" s="658"/>
      <c r="EN35" s="658"/>
      <c r="EO35" s="658"/>
      <c r="EP35" s="415" t="str">
        <f>IF(ProvsCities!$N$2="","",CONCATENATE("Region"," ",ProvsCities!$N$2))</f>
        <v>Region 2</v>
      </c>
      <c r="EQ35" s="89"/>
      <c r="ER35" s="23"/>
      <c r="ES35" s="23"/>
      <c r="ET35" s="23"/>
      <c r="EU35" s="23"/>
      <c r="EV35" s="23"/>
      <c r="EW35" s="23"/>
      <c r="EX35" s="89"/>
      <c r="EY35" s="656" t="s">
        <v>360</v>
      </c>
      <c r="EZ35" s="656"/>
      <c r="FA35" s="656"/>
      <c r="FB35" s="656"/>
      <c r="FC35" s="656"/>
      <c r="FD35" s="657" t="str">
        <f>IF(ProvsCities!$N$2="","",CONCATENATE("Region"," ",ProvsCities!$N$2))</f>
        <v>Region 2</v>
      </c>
      <c r="FE35" s="657"/>
      <c r="FF35" s="658" t="s">
        <v>362</v>
      </c>
      <c r="FG35" s="658"/>
      <c r="FH35" s="658"/>
      <c r="FI35" s="658"/>
      <c r="FJ35" s="658"/>
      <c r="FK35" s="658"/>
      <c r="FL35" s="415" t="str">
        <f>IF(ProvsCities!$N$2="","",CONCATENATE("Region"," ",ProvsCities!$N$2))</f>
        <v>Region 2</v>
      </c>
      <c r="FM35" s="89"/>
      <c r="FN35" s="23"/>
      <c r="FO35" s="23"/>
      <c r="FP35" s="23"/>
      <c r="FQ35" s="23"/>
      <c r="FR35" s="23"/>
      <c r="FS35" s="23"/>
      <c r="FT35" s="89"/>
      <c r="FU35" s="656" t="s">
        <v>360</v>
      </c>
      <c r="FV35" s="656"/>
      <c r="FW35" s="656"/>
      <c r="FX35" s="656"/>
      <c r="FY35" s="656"/>
      <c r="FZ35" s="657" t="str">
        <f>IF(ProvsCities!$N$2="","",CONCATENATE("Region"," ",ProvsCities!$N$2))</f>
        <v>Region 2</v>
      </c>
      <c r="GA35" s="657"/>
      <c r="GB35" s="658" t="s">
        <v>362</v>
      </c>
      <c r="GC35" s="658"/>
      <c r="GD35" s="658"/>
      <c r="GE35" s="658"/>
      <c r="GF35" s="658"/>
      <c r="GG35" s="658"/>
      <c r="GH35" s="415" t="str">
        <f>IF(ProvsCities!$N$2="","",CONCATENATE("Region"," ",ProvsCities!$N$2))</f>
        <v>Region 2</v>
      </c>
      <c r="GI35" s="89"/>
      <c r="GJ35" s="23"/>
      <c r="GK35" s="23"/>
      <c r="GL35" s="23"/>
      <c r="GM35" s="23"/>
      <c r="GN35" s="23"/>
      <c r="GO35" s="23"/>
      <c r="GP35" s="89"/>
      <c r="GQ35" s="656" t="s">
        <v>360</v>
      </c>
      <c r="GR35" s="656"/>
      <c r="GS35" s="656"/>
      <c r="GT35" s="656"/>
      <c r="GU35" s="656"/>
      <c r="GV35" s="657" t="str">
        <f>IF(ProvsCities!$N$2="","",CONCATENATE("Region"," ",ProvsCities!$N$2))</f>
        <v>Region 2</v>
      </c>
      <c r="GW35" s="657"/>
      <c r="GX35" s="658" t="s">
        <v>362</v>
      </c>
      <c r="GY35" s="658"/>
      <c r="GZ35" s="658"/>
      <c r="HA35" s="658"/>
      <c r="HB35" s="658"/>
      <c r="HC35" s="658"/>
      <c r="HD35" s="415" t="str">
        <f>IF(ProvsCities!$N$2="","",CONCATENATE("Region"," ",ProvsCities!$N$2))</f>
        <v>Region 2</v>
      </c>
      <c r="HE35" s="89"/>
      <c r="HF35" s="23"/>
      <c r="HG35" s="23"/>
      <c r="HH35" s="23"/>
      <c r="HI35" s="23"/>
      <c r="HJ35" s="23"/>
      <c r="HK35" s="23"/>
      <c r="HL35" s="89"/>
      <c r="HM35" s="656" t="s">
        <v>360</v>
      </c>
      <c r="HN35" s="656"/>
      <c r="HO35" s="656"/>
      <c r="HP35" s="656"/>
      <c r="HQ35" s="656"/>
      <c r="HR35" s="657" t="str">
        <f>IF(ProvsCities!$N$2="","",CONCATENATE("Region"," ",ProvsCities!$N$2))</f>
        <v>Region 2</v>
      </c>
      <c r="HS35" s="657"/>
      <c r="HT35" s="658" t="s">
        <v>362</v>
      </c>
      <c r="HU35" s="658"/>
      <c r="HV35" s="658"/>
      <c r="HW35" s="658"/>
      <c r="HX35" s="658"/>
      <c r="HY35" s="658"/>
      <c r="HZ35" s="415" t="str">
        <f>IF(ProvsCities!$N$2="","",CONCATENATE("Region"," ",ProvsCities!$N$2))</f>
        <v>Region 2</v>
      </c>
      <c r="IA35" s="89"/>
      <c r="IB35" s="23"/>
      <c r="IC35" s="23"/>
      <c r="ID35" s="23"/>
      <c r="IE35" s="23"/>
      <c r="IF35" s="23"/>
      <c r="IG35" s="23"/>
      <c r="IH35" s="89"/>
      <c r="II35" s="656" t="s">
        <v>360</v>
      </c>
      <c r="IJ35" s="656"/>
      <c r="IK35" s="656"/>
      <c r="IL35" s="656"/>
      <c r="IM35" s="656"/>
      <c r="IN35" s="657" t="str">
        <f>IF(ProvsCities!$N$2="","",CONCATENATE("Region"," ",ProvsCities!$N$2))</f>
        <v>Region 2</v>
      </c>
      <c r="IO35" s="657"/>
      <c r="IP35" s="658" t="s">
        <v>362</v>
      </c>
      <c r="IQ35" s="658"/>
      <c r="IR35" s="658"/>
      <c r="IS35" s="658"/>
      <c r="IT35" s="658"/>
      <c r="IU35" s="658"/>
      <c r="IV35" s="415" t="str">
        <f>IF(ProvsCities!$N$2="","",CONCATENATE("Region"," ",ProvsCities!$N$2))</f>
        <v>Region 2</v>
      </c>
      <c r="IW35" s="89"/>
      <c r="IX35" s="23"/>
      <c r="IY35" s="23"/>
      <c r="IZ35" s="23"/>
      <c r="JA35" s="23"/>
      <c r="JB35" s="23"/>
      <c r="JC35" s="23"/>
      <c r="JD35" s="89"/>
      <c r="JE35" s="656" t="s">
        <v>360</v>
      </c>
      <c r="JF35" s="656"/>
      <c r="JG35" s="656"/>
      <c r="JH35" s="656"/>
      <c r="JI35" s="656"/>
      <c r="JJ35" s="657" t="str">
        <f>IF(ProvsCities!$N$2="","",CONCATENATE("Region"," ",ProvsCities!$N$2))</f>
        <v>Region 2</v>
      </c>
      <c r="JK35" s="657"/>
      <c r="JL35" s="658" t="s">
        <v>362</v>
      </c>
      <c r="JM35" s="658"/>
      <c r="JN35" s="658"/>
      <c r="JO35" s="658"/>
      <c r="JP35" s="658"/>
      <c r="JQ35" s="658"/>
      <c r="JR35" s="415" t="str">
        <f>IF(ProvsCities!$N$2="","",CONCATENATE("Region"," ",ProvsCities!$N$2))</f>
        <v>Region 2</v>
      </c>
      <c r="JS35" s="89"/>
      <c r="JT35" s="23"/>
      <c r="JU35" s="23"/>
      <c r="JV35" s="23"/>
      <c r="JW35" s="23"/>
      <c r="JX35" s="23"/>
      <c r="JY35" s="23"/>
      <c r="JZ35" s="89"/>
    </row>
  </sheetData>
  <sheetProtection algorithmName="SHA-512" hashValue="BU7Px/FCPhVj3D0PvaTc6qSB3R3CByTq5dOO6EKerVd3hoBR6Zq/4xxnR1cr9g1BsBtEk+aapu84XjqpwDAM3Q==" saltValue="/P8akDxsiJcpOfBvlbKqMg==" spinCount="100000" sheet="1" objects="1" scenarios="1" formatColumns="0"/>
  <mergeCells count="1287">
    <mergeCell ref="IC33:IE33"/>
    <mergeCell ref="HN34:HR34"/>
    <mergeCell ref="HV34:HZ34"/>
    <mergeCell ref="HM35:HQ35"/>
    <mergeCell ref="HR35:HS35"/>
    <mergeCell ref="HT35:HY35"/>
    <mergeCell ref="IY33:JA33"/>
    <mergeCell ref="IJ34:IN34"/>
    <mergeCell ref="IR34:IV34"/>
    <mergeCell ref="II35:IM35"/>
    <mergeCell ref="IN35:IO35"/>
    <mergeCell ref="IP35:IU35"/>
    <mergeCell ref="JU33:JW33"/>
    <mergeCell ref="JF34:JJ34"/>
    <mergeCell ref="JN34:JR34"/>
    <mergeCell ref="JE35:JI35"/>
    <mergeCell ref="JJ35:JK35"/>
    <mergeCell ref="JL35:JQ35"/>
    <mergeCell ref="JL33:JM33"/>
    <mergeCell ref="IP33:IQ33"/>
    <mergeCell ref="JF33:JJ33"/>
    <mergeCell ref="IR33:IV33"/>
    <mergeCell ref="HV33:HZ33"/>
    <mergeCell ref="JN33:JR33"/>
    <mergeCell ref="HN33:HR33"/>
    <mergeCell ref="HT33:HU33"/>
    <mergeCell ref="IJ33:IN33"/>
    <mergeCell ref="EZ34:FD34"/>
    <mergeCell ref="FH34:FL34"/>
    <mergeCell ref="EY35:FC35"/>
    <mergeCell ref="FD35:FE35"/>
    <mergeCell ref="FF35:FK35"/>
    <mergeCell ref="GK33:GM33"/>
    <mergeCell ref="FV34:FZ34"/>
    <mergeCell ref="GD34:GH34"/>
    <mergeCell ref="FU35:FY35"/>
    <mergeCell ref="FZ35:GA35"/>
    <mergeCell ref="GB35:GG35"/>
    <mergeCell ref="HG33:HI33"/>
    <mergeCell ref="GR34:GV34"/>
    <mergeCell ref="GZ34:HD34"/>
    <mergeCell ref="GQ35:GU35"/>
    <mergeCell ref="GV35:GW35"/>
    <mergeCell ref="GX35:HC35"/>
    <mergeCell ref="FH33:FL33"/>
    <mergeCell ref="GR33:GV33"/>
    <mergeCell ref="GZ33:HD33"/>
    <mergeCell ref="GX33:GY33"/>
    <mergeCell ref="FO33:FQ33"/>
    <mergeCell ref="GB33:GC33"/>
    <mergeCell ref="FV33:FZ33"/>
    <mergeCell ref="GD33:GH33"/>
    <mergeCell ref="BO35:BS35"/>
    <mergeCell ref="BT35:BU35"/>
    <mergeCell ref="BV35:CA35"/>
    <mergeCell ref="DA33:DC33"/>
    <mergeCell ref="CL34:CP34"/>
    <mergeCell ref="CT34:CX34"/>
    <mergeCell ref="CK35:CO35"/>
    <mergeCell ref="CP35:CQ35"/>
    <mergeCell ref="CR35:CW35"/>
    <mergeCell ref="DW33:DY33"/>
    <mergeCell ref="DH34:DL34"/>
    <mergeCell ref="DP34:DT34"/>
    <mergeCell ref="DG35:DK35"/>
    <mergeCell ref="DL35:DM35"/>
    <mergeCell ref="DN35:DS35"/>
    <mergeCell ref="DP33:DT33"/>
    <mergeCell ref="BX33:CB33"/>
    <mergeCell ref="BV33:BW33"/>
    <mergeCell ref="CR33:CS33"/>
    <mergeCell ref="DH6:DL6"/>
    <mergeCell ref="DH7:DN7"/>
    <mergeCell ref="ED6:EH6"/>
    <mergeCell ref="ED7:EJ7"/>
    <mergeCell ref="EZ6:FD6"/>
    <mergeCell ref="EZ7:FF7"/>
    <mergeCell ref="FV6:FZ6"/>
    <mergeCell ref="A30:B30"/>
    <mergeCell ref="C30:D30"/>
    <mergeCell ref="A35:E35"/>
    <mergeCell ref="F35:G35"/>
    <mergeCell ref="B34:F34"/>
    <mergeCell ref="H35:M35"/>
    <mergeCell ref="J34:N34"/>
    <mergeCell ref="Q33:S33"/>
    <mergeCell ref="AM33:AO33"/>
    <mergeCell ref="X34:AB34"/>
    <mergeCell ref="AF34:AJ34"/>
    <mergeCell ref="W35:AA35"/>
    <mergeCell ref="AB35:AC35"/>
    <mergeCell ref="AD35:AI35"/>
    <mergeCell ref="BI33:BK33"/>
    <mergeCell ref="AT34:AX34"/>
    <mergeCell ref="BB34:BF34"/>
    <mergeCell ref="AS35:AW35"/>
    <mergeCell ref="AX35:AY35"/>
    <mergeCell ref="AZ35:BE35"/>
    <mergeCell ref="AT33:AX33"/>
    <mergeCell ref="AZ33:BA33"/>
    <mergeCell ref="CE33:CG33"/>
    <mergeCell ref="BP34:BT34"/>
    <mergeCell ref="BX34:CB34"/>
    <mergeCell ref="W30:X30"/>
    <mergeCell ref="AS30:AT30"/>
    <mergeCell ref="BO30:BP30"/>
    <mergeCell ref="CK30:CL30"/>
    <mergeCell ref="DG30:DH30"/>
    <mergeCell ref="EC30:ED30"/>
    <mergeCell ref="EY30:EZ30"/>
    <mergeCell ref="FU30:FV30"/>
    <mergeCell ref="GQ30:GR30"/>
    <mergeCell ref="HM30:HN30"/>
    <mergeCell ref="JE30:JF30"/>
    <mergeCell ref="IM30:IN30"/>
    <mergeCell ref="HO30:HP30"/>
    <mergeCell ref="HQ30:HR30"/>
    <mergeCell ref="II30:IJ30"/>
    <mergeCell ref="IK30:IL30"/>
    <mergeCell ref="Y30:Z30"/>
    <mergeCell ref="FA30:FB30"/>
    <mergeCell ref="FC30:FD30"/>
    <mergeCell ref="FW30:FX30"/>
    <mergeCell ref="FY30:FZ30"/>
    <mergeCell ref="AA28:AB28"/>
    <mergeCell ref="AA24:AB24"/>
    <mergeCell ref="W29:X29"/>
    <mergeCell ref="Y29:Z29"/>
    <mergeCell ref="AA30:AB30"/>
    <mergeCell ref="AU30:AV30"/>
    <mergeCell ref="AW30:AX30"/>
    <mergeCell ref="BQ30:BR30"/>
    <mergeCell ref="BS30:BT30"/>
    <mergeCell ref="CM30:CN30"/>
    <mergeCell ref="CO30:CP30"/>
    <mergeCell ref="DI30:DJ30"/>
    <mergeCell ref="DK30:DL30"/>
    <mergeCell ref="EE30:EF30"/>
    <mergeCell ref="EG30:EH30"/>
    <mergeCell ref="BS27:BT27"/>
    <mergeCell ref="BS29:BT29"/>
    <mergeCell ref="AS29:AT29"/>
    <mergeCell ref="DG24:DH24"/>
    <mergeCell ref="DI24:DJ24"/>
    <mergeCell ref="DK24:DL24"/>
    <mergeCell ref="DG25:DH25"/>
    <mergeCell ref="AA25:AB25"/>
    <mergeCell ref="W24:X24"/>
    <mergeCell ref="Y24:Z24"/>
    <mergeCell ref="BQ28:BR28"/>
    <mergeCell ref="BS28:BT28"/>
    <mergeCell ref="BQ29:BR29"/>
    <mergeCell ref="CK28:CL28"/>
    <mergeCell ref="CM28:CN28"/>
    <mergeCell ref="CO28:CP28"/>
    <mergeCell ref="CK29:CL29"/>
    <mergeCell ref="CU7:CW7"/>
    <mergeCell ref="DQ7:DS7"/>
    <mergeCell ref="EM7:EO7"/>
    <mergeCell ref="B8:C8"/>
    <mergeCell ref="X8:Y8"/>
    <mergeCell ref="AT8:AU8"/>
    <mergeCell ref="BP8:BQ8"/>
    <mergeCell ref="CL8:CM8"/>
    <mergeCell ref="DH8:DI8"/>
    <mergeCell ref="ED8:EE8"/>
    <mergeCell ref="FC28:FD28"/>
    <mergeCell ref="FA29:FB29"/>
    <mergeCell ref="FC29:FD29"/>
    <mergeCell ref="BG9:BM9"/>
    <mergeCell ref="BX9:CD9"/>
    <mergeCell ref="CK10:CL10"/>
    <mergeCell ref="BZ11:CA11"/>
    <mergeCell ref="E19:F19"/>
    <mergeCell ref="E20:F20"/>
    <mergeCell ref="E21:F21"/>
    <mergeCell ref="E23:F23"/>
    <mergeCell ref="E24:F24"/>
    <mergeCell ref="C28:D28"/>
    <mergeCell ref="C29:D29"/>
    <mergeCell ref="AA29:AB29"/>
    <mergeCell ref="W26:X26"/>
    <mergeCell ref="Y26:Z26"/>
    <mergeCell ref="AA26:AB26"/>
    <mergeCell ref="W27:X27"/>
    <mergeCell ref="Y27:Z27"/>
    <mergeCell ref="AA27:AB27"/>
    <mergeCell ref="A10:B10"/>
    <mergeCell ref="ED34:EH34"/>
    <mergeCell ref="EL34:EP34"/>
    <mergeCell ref="EC35:EG35"/>
    <mergeCell ref="EH35:EI35"/>
    <mergeCell ref="EJ35:EO35"/>
    <mergeCell ref="EL33:EP33"/>
    <mergeCell ref="CT33:CX33"/>
    <mergeCell ref="EC10:ED10"/>
    <mergeCell ref="EE10:EW10"/>
    <mergeCell ref="EI11:EI12"/>
    <mergeCell ref="EJ11:EK11"/>
    <mergeCell ref="EL11:EM11"/>
    <mergeCell ref="EN11:EO11"/>
    <mergeCell ref="CM9:CS9"/>
    <mergeCell ref="DG10:DH10"/>
    <mergeCell ref="DI10:EA10"/>
    <mergeCell ref="DM11:DM12"/>
    <mergeCell ref="CM27:CN27"/>
    <mergeCell ref="CO27:CP27"/>
    <mergeCell ref="CT9:CZ9"/>
    <mergeCell ref="DP9:DV9"/>
    <mergeCell ref="CM10:DE10"/>
    <mergeCell ref="DN11:DO11"/>
    <mergeCell ref="DP11:DQ11"/>
    <mergeCell ref="DR11:DS11"/>
    <mergeCell ref="CL33:CP33"/>
    <mergeCell ref="EG24:EH24"/>
    <mergeCell ref="EC25:ED25"/>
    <mergeCell ref="EE25:EF25"/>
    <mergeCell ref="DI17:DJ17"/>
    <mergeCell ref="CO16:CP16"/>
    <mergeCell ref="CK27:CL27"/>
    <mergeCell ref="CF32:CI32"/>
    <mergeCell ref="C14:D14"/>
    <mergeCell ref="C15:D15"/>
    <mergeCell ref="A19:B19"/>
    <mergeCell ref="A20:B20"/>
    <mergeCell ref="A21:B21"/>
    <mergeCell ref="A22:B22"/>
    <mergeCell ref="A23:B23"/>
    <mergeCell ref="W23:X23"/>
    <mergeCell ref="Y23:Z23"/>
    <mergeCell ref="AA23:AB23"/>
    <mergeCell ref="W20:X20"/>
    <mergeCell ref="Y20:Z20"/>
    <mergeCell ref="AA20:AB20"/>
    <mergeCell ref="W21:X21"/>
    <mergeCell ref="Y21:Z21"/>
    <mergeCell ref="AA21:AB21"/>
    <mergeCell ref="W18:X18"/>
    <mergeCell ref="Y18:Z18"/>
    <mergeCell ref="AA18:AB18"/>
    <mergeCell ref="C16:D16"/>
    <mergeCell ref="E25:F25"/>
    <mergeCell ref="E26:F26"/>
    <mergeCell ref="AA14:AB14"/>
    <mergeCell ref="BJ32:BM32"/>
    <mergeCell ref="AS23:AT23"/>
    <mergeCell ref="AU23:AV23"/>
    <mergeCell ref="AW23:AX23"/>
    <mergeCell ref="AS20:AT20"/>
    <mergeCell ref="AU21:AV21"/>
    <mergeCell ref="AW21:AX21"/>
    <mergeCell ref="AS17:AT17"/>
    <mergeCell ref="C24:D24"/>
    <mergeCell ref="C25:D25"/>
    <mergeCell ref="A31:B31"/>
    <mergeCell ref="E27:F27"/>
    <mergeCell ref="E28:F28"/>
    <mergeCell ref="E29:F29"/>
    <mergeCell ref="A24:B24"/>
    <mergeCell ref="A13:B13"/>
    <mergeCell ref="O6:P6"/>
    <mergeCell ref="K6:N6"/>
    <mergeCell ref="P8:Q8"/>
    <mergeCell ref="K8:O8"/>
    <mergeCell ref="N7:S7"/>
    <mergeCell ref="O9:U9"/>
    <mergeCell ref="C13:D13"/>
    <mergeCell ref="C18:D18"/>
    <mergeCell ref="C19:D19"/>
    <mergeCell ref="C20:D20"/>
    <mergeCell ref="C21:D21"/>
    <mergeCell ref="A25:B25"/>
    <mergeCell ref="A26:B26"/>
    <mergeCell ref="A27:B27"/>
    <mergeCell ref="A28:B28"/>
    <mergeCell ref="A29:B29"/>
    <mergeCell ref="B6:F6"/>
    <mergeCell ref="B7:H7"/>
    <mergeCell ref="A15:B15"/>
    <mergeCell ref="A16:B16"/>
    <mergeCell ref="A17:B17"/>
    <mergeCell ref="A18:B18"/>
    <mergeCell ref="E30:F30"/>
    <mergeCell ref="A11:B11"/>
    <mergeCell ref="A3:U3"/>
    <mergeCell ref="A4:U4"/>
    <mergeCell ref="A5:U5"/>
    <mergeCell ref="W1:AQ1"/>
    <mergeCell ref="W2:AQ2"/>
    <mergeCell ref="W3:AQ3"/>
    <mergeCell ref="W4:AQ4"/>
    <mergeCell ref="W5:AQ5"/>
    <mergeCell ref="AG6:AJ6"/>
    <mergeCell ref="C10:U10"/>
    <mergeCell ref="W10:X10"/>
    <mergeCell ref="Y10:AQ10"/>
    <mergeCell ref="AC11:AC12"/>
    <mergeCell ref="AD11:AE11"/>
    <mergeCell ref="AA16:AB16"/>
    <mergeCell ref="AL11:AM11"/>
    <mergeCell ref="AN11:AO11"/>
    <mergeCell ref="G11:G12"/>
    <mergeCell ref="H11:I11"/>
    <mergeCell ref="J11:K11"/>
    <mergeCell ref="L11:M11"/>
    <mergeCell ref="AA11:AB12"/>
    <mergeCell ref="H1:L1"/>
    <mergeCell ref="H2:L2"/>
    <mergeCell ref="A1:G2"/>
    <mergeCell ref="K7:M7"/>
    <mergeCell ref="C9:I9"/>
    <mergeCell ref="N11:O11"/>
    <mergeCell ref="P11:Q11"/>
    <mergeCell ref="S8:T8"/>
    <mergeCell ref="A12:B12"/>
    <mergeCell ref="W12:X12"/>
    <mergeCell ref="R11:S11"/>
    <mergeCell ref="A14:B14"/>
    <mergeCell ref="AA13:AB13"/>
    <mergeCell ref="AK9:AQ9"/>
    <mergeCell ref="W19:X19"/>
    <mergeCell ref="Y19:Z19"/>
    <mergeCell ref="BC7:BE7"/>
    <mergeCell ref="AK6:AL6"/>
    <mergeCell ref="AJ7:AO7"/>
    <mergeCell ref="AG8:AK8"/>
    <mergeCell ref="AL8:AM8"/>
    <mergeCell ref="AO8:AP8"/>
    <mergeCell ref="Y9:AE9"/>
    <mergeCell ref="V10:V12"/>
    <mergeCell ref="AW19:AX19"/>
    <mergeCell ref="AR10:AR12"/>
    <mergeCell ref="AP11:AQ11"/>
    <mergeCell ref="AG7:AI7"/>
    <mergeCell ref="AA19:AB19"/>
    <mergeCell ref="X6:AB6"/>
    <mergeCell ref="X7:AD7"/>
    <mergeCell ref="AT6:AX6"/>
    <mergeCell ref="AT7:AZ7"/>
    <mergeCell ref="W11:X11"/>
    <mergeCell ref="AU16:AV16"/>
    <mergeCell ref="AW16:AX16"/>
    <mergeCell ref="W16:X16"/>
    <mergeCell ref="Y16:Z16"/>
    <mergeCell ref="W17:X17"/>
    <mergeCell ref="Y17:Z17"/>
    <mergeCell ref="W14:X14"/>
    <mergeCell ref="AS11:AT11"/>
    <mergeCell ref="AS28:AT28"/>
    <mergeCell ref="AU28:AV28"/>
    <mergeCell ref="AW28:AX28"/>
    <mergeCell ref="AJ11:AK11"/>
    <mergeCell ref="Y11:Z12"/>
    <mergeCell ref="AA17:AB17"/>
    <mergeCell ref="AA15:AB15"/>
    <mergeCell ref="BO27:BP27"/>
    <mergeCell ref="BQ27:BR27"/>
    <mergeCell ref="AW26:AX26"/>
    <mergeCell ref="AW25:AX25"/>
    <mergeCell ref="BQ17:BR17"/>
    <mergeCell ref="Y28:Z28"/>
    <mergeCell ref="C22:D22"/>
    <mergeCell ref="T11:U11"/>
    <mergeCell ref="E22:F22"/>
    <mergeCell ref="AU22:AV22"/>
    <mergeCell ref="AW22:AX22"/>
    <mergeCell ref="AA22:AB22"/>
    <mergeCell ref="Y14:Z14"/>
    <mergeCell ref="W15:X15"/>
    <mergeCell ref="Y15:Z15"/>
    <mergeCell ref="W13:X13"/>
    <mergeCell ref="Y13:Z13"/>
    <mergeCell ref="W22:X22"/>
    <mergeCell ref="E13:F13"/>
    <mergeCell ref="E14:F14"/>
    <mergeCell ref="E15:F15"/>
    <mergeCell ref="E16:F16"/>
    <mergeCell ref="E17:F17"/>
    <mergeCell ref="E18:F18"/>
    <mergeCell ref="C23:D23"/>
    <mergeCell ref="C26:D26"/>
    <mergeCell ref="C27:D27"/>
    <mergeCell ref="C11:D12"/>
    <mergeCell ref="E11:F12"/>
    <mergeCell ref="BB33:BF33"/>
    <mergeCell ref="BF11:BG11"/>
    <mergeCell ref="AU11:AV12"/>
    <mergeCell ref="AW11:AX12"/>
    <mergeCell ref="H33:I33"/>
    <mergeCell ref="W25:X25"/>
    <mergeCell ref="Y25:Z25"/>
    <mergeCell ref="Y22:Z22"/>
    <mergeCell ref="W31:X31"/>
    <mergeCell ref="Y31:Z31"/>
    <mergeCell ref="X33:AB33"/>
    <mergeCell ref="AA31:AB31"/>
    <mergeCell ref="AW31:AX31"/>
    <mergeCell ref="AF33:AJ33"/>
    <mergeCell ref="AD33:AE33"/>
    <mergeCell ref="AN32:AQ32"/>
    <mergeCell ref="AF11:AG11"/>
    <mergeCell ref="AH11:AI11"/>
    <mergeCell ref="C17:D17"/>
    <mergeCell ref="AU18:AV18"/>
    <mergeCell ref="AW18:AX18"/>
    <mergeCell ref="AS19:AT19"/>
    <mergeCell ref="AU19:AV19"/>
    <mergeCell ref="B33:F33"/>
    <mergeCell ref="C31:D31"/>
    <mergeCell ref="E31:F31"/>
    <mergeCell ref="W28:X28"/>
    <mergeCell ref="J33:N33"/>
    <mergeCell ref="AS31:AT31"/>
    <mergeCell ref="AU31:AV31"/>
    <mergeCell ref="BO28:BP28"/>
    <mergeCell ref="AS26:AT26"/>
    <mergeCell ref="BP33:BT33"/>
    <mergeCell ref="AS1:BM1"/>
    <mergeCell ref="AS2:BM2"/>
    <mergeCell ref="AS3:BM3"/>
    <mergeCell ref="AS4:BM4"/>
    <mergeCell ref="AS5:BM5"/>
    <mergeCell ref="AU29:AV29"/>
    <mergeCell ref="AW29:AX29"/>
    <mergeCell ref="BO31:BP31"/>
    <mergeCell ref="BQ31:BR31"/>
    <mergeCell ref="BS31:BT31"/>
    <mergeCell ref="BS17:BT17"/>
    <mergeCell ref="BO14:BP14"/>
    <mergeCell ref="BQ14:BR14"/>
    <mergeCell ref="BS14:BT14"/>
    <mergeCell ref="BO15:BP15"/>
    <mergeCell ref="BQ15:BR15"/>
    <mergeCell ref="BS24:BT24"/>
    <mergeCell ref="BC6:BF6"/>
    <mergeCell ref="BG6:BH6"/>
    <mergeCell ref="AS18:AT18"/>
    <mergeCell ref="BS19:BT19"/>
    <mergeCell ref="BO16:BP16"/>
    <mergeCell ref="BO24:BP24"/>
    <mergeCell ref="BQ24:BR24"/>
    <mergeCell ref="BQ16:BR16"/>
    <mergeCell ref="BS16:BT16"/>
    <mergeCell ref="BO17:BP17"/>
    <mergeCell ref="BF7:BK7"/>
    <mergeCell ref="BC8:BG8"/>
    <mergeCell ref="BH8:BI8"/>
    <mergeCell ref="BK8:BL8"/>
    <mergeCell ref="AU9:BA9"/>
    <mergeCell ref="AS10:AT10"/>
    <mergeCell ref="BY6:CB6"/>
    <mergeCell ref="CC6:CD6"/>
    <mergeCell ref="CB7:CG7"/>
    <mergeCell ref="AS27:AT27"/>
    <mergeCell ref="AU27:AV27"/>
    <mergeCell ref="AW27:AX27"/>
    <mergeCell ref="AS24:AT24"/>
    <mergeCell ref="AU24:AV24"/>
    <mergeCell ref="AW24:AX24"/>
    <mergeCell ref="AS25:AT25"/>
    <mergeCell ref="AU25:AV25"/>
    <mergeCell ref="BY8:CC8"/>
    <mergeCell ref="CD8:CE8"/>
    <mergeCell ref="CG8:CH8"/>
    <mergeCell ref="BO20:BP20"/>
    <mergeCell ref="BQ20:BR20"/>
    <mergeCell ref="BS20:BT20"/>
    <mergeCell ref="BO21:BP21"/>
    <mergeCell ref="BQ21:BR21"/>
    <mergeCell ref="BS21:BT21"/>
    <mergeCell ref="BQ25:BR25"/>
    <mergeCell ref="AZ11:BA11"/>
    <mergeCell ref="BB11:BC11"/>
    <mergeCell ref="AU10:BM10"/>
    <mergeCell ref="AU26:AV26"/>
    <mergeCell ref="AU17:AV17"/>
    <mergeCell ref="AW17:AX17"/>
    <mergeCell ref="AS14:AT14"/>
    <mergeCell ref="AU14:AV14"/>
    <mergeCell ref="AW14:AX14"/>
    <mergeCell ref="AS15:AT15"/>
    <mergeCell ref="AU15:AV15"/>
    <mergeCell ref="AW15:AX15"/>
    <mergeCell ref="BS25:BT25"/>
    <mergeCell ref="BO22:BP22"/>
    <mergeCell ref="BQ22:BR22"/>
    <mergeCell ref="BS22:BT22"/>
    <mergeCell ref="AS22:AT22"/>
    <mergeCell ref="BO26:BP26"/>
    <mergeCell ref="BQ26:BR26"/>
    <mergeCell ref="BS26:BT26"/>
    <mergeCell ref="AS16:AT16"/>
    <mergeCell ref="AU20:AV20"/>
    <mergeCell ref="AW20:AX20"/>
    <mergeCell ref="AS21:AT21"/>
    <mergeCell ref="BO19:BP19"/>
    <mergeCell ref="BQ19:BR19"/>
    <mergeCell ref="BO18:BP18"/>
    <mergeCell ref="BQ18:BR18"/>
    <mergeCell ref="BS18:BT18"/>
    <mergeCell ref="CL6:CP6"/>
    <mergeCell ref="CL7:CR7"/>
    <mergeCell ref="CM11:CN12"/>
    <mergeCell ref="CO11:CP12"/>
    <mergeCell ref="BD11:BE11"/>
    <mergeCell ref="BS23:BT23"/>
    <mergeCell ref="BO25:BP25"/>
    <mergeCell ref="AS12:AT12"/>
    <mergeCell ref="BJ11:BK11"/>
    <mergeCell ref="BL11:BM11"/>
    <mergeCell ref="AS13:AT13"/>
    <mergeCell ref="AU13:AV13"/>
    <mergeCell ref="AW13:AX13"/>
    <mergeCell ref="AY11:AY12"/>
    <mergeCell ref="BO23:BP23"/>
    <mergeCell ref="BQ23:BR23"/>
    <mergeCell ref="BO29:BP29"/>
    <mergeCell ref="CO14:CP14"/>
    <mergeCell ref="CM13:CN13"/>
    <mergeCell ref="CO13:CP13"/>
    <mergeCell ref="CK18:CL18"/>
    <mergeCell ref="CM18:CN18"/>
    <mergeCell ref="CO18:CP18"/>
    <mergeCell ref="CK19:CL19"/>
    <mergeCell ref="CO21:CP21"/>
    <mergeCell ref="CO24:CP24"/>
    <mergeCell ref="CK25:CL25"/>
    <mergeCell ref="CM24:CN24"/>
    <mergeCell ref="CM19:CN19"/>
    <mergeCell ref="CO19:CP19"/>
    <mergeCell ref="CM17:CN17"/>
    <mergeCell ref="CO17:CP17"/>
    <mergeCell ref="BO1:CI1"/>
    <mergeCell ref="BO2:CI2"/>
    <mergeCell ref="BO3:CI3"/>
    <mergeCell ref="BO4:CI4"/>
    <mergeCell ref="BO5:CI5"/>
    <mergeCell ref="BS15:BT15"/>
    <mergeCell ref="CB11:CC11"/>
    <mergeCell ref="CD11:CE11"/>
    <mergeCell ref="BO13:BP13"/>
    <mergeCell ref="BQ13:BR13"/>
    <mergeCell ref="BS13:BT13"/>
    <mergeCell ref="BQ9:BW9"/>
    <mergeCell ref="BO10:BP10"/>
    <mergeCell ref="BQ10:CI10"/>
    <mergeCell ref="BU11:BU12"/>
    <mergeCell ref="BV11:BW11"/>
    <mergeCell ref="BX11:BY11"/>
    <mergeCell ref="BS11:BT12"/>
    <mergeCell ref="BP6:BT6"/>
    <mergeCell ref="BP7:BV7"/>
    <mergeCell ref="BY7:CA7"/>
    <mergeCell ref="BO12:BP12"/>
    <mergeCell ref="BQ11:BR12"/>
    <mergeCell ref="DQ6:DT6"/>
    <mergeCell ref="DU6:DV6"/>
    <mergeCell ref="DT7:DY7"/>
    <mergeCell ref="DQ8:DU8"/>
    <mergeCell ref="DV8:DW8"/>
    <mergeCell ref="DY8:DZ8"/>
    <mergeCell ref="DG1:EA1"/>
    <mergeCell ref="DG2:EA2"/>
    <mergeCell ref="DG3:EA3"/>
    <mergeCell ref="DG4:EA4"/>
    <mergeCell ref="DG5:EA5"/>
    <mergeCell ref="DB32:DE32"/>
    <mergeCell ref="CU6:CX6"/>
    <mergeCell ref="CY6:CZ6"/>
    <mergeCell ref="CX7:DC7"/>
    <mergeCell ref="CU8:CY8"/>
    <mergeCell ref="CZ8:DA8"/>
    <mergeCell ref="DC8:DD8"/>
    <mergeCell ref="CK1:DE1"/>
    <mergeCell ref="CK2:DE2"/>
    <mergeCell ref="CK3:DE3"/>
    <mergeCell ref="CK4:DE4"/>
    <mergeCell ref="CK5:DE5"/>
    <mergeCell ref="DG16:DH16"/>
    <mergeCell ref="DI16:DJ16"/>
    <mergeCell ref="DI25:DJ25"/>
    <mergeCell ref="DK25:DL25"/>
    <mergeCell ref="CK14:CL14"/>
    <mergeCell ref="CM14:CN14"/>
    <mergeCell ref="CM22:CN22"/>
    <mergeCell ref="CO22:CP22"/>
    <mergeCell ref="CK23:CL23"/>
    <mergeCell ref="CK31:CL31"/>
    <mergeCell ref="CM31:CN31"/>
    <mergeCell ref="CO31:CP31"/>
    <mergeCell ref="DG18:DH18"/>
    <mergeCell ref="EE17:EF17"/>
    <mergeCell ref="EE21:EF21"/>
    <mergeCell ref="DK17:DL17"/>
    <mergeCell ref="DG31:DH31"/>
    <mergeCell ref="DI31:DJ31"/>
    <mergeCell ref="EC22:ED22"/>
    <mergeCell ref="EC23:ED23"/>
    <mergeCell ref="EE23:EF23"/>
    <mergeCell ref="DK31:DL31"/>
    <mergeCell ref="EC31:ED31"/>
    <mergeCell ref="EE31:EF31"/>
    <mergeCell ref="EC17:ED17"/>
    <mergeCell ref="CM16:CN16"/>
    <mergeCell ref="CK17:CL17"/>
    <mergeCell ref="CK24:CL24"/>
    <mergeCell ref="CM25:CN25"/>
    <mergeCell ref="CO25:CP25"/>
    <mergeCell ref="CK22:CL22"/>
    <mergeCell ref="CK16:CL16"/>
    <mergeCell ref="DI27:DJ27"/>
    <mergeCell ref="DI26:DJ26"/>
    <mergeCell ref="DG13:DH13"/>
    <mergeCell ref="DI13:DJ13"/>
    <mergeCell ref="EC13:ED13"/>
    <mergeCell ref="EE13:EF13"/>
    <mergeCell ref="EE16:EF16"/>
    <mergeCell ref="CM29:CN29"/>
    <mergeCell ref="CO29:CP29"/>
    <mergeCell ref="CK26:CL26"/>
    <mergeCell ref="CM26:CN26"/>
    <mergeCell ref="CO26:CP26"/>
    <mergeCell ref="CM20:CN20"/>
    <mergeCell ref="CO20:CP20"/>
    <mergeCell ref="CK21:CL21"/>
    <mergeCell ref="CM21:CN21"/>
    <mergeCell ref="CM23:CN23"/>
    <mergeCell ref="CO23:CP23"/>
    <mergeCell ref="CK20:CL20"/>
    <mergeCell ref="CM15:CN15"/>
    <mergeCell ref="CO15:CP15"/>
    <mergeCell ref="CK15:CL15"/>
    <mergeCell ref="DK13:DL13"/>
    <mergeCell ref="CK13:CL13"/>
    <mergeCell ref="GU25:GV25"/>
    <mergeCell ref="FC13:FD13"/>
    <mergeCell ref="GQ15:GR15"/>
    <mergeCell ref="GS15:GT15"/>
    <mergeCell ref="FC15:FD15"/>
    <mergeCell ref="FC19:FD19"/>
    <mergeCell ref="FY19:FZ19"/>
    <mergeCell ref="GU18:GV18"/>
    <mergeCell ref="GQ19:GR19"/>
    <mergeCell ref="EG23:EH23"/>
    <mergeCell ref="DK22:DL22"/>
    <mergeCell ref="DK27:DL27"/>
    <mergeCell ref="DT11:DU11"/>
    <mergeCell ref="DV11:DW11"/>
    <mergeCell ref="DK23:DL23"/>
    <mergeCell ref="GQ11:GR11"/>
    <mergeCell ref="ER11:ES11"/>
    <mergeCell ref="ET11:EU11"/>
    <mergeCell ref="EX10:EX12"/>
    <mergeCell ref="EC15:ED15"/>
    <mergeCell ref="EE15:EF15"/>
    <mergeCell ref="DX11:DY11"/>
    <mergeCell ref="DZ11:EA11"/>
    <mergeCell ref="FY23:FZ23"/>
    <mergeCell ref="GU26:GV26"/>
    <mergeCell ref="GQ27:GR27"/>
    <mergeCell ref="GS27:GT27"/>
    <mergeCell ref="GU27:GV27"/>
    <mergeCell ref="GQ24:GR24"/>
    <mergeCell ref="GS24:GT24"/>
    <mergeCell ref="GU24:GV24"/>
    <mergeCell ref="GQ25:GR25"/>
    <mergeCell ref="GS25:GT25"/>
    <mergeCell ref="EG21:EH21"/>
    <mergeCell ref="ES33:EU33"/>
    <mergeCell ref="EC27:ED27"/>
    <mergeCell ref="EE27:EF27"/>
    <mergeCell ref="EE24:EF24"/>
    <mergeCell ref="EG25:EH25"/>
    <mergeCell ref="DI9:DO9"/>
    <mergeCell ref="DG20:DH20"/>
    <mergeCell ref="DI20:DJ20"/>
    <mergeCell ref="DK20:DL20"/>
    <mergeCell ref="EG19:EH19"/>
    <mergeCell ref="DK16:DL16"/>
    <mergeCell ref="DG21:DH21"/>
    <mergeCell ref="DI21:DJ21"/>
    <mergeCell ref="EQ9:EX9"/>
    <mergeCell ref="FA11:FB12"/>
    <mergeCell ref="EB10:EB12"/>
    <mergeCell ref="EG20:EH20"/>
    <mergeCell ref="EY18:EZ18"/>
    <mergeCell ref="FA18:FB18"/>
    <mergeCell ref="EG16:EH16"/>
    <mergeCell ref="FA17:FB17"/>
    <mergeCell ref="EC16:ED16"/>
    <mergeCell ref="EC14:ED14"/>
    <mergeCell ref="EE14:EF14"/>
    <mergeCell ref="EG13:EH13"/>
    <mergeCell ref="ED9:EJ9"/>
    <mergeCell ref="DK11:DL12"/>
    <mergeCell ref="EE11:EF12"/>
    <mergeCell ref="DG17:DH17"/>
    <mergeCell ref="EG14:EH14"/>
    <mergeCell ref="EP11:EQ11"/>
    <mergeCell ref="DX32:EA32"/>
    <mergeCell ref="DH33:DL33"/>
    <mergeCell ref="DN33:DO33"/>
    <mergeCell ref="DG28:DH28"/>
    <mergeCell ref="DI28:DJ28"/>
    <mergeCell ref="DK28:DL28"/>
    <mergeCell ref="DG29:DH29"/>
    <mergeCell ref="DI29:DJ29"/>
    <mergeCell ref="DK29:DL29"/>
    <mergeCell ref="DK21:DL21"/>
    <mergeCell ref="EG17:EH17"/>
    <mergeCell ref="DG26:DH26"/>
    <mergeCell ref="DI18:DJ18"/>
    <mergeCell ref="DK18:DL18"/>
    <mergeCell ref="DG19:DH19"/>
    <mergeCell ref="DI19:DJ19"/>
    <mergeCell ref="DK19:DL19"/>
    <mergeCell ref="DK26:DL26"/>
    <mergeCell ref="DG22:DH22"/>
    <mergeCell ref="DI22:DJ22"/>
    <mergeCell ref="DG23:DH23"/>
    <mergeCell ref="DI23:DJ23"/>
    <mergeCell ref="EC12:ED12"/>
    <mergeCell ref="DI11:DJ12"/>
    <mergeCell ref="DG14:DH14"/>
    <mergeCell ref="DI14:DJ14"/>
    <mergeCell ref="DK14:DL14"/>
    <mergeCell ref="DG15:DH15"/>
    <mergeCell ref="DI15:DJ15"/>
    <mergeCell ref="DK15:DL15"/>
    <mergeCell ref="DG27:DH27"/>
    <mergeCell ref="FU12:FV12"/>
    <mergeCell ref="GQ12:GR12"/>
    <mergeCell ref="EY25:EZ25"/>
    <mergeCell ref="FA25:FB25"/>
    <mergeCell ref="EY23:EZ23"/>
    <mergeCell ref="FA23:FB23"/>
    <mergeCell ref="GQ28:GR28"/>
    <mergeCell ref="GS28:GT28"/>
    <mergeCell ref="GU28:GV28"/>
    <mergeCell ref="GQ26:GR26"/>
    <mergeCell ref="GS26:GT26"/>
    <mergeCell ref="EZ8:FA8"/>
    <mergeCell ref="FV8:FW8"/>
    <mergeCell ref="FW13:FX13"/>
    <mergeCell ref="EY13:EZ13"/>
    <mergeCell ref="EY14:EZ14"/>
    <mergeCell ref="FA14:FB14"/>
    <mergeCell ref="FC18:FD18"/>
    <mergeCell ref="FC23:FD23"/>
    <mergeCell ref="FW23:FX23"/>
    <mergeCell ref="GU14:GV14"/>
    <mergeCell ref="FC16:FD16"/>
    <mergeCell ref="GQ23:GR23"/>
    <mergeCell ref="EY22:EZ22"/>
    <mergeCell ref="FA28:FB28"/>
    <mergeCell ref="FA22:FB22"/>
    <mergeCell ref="FC25:FD25"/>
    <mergeCell ref="FC21:FD21"/>
    <mergeCell ref="FU23:FV23"/>
    <mergeCell ref="FU16:FV16"/>
    <mergeCell ref="FU13:FV13"/>
    <mergeCell ref="FQ8:FR8"/>
    <mergeCell ref="FP32:FS32"/>
    <mergeCell ref="EZ33:FD33"/>
    <mergeCell ref="FF33:FG33"/>
    <mergeCell ref="EY28:EZ28"/>
    <mergeCell ref="EG22:EH22"/>
    <mergeCell ref="FC22:FD22"/>
    <mergeCell ref="FU20:FV20"/>
    <mergeCell ref="FW20:FX20"/>
    <mergeCell ref="FY20:FZ20"/>
    <mergeCell ref="FU21:FV21"/>
    <mergeCell ref="GQ16:GR16"/>
    <mergeCell ref="GU16:GV16"/>
    <mergeCell ref="GQ17:GR17"/>
    <mergeCell ref="GS17:GT17"/>
    <mergeCell ref="GU17:GV17"/>
    <mergeCell ref="GS16:GT16"/>
    <mergeCell ref="GS20:GT20"/>
    <mergeCell ref="GQ22:GR22"/>
    <mergeCell ref="GS22:GT22"/>
    <mergeCell ref="GU22:GV22"/>
    <mergeCell ref="FC17:FD17"/>
    <mergeCell ref="EY21:EZ21"/>
    <mergeCell ref="FA21:FB21"/>
    <mergeCell ref="EY20:EZ20"/>
    <mergeCell ref="FW19:FX19"/>
    <mergeCell ref="EG18:EH18"/>
    <mergeCell ref="ET32:EW32"/>
    <mergeCell ref="FA31:FB31"/>
    <mergeCell ref="FC31:FD31"/>
    <mergeCell ref="GS19:GT19"/>
    <mergeCell ref="EG26:EH26"/>
    <mergeCell ref="EG27:EH27"/>
    <mergeCell ref="FU31:FV31"/>
    <mergeCell ref="FC14:FD14"/>
    <mergeCell ref="FA26:FB26"/>
    <mergeCell ref="FC26:FD26"/>
    <mergeCell ref="EY27:EZ27"/>
    <mergeCell ref="FA27:FB27"/>
    <mergeCell ref="FC27:FD27"/>
    <mergeCell ref="EY24:EZ24"/>
    <mergeCell ref="FA24:FB24"/>
    <mergeCell ref="FC24:FD24"/>
    <mergeCell ref="EY26:EZ26"/>
    <mergeCell ref="EY29:EZ29"/>
    <mergeCell ref="EG31:EH31"/>
    <mergeCell ref="EC18:ED18"/>
    <mergeCell ref="EE18:EF18"/>
    <mergeCell ref="EC19:ED19"/>
    <mergeCell ref="EE19:EF19"/>
    <mergeCell ref="EC20:ED20"/>
    <mergeCell ref="EE20:EF20"/>
    <mergeCell ref="EE22:EF22"/>
    <mergeCell ref="EC24:ED24"/>
    <mergeCell ref="EY31:EZ31"/>
    <mergeCell ref="EG15:EH15"/>
    <mergeCell ref="EC1:EW1"/>
    <mergeCell ref="EC2:EW2"/>
    <mergeCell ref="EC3:EW3"/>
    <mergeCell ref="EC4:EW4"/>
    <mergeCell ref="EC5:EW5"/>
    <mergeCell ref="ED33:EH33"/>
    <mergeCell ref="EJ33:EK33"/>
    <mergeCell ref="EC28:ED28"/>
    <mergeCell ref="EE28:EF28"/>
    <mergeCell ref="EG28:EH28"/>
    <mergeCell ref="EC29:ED29"/>
    <mergeCell ref="EE29:EF29"/>
    <mergeCell ref="EG29:EH29"/>
    <mergeCell ref="EC26:ED26"/>
    <mergeCell ref="EE26:EF26"/>
    <mergeCell ref="FW16:FX16"/>
    <mergeCell ref="FY16:FZ16"/>
    <mergeCell ref="FU17:FV17"/>
    <mergeCell ref="FW17:FX17"/>
    <mergeCell ref="FY17:FZ17"/>
    <mergeCell ref="FU14:FV14"/>
    <mergeCell ref="FW14:FX14"/>
    <mergeCell ref="FY14:FZ14"/>
    <mergeCell ref="FU15:FV15"/>
    <mergeCell ref="FC20:FD20"/>
    <mergeCell ref="FU28:FV28"/>
    <mergeCell ref="FW28:FX28"/>
    <mergeCell ref="FY28:FZ28"/>
    <mergeCell ref="FU29:FV29"/>
    <mergeCell ref="FW29:FX29"/>
    <mergeCell ref="FW18:FX18"/>
    <mergeCell ref="EC21:ED21"/>
    <mergeCell ref="EY1:FS1"/>
    <mergeCell ref="EY2:FS2"/>
    <mergeCell ref="EY3:FS3"/>
    <mergeCell ref="EY4:FS4"/>
    <mergeCell ref="EY5:FS5"/>
    <mergeCell ref="FY29:FZ29"/>
    <mergeCell ref="FU26:FV26"/>
    <mergeCell ref="FW26:FX26"/>
    <mergeCell ref="FY26:FZ26"/>
    <mergeCell ref="FU27:FV27"/>
    <mergeCell ref="FW27:FX27"/>
    <mergeCell ref="FY27:FZ27"/>
    <mergeCell ref="FU24:FV24"/>
    <mergeCell ref="FW24:FX24"/>
    <mergeCell ref="FA16:FB16"/>
    <mergeCell ref="EY17:EZ17"/>
    <mergeCell ref="EY19:EZ19"/>
    <mergeCell ref="FA19:FB19"/>
    <mergeCell ref="EY16:EZ16"/>
    <mergeCell ref="FU1:GO1"/>
    <mergeCell ref="FU2:GO2"/>
    <mergeCell ref="FA20:FB20"/>
    <mergeCell ref="FI6:FL6"/>
    <mergeCell ref="FM6:FN6"/>
    <mergeCell ref="FL7:FQ7"/>
    <mergeCell ref="FY24:FZ24"/>
    <mergeCell ref="FU25:FV25"/>
    <mergeCell ref="FW25:FX25"/>
    <mergeCell ref="EY15:EZ15"/>
    <mergeCell ref="FA15:FB15"/>
    <mergeCell ref="GH11:GI11"/>
    <mergeCell ref="GJ11:GK11"/>
    <mergeCell ref="GL32:GO32"/>
    <mergeCell ref="GN11:GO11"/>
    <mergeCell ref="GI6:GJ6"/>
    <mergeCell ref="GH7:GM7"/>
    <mergeCell ref="GE8:GI8"/>
    <mergeCell ref="GJ8:GK8"/>
    <mergeCell ref="GM8:GN8"/>
    <mergeCell ref="FU3:GO3"/>
    <mergeCell ref="FU4:GO4"/>
    <mergeCell ref="FU5:GO5"/>
    <mergeCell ref="GU15:GV15"/>
    <mergeCell ref="FY25:FZ25"/>
    <mergeCell ref="FU22:FV22"/>
    <mergeCell ref="FW22:FX22"/>
    <mergeCell ref="FY22:FZ22"/>
    <mergeCell ref="FU10:FV10"/>
    <mergeCell ref="GE6:GH6"/>
    <mergeCell ref="FW21:FX21"/>
    <mergeCell ref="FY21:FZ21"/>
    <mergeCell ref="FU18:FV18"/>
    <mergeCell ref="FY18:FZ18"/>
    <mergeCell ref="FU19:FV19"/>
    <mergeCell ref="FW10:GO10"/>
    <mergeCell ref="FY13:FZ13"/>
    <mergeCell ref="GQ14:GR14"/>
    <mergeCell ref="GS14:GT14"/>
    <mergeCell ref="FV7:GB7"/>
    <mergeCell ref="GR6:GV6"/>
    <mergeCell ref="GQ13:GR13"/>
    <mergeCell ref="GD11:GE11"/>
    <mergeCell ref="FW15:FX15"/>
    <mergeCell ref="FY15:FZ15"/>
    <mergeCell ref="FW11:FX12"/>
    <mergeCell ref="FY11:FZ12"/>
    <mergeCell ref="GP10:GP12"/>
    <mergeCell ref="GQ1:HK1"/>
    <mergeCell ref="GQ2:HK2"/>
    <mergeCell ref="GS23:GT23"/>
    <mergeCell ref="GU23:GV23"/>
    <mergeCell ref="GQ20:GR20"/>
    <mergeCell ref="HA6:HD6"/>
    <mergeCell ref="HE6:HF6"/>
    <mergeCell ref="HD7:HI7"/>
    <mergeCell ref="HA8:HE8"/>
    <mergeCell ref="GS13:GT13"/>
    <mergeCell ref="GU13:GV13"/>
    <mergeCell ref="GQ3:HK3"/>
    <mergeCell ref="GQ4:HK4"/>
    <mergeCell ref="GQ5:HK5"/>
    <mergeCell ref="HB11:HC11"/>
    <mergeCell ref="HF8:HG8"/>
    <mergeCell ref="HI8:HJ8"/>
    <mergeCell ref="GR7:GX7"/>
    <mergeCell ref="GR9:GV9"/>
    <mergeCell ref="GW9:GZ9"/>
    <mergeCell ref="HB9:HF9"/>
    <mergeCell ref="HH11:HI11"/>
    <mergeCell ref="HG9:HL9"/>
    <mergeCell ref="GQ10:GR10"/>
    <mergeCell ref="GS10:HK10"/>
    <mergeCell ref="GR8:GS8"/>
    <mergeCell ref="JA8:JB8"/>
    <mergeCell ref="IJ8:IK8"/>
    <mergeCell ref="IV7:JA7"/>
    <mergeCell ref="HM2:IG2"/>
    <mergeCell ref="HM3:IG3"/>
    <mergeCell ref="HM4:IG4"/>
    <mergeCell ref="HM5:IG5"/>
    <mergeCell ref="HW6:HZ6"/>
    <mergeCell ref="IA6:IB6"/>
    <mergeCell ref="HM10:HN10"/>
    <mergeCell ref="HO10:IG10"/>
    <mergeCell ref="HS11:HS12"/>
    <mergeCell ref="HT11:HU11"/>
    <mergeCell ref="HV11:HW11"/>
    <mergeCell ref="HX11:HY11"/>
    <mergeCell ref="HN6:HR6"/>
    <mergeCell ref="HN7:HT7"/>
    <mergeCell ref="HZ7:IE7"/>
    <mergeCell ref="HW8:IA8"/>
    <mergeCell ref="IB8:IC8"/>
    <mergeCell ref="IE8:IF8"/>
    <mergeCell ref="HN8:HO8"/>
    <mergeCell ref="HS9:HV9"/>
    <mergeCell ref="HX9:IB9"/>
    <mergeCell ref="IC9:IH9"/>
    <mergeCell ref="JZ10:JZ12"/>
    <mergeCell ref="JG20:JH20"/>
    <mergeCell ref="HQ20:HR20"/>
    <mergeCell ref="IM27:IN27"/>
    <mergeCell ref="II24:IJ24"/>
    <mergeCell ref="JO9:JS9"/>
    <mergeCell ref="JD10:JD12"/>
    <mergeCell ref="JF8:JG8"/>
    <mergeCell ref="IK10:JC10"/>
    <mergeCell ref="IM22:IN22"/>
    <mergeCell ref="II23:IJ23"/>
    <mergeCell ref="JI20:JJ20"/>
    <mergeCell ref="JI21:JJ21"/>
    <mergeCell ref="IB11:IC11"/>
    <mergeCell ref="JE26:JF26"/>
    <mergeCell ref="JG26:JH26"/>
    <mergeCell ref="JI26:JJ26"/>
    <mergeCell ref="JE27:JF27"/>
    <mergeCell ref="JG27:JH27"/>
    <mergeCell ref="HQ14:HR14"/>
    <mergeCell ref="IV11:IW11"/>
    <mergeCell ref="IX11:IY11"/>
    <mergeCell ref="JG19:JH19"/>
    <mergeCell ref="JE16:JF16"/>
    <mergeCell ref="JG16:JH16"/>
    <mergeCell ref="IP11:IQ11"/>
    <mergeCell ref="HZ11:IA11"/>
    <mergeCell ref="II11:IJ11"/>
    <mergeCell ref="JE11:JF11"/>
    <mergeCell ref="IS8:IW8"/>
    <mergeCell ref="JO8:JS8"/>
    <mergeCell ref="IK11:IL12"/>
    <mergeCell ref="JI30:JJ30"/>
    <mergeCell ref="JG30:JH30"/>
    <mergeCell ref="JG10:JY10"/>
    <mergeCell ref="JK11:JK12"/>
    <mergeCell ref="JW8:JX8"/>
    <mergeCell ref="II10:IJ10"/>
    <mergeCell ref="IM17:IN17"/>
    <mergeCell ref="II1:JC1"/>
    <mergeCell ref="II2:JC2"/>
    <mergeCell ref="II3:JC3"/>
    <mergeCell ref="II4:JC4"/>
    <mergeCell ref="II5:JC5"/>
    <mergeCell ref="IJ9:IN9"/>
    <mergeCell ref="IO9:IR9"/>
    <mergeCell ref="JE18:JF18"/>
    <mergeCell ref="JG18:JH18"/>
    <mergeCell ref="IK18:IL18"/>
    <mergeCell ref="IT11:IU11"/>
    <mergeCell ref="JE1:JY1"/>
    <mergeCell ref="JE2:JY2"/>
    <mergeCell ref="IS6:IV6"/>
    <mergeCell ref="IW6:IX6"/>
    <mergeCell ref="JG17:JH17"/>
    <mergeCell ref="JO6:JR6"/>
    <mergeCell ref="JS6:JT6"/>
    <mergeCell ref="JR7:JW7"/>
    <mergeCell ref="JT8:JU8"/>
    <mergeCell ref="JU9:JZ9"/>
    <mergeCell ref="JF9:JJ9"/>
    <mergeCell ref="JK9:JN9"/>
    <mergeCell ref="IY9:JD9"/>
    <mergeCell ref="JV11:JW11"/>
    <mergeCell ref="HM1:IG1"/>
    <mergeCell ref="II16:IJ16"/>
    <mergeCell ref="IK16:IL16"/>
    <mergeCell ref="JE20:JF20"/>
    <mergeCell ref="IK14:IL14"/>
    <mergeCell ref="IM14:IN14"/>
    <mergeCell ref="II15:IJ15"/>
    <mergeCell ref="IK15:IL15"/>
    <mergeCell ref="IM15:IN15"/>
    <mergeCell ref="JE10:JF10"/>
    <mergeCell ref="II12:IJ12"/>
    <mergeCell ref="JE12:JF12"/>
    <mergeCell ref="JF7:JL7"/>
    <mergeCell ref="HM11:HN11"/>
    <mergeCell ref="JE3:JY3"/>
    <mergeCell ref="JE4:JY4"/>
    <mergeCell ref="JE5:JY5"/>
    <mergeCell ref="IM13:IN13"/>
    <mergeCell ref="JE13:JF13"/>
    <mergeCell ref="IT9:IX9"/>
    <mergeCell ref="IR11:IS11"/>
    <mergeCell ref="IM11:IN12"/>
    <mergeCell ref="JX11:JY11"/>
    <mergeCell ref="JL11:JM11"/>
    <mergeCell ref="JN11:JO11"/>
    <mergeCell ref="JP11:JQ11"/>
    <mergeCell ref="JR11:JS11"/>
    <mergeCell ref="JT11:JU11"/>
    <mergeCell ref="IJ6:IN6"/>
    <mergeCell ref="IJ7:IP7"/>
    <mergeCell ref="JF6:JJ6"/>
    <mergeCell ref="IX8:IY8"/>
    <mergeCell ref="HH32:HK32"/>
    <mergeCell ref="IM20:IN20"/>
    <mergeCell ref="GU20:GV20"/>
    <mergeCell ref="GQ21:GR21"/>
    <mergeCell ref="GS21:GT21"/>
    <mergeCell ref="HO29:HP29"/>
    <mergeCell ref="HQ29:HR29"/>
    <mergeCell ref="HM26:HN26"/>
    <mergeCell ref="IK21:IL21"/>
    <mergeCell ref="IM21:IN21"/>
    <mergeCell ref="GU21:GV21"/>
    <mergeCell ref="HQ23:HR23"/>
    <mergeCell ref="HM20:HN20"/>
    <mergeCell ref="HO20:HP20"/>
    <mergeCell ref="HM31:HN31"/>
    <mergeCell ref="IK28:IL28"/>
    <mergeCell ref="GS29:GT29"/>
    <mergeCell ref="GU29:GV29"/>
    <mergeCell ref="II28:IJ28"/>
    <mergeCell ref="GQ29:GR29"/>
    <mergeCell ref="GS31:GT31"/>
    <mergeCell ref="GU31:GV31"/>
    <mergeCell ref="GS30:GT30"/>
    <mergeCell ref="GU30:GV30"/>
    <mergeCell ref="II31:IJ31"/>
    <mergeCell ref="HO24:HP24"/>
    <mergeCell ref="HQ24:HR24"/>
    <mergeCell ref="HO28:HP28"/>
    <mergeCell ref="HQ28:HR28"/>
    <mergeCell ref="HM29:HN29"/>
    <mergeCell ref="IK24:IL24"/>
    <mergeCell ref="ID32:IG32"/>
    <mergeCell ref="JG21:JH21"/>
    <mergeCell ref="IM25:IN25"/>
    <mergeCell ref="JE19:JF19"/>
    <mergeCell ref="HM28:HN28"/>
    <mergeCell ref="EM6:EP6"/>
    <mergeCell ref="EQ6:ER6"/>
    <mergeCell ref="EP7:EU7"/>
    <mergeCell ref="EM8:EQ8"/>
    <mergeCell ref="ER8:ES8"/>
    <mergeCell ref="EU8:EV8"/>
    <mergeCell ref="EV11:EW11"/>
    <mergeCell ref="HQ15:HR15"/>
    <mergeCell ref="HQ19:HR19"/>
    <mergeCell ref="HM19:HN19"/>
    <mergeCell ref="HO19:HP19"/>
    <mergeCell ref="HM18:HN18"/>
    <mergeCell ref="HO18:HP18"/>
    <mergeCell ref="HQ18:HR18"/>
    <mergeCell ref="HM16:HN16"/>
    <mergeCell ref="HM17:HN17"/>
    <mergeCell ref="HO17:HP17"/>
    <mergeCell ref="GL11:GM11"/>
    <mergeCell ref="GX11:GY11"/>
    <mergeCell ref="GZ11:HA11"/>
    <mergeCell ref="HO16:HP16"/>
    <mergeCell ref="HM24:HN24"/>
    <mergeCell ref="EY10:EZ10"/>
    <mergeCell ref="FA10:FS10"/>
    <mergeCell ref="FE11:FE12"/>
    <mergeCell ref="HO11:HP12"/>
    <mergeCell ref="EY12:EZ12"/>
    <mergeCell ref="II26:IJ26"/>
    <mergeCell ref="II27:IJ27"/>
    <mergeCell ref="IK27:IL27"/>
    <mergeCell ref="FI8:FM8"/>
    <mergeCell ref="FN8:FO8"/>
    <mergeCell ref="HM23:HN23"/>
    <mergeCell ref="HO23:HP23"/>
    <mergeCell ref="JI22:JJ22"/>
    <mergeCell ref="JE23:JF23"/>
    <mergeCell ref="JG23:JH23"/>
    <mergeCell ref="JI23:JJ23"/>
    <mergeCell ref="JG13:JH13"/>
    <mergeCell ref="HM21:HN21"/>
    <mergeCell ref="HO21:HP21"/>
    <mergeCell ref="HQ21:HR21"/>
    <mergeCell ref="IK31:IL31"/>
    <mergeCell ref="IM31:IN31"/>
    <mergeCell ref="HQ31:HR31"/>
    <mergeCell ref="IH10:IH12"/>
    <mergeCell ref="HQ26:HR26"/>
    <mergeCell ref="HM27:HN27"/>
    <mergeCell ref="HO27:HP27"/>
    <mergeCell ref="HQ27:HR27"/>
    <mergeCell ref="HO26:HP26"/>
    <mergeCell ref="IM19:IN19"/>
    <mergeCell ref="IM16:IN16"/>
    <mergeCell ref="HN9:HR9"/>
    <mergeCell ref="JE31:JF31"/>
    <mergeCell ref="II20:IJ20"/>
    <mergeCell ref="IK20:IL20"/>
    <mergeCell ref="JE24:JF24"/>
    <mergeCell ref="II22:IJ22"/>
    <mergeCell ref="JE21:JF21"/>
    <mergeCell ref="JI27:JJ27"/>
    <mergeCell ref="JI28:JJ28"/>
    <mergeCell ref="JI29:JJ29"/>
    <mergeCell ref="HM25:HN25"/>
    <mergeCell ref="HO25:HP25"/>
    <mergeCell ref="HQ25:HR25"/>
    <mergeCell ref="GQ31:GR31"/>
    <mergeCell ref="JI16:JJ16"/>
    <mergeCell ref="IO11:IO12"/>
    <mergeCell ref="HM14:HN14"/>
    <mergeCell ref="HO14:HP14"/>
    <mergeCell ref="HM15:HN15"/>
    <mergeCell ref="HO15:HP15"/>
    <mergeCell ref="JI14:JJ14"/>
    <mergeCell ref="JE28:JF28"/>
    <mergeCell ref="JG28:JH28"/>
    <mergeCell ref="JE29:JF29"/>
    <mergeCell ref="JG29:JH29"/>
    <mergeCell ref="IM28:IN28"/>
    <mergeCell ref="II29:IJ29"/>
    <mergeCell ref="IK29:IL29"/>
    <mergeCell ref="IM29:IN29"/>
    <mergeCell ref="IZ11:JA11"/>
    <mergeCell ref="JB11:JC11"/>
    <mergeCell ref="JI13:JJ13"/>
    <mergeCell ref="JI17:JJ17"/>
    <mergeCell ref="JG31:JH31"/>
    <mergeCell ref="JI31:JJ31"/>
    <mergeCell ref="JE25:JF25"/>
    <mergeCell ref="JG24:JH24"/>
    <mergeCell ref="II21:IJ21"/>
    <mergeCell ref="JG22:JH22"/>
    <mergeCell ref="FM9:FT9"/>
    <mergeCell ref="JI19:JJ19"/>
    <mergeCell ref="IK19:IL19"/>
    <mergeCell ref="JI18:JJ18"/>
    <mergeCell ref="II13:IJ13"/>
    <mergeCell ref="IK13:IL13"/>
    <mergeCell ref="II17:IJ17"/>
    <mergeCell ref="IK17:IL17"/>
    <mergeCell ref="II14:IJ14"/>
    <mergeCell ref="JG15:JH15"/>
    <mergeCell ref="JE14:JF14"/>
    <mergeCell ref="JG14:JH14"/>
    <mergeCell ref="HQ11:HR12"/>
    <mergeCell ref="HQ16:HR16"/>
    <mergeCell ref="HO13:HP13"/>
    <mergeCell ref="JE15:JF15"/>
    <mergeCell ref="JI15:JJ15"/>
    <mergeCell ref="GU19:GV19"/>
    <mergeCell ref="FR11:FS11"/>
    <mergeCell ref="GA11:GA12"/>
    <mergeCell ref="GB11:GC11"/>
    <mergeCell ref="JE17:JF17"/>
    <mergeCell ref="IM18:IN18"/>
    <mergeCell ref="GQ18:GR18"/>
    <mergeCell ref="II19:IJ19"/>
    <mergeCell ref="HM12:HN12"/>
    <mergeCell ref="HQ17:HR17"/>
    <mergeCell ref="HF11:HG11"/>
    <mergeCell ref="HM13:HN13"/>
    <mergeCell ref="FT10:FT12"/>
    <mergeCell ref="GI9:GP9"/>
    <mergeCell ref="GF11:GG11"/>
    <mergeCell ref="FA13:FB13"/>
    <mergeCell ref="GS18:GT18"/>
    <mergeCell ref="EY11:EZ11"/>
    <mergeCell ref="FU11:FV11"/>
    <mergeCell ref="JV32:JY32"/>
    <mergeCell ref="IZ32:JC32"/>
    <mergeCell ref="FW31:FX31"/>
    <mergeCell ref="FY31:FZ31"/>
    <mergeCell ref="JI25:JJ25"/>
    <mergeCell ref="JE22:JF22"/>
    <mergeCell ref="HM22:HN22"/>
    <mergeCell ref="HO22:HP22"/>
    <mergeCell ref="IK25:IL25"/>
    <mergeCell ref="IK26:IL26"/>
    <mergeCell ref="IK22:IL22"/>
    <mergeCell ref="IM26:IN26"/>
    <mergeCell ref="HO31:HP31"/>
    <mergeCell ref="ID11:IE11"/>
    <mergeCell ref="IF11:IG11"/>
    <mergeCell ref="HQ22:HR22"/>
    <mergeCell ref="HL10:HL12"/>
    <mergeCell ref="HJ11:HK11"/>
    <mergeCell ref="JI24:JJ24"/>
    <mergeCell ref="JG11:JH12"/>
    <mergeCell ref="JI11:JJ12"/>
    <mergeCell ref="JG25:JH25"/>
    <mergeCell ref="IM24:IN24"/>
    <mergeCell ref="II25:IJ25"/>
    <mergeCell ref="IK23:IL23"/>
    <mergeCell ref="IM23:IN23"/>
    <mergeCell ref="HQ13:HR13"/>
    <mergeCell ref="II18:IJ18"/>
    <mergeCell ref="BH11:BI11"/>
    <mergeCell ref="GU11:GV12"/>
    <mergeCell ref="GS11:GT12"/>
    <mergeCell ref="DF10:DF12"/>
    <mergeCell ref="CJ10:CJ12"/>
    <mergeCell ref="BN10:BN12"/>
    <mergeCell ref="GW11:GW12"/>
    <mergeCell ref="HD11:HE11"/>
    <mergeCell ref="BO11:BP11"/>
    <mergeCell ref="CK11:CL11"/>
    <mergeCell ref="DG11:DH11"/>
    <mergeCell ref="EC11:ED11"/>
    <mergeCell ref="CX11:CY11"/>
    <mergeCell ref="CZ11:DA11"/>
    <mergeCell ref="DB11:DC11"/>
    <mergeCell ref="DD11:DE11"/>
    <mergeCell ref="EG11:EH12"/>
    <mergeCell ref="CQ11:CQ12"/>
    <mergeCell ref="CR11:CS11"/>
    <mergeCell ref="CT11:CU11"/>
    <mergeCell ref="CV11:CW11"/>
    <mergeCell ref="CF11:CG11"/>
    <mergeCell ref="CH11:CI11"/>
    <mergeCell ref="FL11:FM11"/>
    <mergeCell ref="FN11:FO11"/>
    <mergeCell ref="FP11:FQ11"/>
    <mergeCell ref="FF11:FG11"/>
    <mergeCell ref="FH11:FI11"/>
    <mergeCell ref="FJ11:FK11"/>
    <mergeCell ref="FC11:FD12"/>
    <mergeCell ref="CK12:CL12"/>
    <mergeCell ref="DG12:DH12"/>
  </mergeCells>
  <conditionalFormatting sqref="O6:P6">
    <cfRule type="containsBlanks" dxfId="3671" priority="5426">
      <formula>LEN(TRIM(O6))=0</formula>
    </cfRule>
  </conditionalFormatting>
  <conditionalFormatting sqref="J33:N33">
    <cfRule type="containsBlanks" dxfId="3670" priority="5420">
      <formula>LEN(TRIM(J33))=0</formula>
    </cfRule>
  </conditionalFormatting>
  <conditionalFormatting sqref="G6">
    <cfRule type="cellIs" dxfId="3669" priority="5430" operator="equal">
      <formula>0</formula>
    </cfRule>
  </conditionalFormatting>
  <conditionalFormatting sqref="R8">
    <cfRule type="containsBlanks" dxfId="3668" priority="4312">
      <formula>LEN(TRIM(R8))=0</formula>
    </cfRule>
  </conditionalFormatting>
  <conditionalFormatting sqref="N7:S7">
    <cfRule type="containsBlanks" dxfId="3667" priority="5428">
      <formula>LEN(TRIM(N7))=0</formula>
    </cfRule>
  </conditionalFormatting>
  <conditionalFormatting sqref="AN8">
    <cfRule type="containsBlanks" dxfId="3666" priority="3435">
      <formula>LEN(TRIM(AN8))=0</formula>
    </cfRule>
  </conditionalFormatting>
  <conditionalFormatting sqref="BJ8">
    <cfRule type="containsBlanks" dxfId="3665" priority="3431">
      <formula>LEN(TRIM(BJ8))=0</formula>
    </cfRule>
  </conditionalFormatting>
  <conditionalFormatting sqref="CF8">
    <cfRule type="containsBlanks" dxfId="3664" priority="3427">
      <formula>LEN(TRIM(CF8))=0</formula>
    </cfRule>
  </conditionalFormatting>
  <conditionalFormatting sqref="DB8">
    <cfRule type="containsBlanks" dxfId="3663" priority="3423">
      <formula>LEN(TRIM(DB8))=0</formula>
    </cfRule>
  </conditionalFormatting>
  <conditionalFormatting sqref="DX8">
    <cfRule type="containsBlanks" dxfId="3662" priority="3419">
      <formula>LEN(TRIM(DX8))=0</formula>
    </cfRule>
  </conditionalFormatting>
  <conditionalFormatting sqref="ET8">
    <cfRule type="containsBlanks" dxfId="3661" priority="3415">
      <formula>LEN(TRIM(ET8))=0</formula>
    </cfRule>
  </conditionalFormatting>
  <conditionalFormatting sqref="FM6:FN6">
    <cfRule type="containsBlanks" dxfId="3660" priority="3413">
      <formula>LEN(TRIM(FM6))=0</formula>
    </cfRule>
  </conditionalFormatting>
  <conditionalFormatting sqref="FP8">
    <cfRule type="containsBlanks" dxfId="3659" priority="3411">
      <formula>LEN(TRIM(FP8))=0</formula>
    </cfRule>
  </conditionalFormatting>
  <conditionalFormatting sqref="GI6:GJ6">
    <cfRule type="containsBlanks" dxfId="3658" priority="3409">
      <formula>LEN(TRIM(GI6))=0</formula>
    </cfRule>
  </conditionalFormatting>
  <conditionalFormatting sqref="GL8">
    <cfRule type="containsBlanks" dxfId="3657" priority="3407">
      <formula>LEN(TRIM(GL8))=0</formula>
    </cfRule>
  </conditionalFormatting>
  <conditionalFormatting sqref="HE6:HF6">
    <cfRule type="containsBlanks" dxfId="3656" priority="3405">
      <formula>LEN(TRIM(HE6))=0</formula>
    </cfRule>
  </conditionalFormatting>
  <conditionalFormatting sqref="HH8">
    <cfRule type="containsBlanks" dxfId="3655" priority="3403">
      <formula>LEN(TRIM(HH8))=0</formula>
    </cfRule>
  </conditionalFormatting>
  <conditionalFormatting sqref="IA6:IB6">
    <cfRule type="containsBlanks" dxfId="3654" priority="3401">
      <formula>LEN(TRIM(IA6))=0</formula>
    </cfRule>
  </conditionalFormatting>
  <conditionalFormatting sqref="ID8">
    <cfRule type="containsBlanks" dxfId="3653" priority="3399">
      <formula>LEN(TRIM(ID8))=0</formula>
    </cfRule>
  </conditionalFormatting>
  <conditionalFormatting sqref="IW6:IX6">
    <cfRule type="containsBlanks" dxfId="3652" priority="3397">
      <formula>LEN(TRIM(IW6))=0</formula>
    </cfRule>
  </conditionalFormatting>
  <conditionalFormatting sqref="IZ8">
    <cfRule type="containsBlanks" dxfId="3651" priority="3395">
      <formula>LEN(TRIM(IZ8))=0</formula>
    </cfRule>
  </conditionalFormatting>
  <conditionalFormatting sqref="JS6:JT6">
    <cfRule type="containsBlanks" dxfId="3650" priority="3393">
      <formula>LEN(TRIM(JS6))=0</formula>
    </cfRule>
  </conditionalFormatting>
  <conditionalFormatting sqref="JV8">
    <cfRule type="containsBlanks" dxfId="3649" priority="3391">
      <formula>LEN(TRIM(JV8))=0</formula>
    </cfRule>
  </conditionalFormatting>
  <conditionalFormatting sqref="FL7:FQ7">
    <cfRule type="containsBlanks" dxfId="3648" priority="2916">
      <formula>LEN(TRIM(FL7))=0</formula>
    </cfRule>
  </conditionalFormatting>
  <conditionalFormatting sqref="GH7:GM7">
    <cfRule type="containsBlanks" dxfId="3647" priority="2915">
      <formula>LEN(TRIM(GH7))=0</formula>
    </cfRule>
  </conditionalFormatting>
  <conditionalFormatting sqref="HD7:HI7">
    <cfRule type="containsBlanks" dxfId="3646" priority="2914">
      <formula>LEN(TRIM(HD7))=0</formula>
    </cfRule>
  </conditionalFormatting>
  <conditionalFormatting sqref="HZ7:IE7">
    <cfRule type="containsBlanks" dxfId="3645" priority="2913">
      <formula>LEN(TRIM(HZ7))=0</formula>
    </cfRule>
  </conditionalFormatting>
  <conditionalFormatting sqref="IV7:JA7">
    <cfRule type="containsBlanks" dxfId="3644" priority="2912">
      <formula>LEN(TRIM(IV7))=0</formula>
    </cfRule>
  </conditionalFormatting>
  <conditionalFormatting sqref="JR7:JW7">
    <cfRule type="containsBlanks" dxfId="3643" priority="2911">
      <formula>LEN(TRIM(JR7))=0</formula>
    </cfRule>
  </conditionalFormatting>
  <conditionalFormatting sqref="I7">
    <cfRule type="containsBlanks" dxfId="3642" priority="2676">
      <formula>LEN(TRIM(I7))=0</formula>
    </cfRule>
  </conditionalFormatting>
  <conditionalFormatting sqref="CC6:CD6">
    <cfRule type="containsBlanks" dxfId="3641" priority="1555">
      <formula>LEN(TRIM(CC6))=0</formula>
    </cfRule>
  </conditionalFormatting>
  <conditionalFormatting sqref="BF7:BK7">
    <cfRule type="containsBlanks" dxfId="3640" priority="1561">
      <formula>LEN(TRIM(BF7))=0</formula>
    </cfRule>
  </conditionalFormatting>
  <conditionalFormatting sqref="DU6:DV6">
    <cfRule type="containsBlanks" dxfId="3639" priority="1547">
      <formula>LEN(TRIM(DU6))=0</formula>
    </cfRule>
  </conditionalFormatting>
  <conditionalFormatting sqref="CX7:DC7">
    <cfRule type="containsBlanks" dxfId="3638" priority="1553">
      <formula>LEN(TRIM(CX7))=0</formula>
    </cfRule>
  </conditionalFormatting>
  <conditionalFormatting sqref="BG6:BH6">
    <cfRule type="containsBlanks" dxfId="3637" priority="1559">
      <formula>LEN(TRIM(BG6))=0</formula>
    </cfRule>
  </conditionalFormatting>
  <conditionalFormatting sqref="CB7:CG7">
    <cfRule type="containsBlanks" dxfId="3636" priority="1557">
      <formula>LEN(TRIM(CB7))=0</formula>
    </cfRule>
  </conditionalFormatting>
  <conditionalFormatting sqref="CY6:CZ6">
    <cfRule type="containsBlanks" dxfId="3635" priority="1551">
      <formula>LEN(TRIM(CY6))=0</formula>
    </cfRule>
  </conditionalFormatting>
  <conditionalFormatting sqref="DT7:DY7">
    <cfRule type="containsBlanks" dxfId="3634" priority="1549">
      <formula>LEN(TRIM(DT7))=0</formula>
    </cfRule>
  </conditionalFormatting>
  <conditionalFormatting sqref="EP7:EU7">
    <cfRule type="containsBlanks" dxfId="3633" priority="1545">
      <formula>LEN(TRIM(EP7))=0</formula>
    </cfRule>
  </conditionalFormatting>
  <conditionalFormatting sqref="EQ6:ER6">
    <cfRule type="containsBlanks" dxfId="3632" priority="1543">
      <formula>LEN(TRIM(EQ6))=0</formula>
    </cfRule>
  </conditionalFormatting>
  <conditionalFormatting sqref="AK6:AL6">
    <cfRule type="containsBlanks" dxfId="3631" priority="1563">
      <formula>LEN(TRIM(AK6))=0</formula>
    </cfRule>
  </conditionalFormatting>
  <conditionalFormatting sqref="AJ7:AO7">
    <cfRule type="containsBlanks" dxfId="3630" priority="5431">
      <formula>LEN(TRIM(AJ7))=0</formula>
    </cfRule>
  </conditionalFormatting>
  <conditionalFormatting sqref="BA7">
    <cfRule type="containsBlanks" dxfId="3629" priority="87">
      <formula>LEN(TRIM(BA7))=0</formula>
    </cfRule>
  </conditionalFormatting>
  <conditionalFormatting sqref="CS7">
    <cfRule type="containsBlanks" dxfId="3628" priority="83">
      <formula>LEN(TRIM(CS7))=0</formula>
    </cfRule>
  </conditionalFormatting>
  <conditionalFormatting sqref="EK7">
    <cfRule type="containsBlanks" dxfId="3627" priority="79">
      <formula>LEN(TRIM(EK7))=0</formula>
    </cfRule>
  </conditionalFormatting>
  <conditionalFormatting sqref="GC7">
    <cfRule type="containsBlanks" dxfId="3626" priority="75">
      <formula>LEN(TRIM(GC7))=0</formula>
    </cfRule>
  </conditionalFormatting>
  <conditionalFormatting sqref="HU7">
    <cfRule type="containsBlanks" dxfId="3625" priority="71">
      <formula>LEN(TRIM(HU7))=0</formula>
    </cfRule>
  </conditionalFormatting>
  <conditionalFormatting sqref="JM7">
    <cfRule type="containsBlanks" dxfId="3624" priority="67">
      <formula>LEN(TRIM(JM7))=0</formula>
    </cfRule>
  </conditionalFormatting>
  <conditionalFormatting sqref="AC6">
    <cfRule type="cellIs" dxfId="3623" priority="90" operator="equal">
      <formula>0</formula>
    </cfRule>
  </conditionalFormatting>
  <conditionalFormatting sqref="AE7">
    <cfRule type="containsBlanks" dxfId="3622" priority="89">
      <formula>LEN(TRIM(AE7))=0</formula>
    </cfRule>
  </conditionalFormatting>
  <conditionalFormatting sqref="AY6">
    <cfRule type="cellIs" dxfId="3621" priority="88" operator="equal">
      <formula>0</formula>
    </cfRule>
  </conditionalFormatting>
  <conditionalFormatting sqref="BU6">
    <cfRule type="cellIs" dxfId="3620" priority="86" operator="equal">
      <formula>0</formula>
    </cfRule>
  </conditionalFormatting>
  <conditionalFormatting sqref="BW7">
    <cfRule type="containsBlanks" dxfId="3619" priority="85">
      <formula>LEN(TRIM(BW7))=0</formula>
    </cfRule>
  </conditionalFormatting>
  <conditionalFormatting sqref="CQ6">
    <cfRule type="cellIs" dxfId="3618" priority="84" operator="equal">
      <formula>0</formula>
    </cfRule>
  </conditionalFormatting>
  <conditionalFormatting sqref="DM6">
    <cfRule type="cellIs" dxfId="3617" priority="82" operator="equal">
      <formula>0</formula>
    </cfRule>
  </conditionalFormatting>
  <conditionalFormatting sqref="DO7">
    <cfRule type="containsBlanks" dxfId="3616" priority="81">
      <formula>LEN(TRIM(DO7))=0</formula>
    </cfRule>
  </conditionalFormatting>
  <conditionalFormatting sqref="EI6">
    <cfRule type="cellIs" dxfId="3615" priority="80" operator="equal">
      <formula>0</formula>
    </cfRule>
  </conditionalFormatting>
  <conditionalFormatting sqref="FE6">
    <cfRule type="cellIs" dxfId="3614" priority="78" operator="equal">
      <formula>0</formula>
    </cfRule>
  </conditionalFormatting>
  <conditionalFormatting sqref="FG7">
    <cfRule type="containsBlanks" dxfId="3613" priority="77">
      <formula>LEN(TRIM(FG7))=0</formula>
    </cfRule>
  </conditionalFormatting>
  <conditionalFormatting sqref="GA6">
    <cfRule type="cellIs" dxfId="3612" priority="76" operator="equal">
      <formula>0</formula>
    </cfRule>
  </conditionalFormatting>
  <conditionalFormatting sqref="GW6">
    <cfRule type="cellIs" dxfId="3611" priority="74" operator="equal">
      <formula>0</formula>
    </cfRule>
  </conditionalFormatting>
  <conditionalFormatting sqref="GY7">
    <cfRule type="containsBlanks" dxfId="3610" priority="73">
      <formula>LEN(TRIM(GY7))=0</formula>
    </cfRule>
  </conditionalFormatting>
  <conditionalFormatting sqref="HS6">
    <cfRule type="cellIs" dxfId="3609" priority="72" operator="equal">
      <formula>0</formula>
    </cfRule>
  </conditionalFormatting>
  <conditionalFormatting sqref="IO6">
    <cfRule type="cellIs" dxfId="3608" priority="70" operator="equal">
      <formula>0</formula>
    </cfRule>
  </conditionalFormatting>
  <conditionalFormatting sqref="IQ7">
    <cfRule type="containsBlanks" dxfId="3607" priority="69">
      <formula>LEN(TRIM(IQ7))=0</formula>
    </cfRule>
  </conditionalFormatting>
  <conditionalFormatting sqref="JK6">
    <cfRule type="cellIs" dxfId="3606" priority="68" operator="equal">
      <formula>0</formula>
    </cfRule>
  </conditionalFormatting>
  <conditionalFormatting sqref="X8">
    <cfRule type="containsBlanks" dxfId="3605" priority="66">
      <formula>LEN(TRIM(X8))=0</formula>
    </cfRule>
  </conditionalFormatting>
  <conditionalFormatting sqref="B33">
    <cfRule type="containsBlanks" dxfId="3604" priority="54">
      <formula>LEN(TRIM(B33))=0</formula>
    </cfRule>
  </conditionalFormatting>
  <conditionalFormatting sqref="Q33:S33">
    <cfRule type="containsBlanks" dxfId="3603" priority="53">
      <formula>LEN(TRIM(Q33))=0</formula>
    </cfRule>
  </conditionalFormatting>
  <conditionalFormatting sqref="AF33:AJ33">
    <cfRule type="containsBlanks" dxfId="3602" priority="5433">
      <formula>LEN(TRIM(AF33))=0</formula>
    </cfRule>
  </conditionalFormatting>
  <conditionalFormatting sqref="X33">
    <cfRule type="containsBlanks" dxfId="3601" priority="5432">
      <formula>LEN(TRIM(X33))=0</formula>
    </cfRule>
  </conditionalFormatting>
  <conditionalFormatting sqref="AM33:AO33">
    <cfRule type="containsBlanks" dxfId="3600" priority="5434">
      <formula>LEN(TRIM(AM33))=0</formula>
    </cfRule>
  </conditionalFormatting>
  <conditionalFormatting sqref="BB33:BF33">
    <cfRule type="containsBlanks" dxfId="3599" priority="44">
      <formula>LEN(TRIM(BB33))=0</formula>
    </cfRule>
  </conditionalFormatting>
  <conditionalFormatting sqref="AT33">
    <cfRule type="containsBlanks" dxfId="3598" priority="43">
      <formula>LEN(TRIM(AT33))=0</formula>
    </cfRule>
  </conditionalFormatting>
  <conditionalFormatting sqref="BI33:BK33">
    <cfRule type="containsBlanks" dxfId="3597" priority="45">
      <formula>LEN(TRIM(BI33))=0</formula>
    </cfRule>
  </conditionalFormatting>
  <conditionalFormatting sqref="BX33:CB33">
    <cfRule type="containsBlanks" dxfId="3596" priority="41">
      <formula>LEN(TRIM(BX33))=0</formula>
    </cfRule>
  </conditionalFormatting>
  <conditionalFormatting sqref="BP33">
    <cfRule type="containsBlanks" dxfId="3595" priority="40">
      <formula>LEN(TRIM(BP33))=0</formula>
    </cfRule>
  </conditionalFormatting>
  <conditionalFormatting sqref="CE33:CG33">
    <cfRule type="containsBlanks" dxfId="3594" priority="42">
      <formula>LEN(TRIM(CE33))=0</formula>
    </cfRule>
  </conditionalFormatting>
  <conditionalFormatting sqref="CT33:CX33">
    <cfRule type="containsBlanks" dxfId="3593" priority="38">
      <formula>LEN(TRIM(CT33))=0</formula>
    </cfRule>
  </conditionalFormatting>
  <conditionalFormatting sqref="CL33">
    <cfRule type="containsBlanks" dxfId="3592" priority="37">
      <formula>LEN(TRIM(CL33))=0</formula>
    </cfRule>
  </conditionalFormatting>
  <conditionalFormatting sqref="DA33:DC33">
    <cfRule type="containsBlanks" dxfId="3591" priority="39">
      <formula>LEN(TRIM(DA33))=0</formula>
    </cfRule>
  </conditionalFormatting>
  <conditionalFormatting sqref="DP33:DT33">
    <cfRule type="containsBlanks" dxfId="3590" priority="35">
      <formula>LEN(TRIM(DP33))=0</formula>
    </cfRule>
  </conditionalFormatting>
  <conditionalFormatting sqref="DH33">
    <cfRule type="containsBlanks" dxfId="3589" priority="34">
      <formula>LEN(TRIM(DH33))=0</formula>
    </cfRule>
  </conditionalFormatting>
  <conditionalFormatting sqref="DW33:DY33">
    <cfRule type="containsBlanks" dxfId="3588" priority="36">
      <formula>LEN(TRIM(DW33))=0</formula>
    </cfRule>
  </conditionalFormatting>
  <conditionalFormatting sqref="EL33:EP33">
    <cfRule type="containsBlanks" dxfId="3587" priority="32">
      <formula>LEN(TRIM(EL33))=0</formula>
    </cfRule>
  </conditionalFormatting>
  <conditionalFormatting sqref="ED33">
    <cfRule type="containsBlanks" dxfId="3586" priority="31">
      <formula>LEN(TRIM(ED33))=0</formula>
    </cfRule>
  </conditionalFormatting>
  <conditionalFormatting sqref="ES33:EU33">
    <cfRule type="containsBlanks" dxfId="3585" priority="33">
      <formula>LEN(TRIM(ES33))=0</formula>
    </cfRule>
  </conditionalFormatting>
  <conditionalFormatting sqref="FH33:FL33">
    <cfRule type="containsBlanks" dxfId="3584" priority="29">
      <formula>LEN(TRIM(FH33))=0</formula>
    </cfRule>
  </conditionalFormatting>
  <conditionalFormatting sqref="EZ33">
    <cfRule type="containsBlanks" dxfId="3583" priority="28">
      <formula>LEN(TRIM(EZ33))=0</formula>
    </cfRule>
  </conditionalFormatting>
  <conditionalFormatting sqref="FO33:FQ33">
    <cfRule type="containsBlanks" dxfId="3582" priority="30">
      <formula>LEN(TRIM(FO33))=0</formula>
    </cfRule>
  </conditionalFormatting>
  <conditionalFormatting sqref="GD33:GH33">
    <cfRule type="containsBlanks" dxfId="3581" priority="26">
      <formula>LEN(TRIM(GD33))=0</formula>
    </cfRule>
  </conditionalFormatting>
  <conditionalFormatting sqref="FV33">
    <cfRule type="containsBlanks" dxfId="3580" priority="25">
      <formula>LEN(TRIM(FV33))=0</formula>
    </cfRule>
  </conditionalFormatting>
  <conditionalFormatting sqref="GK33:GM33">
    <cfRule type="containsBlanks" dxfId="3579" priority="27">
      <formula>LEN(TRIM(GK33))=0</formula>
    </cfRule>
  </conditionalFormatting>
  <conditionalFormatting sqref="GZ33:HD33">
    <cfRule type="containsBlanks" dxfId="3578" priority="23">
      <formula>LEN(TRIM(GZ33))=0</formula>
    </cfRule>
  </conditionalFormatting>
  <conditionalFormatting sqref="GR33">
    <cfRule type="containsBlanks" dxfId="3577" priority="22">
      <formula>LEN(TRIM(GR33))=0</formula>
    </cfRule>
  </conditionalFormatting>
  <conditionalFormatting sqref="HG33:HI33">
    <cfRule type="containsBlanks" dxfId="3576" priority="24">
      <formula>LEN(TRIM(HG33))=0</formula>
    </cfRule>
  </conditionalFormatting>
  <conditionalFormatting sqref="HV33:HZ33">
    <cfRule type="containsBlanks" dxfId="3575" priority="20">
      <formula>LEN(TRIM(HV33))=0</formula>
    </cfRule>
  </conditionalFormatting>
  <conditionalFormatting sqref="HN33">
    <cfRule type="containsBlanks" dxfId="3574" priority="19">
      <formula>LEN(TRIM(HN33))=0</formula>
    </cfRule>
  </conditionalFormatting>
  <conditionalFormatting sqref="IC33:IE33">
    <cfRule type="containsBlanks" dxfId="3573" priority="21">
      <formula>LEN(TRIM(IC33))=0</formula>
    </cfRule>
  </conditionalFormatting>
  <conditionalFormatting sqref="IR33:IV33">
    <cfRule type="containsBlanks" dxfId="3572" priority="17">
      <formula>LEN(TRIM(IR33))=0</formula>
    </cfRule>
  </conditionalFormatting>
  <conditionalFormatting sqref="IJ33">
    <cfRule type="containsBlanks" dxfId="3571" priority="16">
      <formula>LEN(TRIM(IJ33))=0</formula>
    </cfRule>
  </conditionalFormatting>
  <conditionalFormatting sqref="IY33:JA33">
    <cfRule type="containsBlanks" dxfId="3570" priority="18">
      <formula>LEN(TRIM(IY33))=0</formula>
    </cfRule>
  </conditionalFormatting>
  <conditionalFormatting sqref="JN33:JR33">
    <cfRule type="containsBlanks" dxfId="3569" priority="14">
      <formula>LEN(TRIM(JN33))=0</formula>
    </cfRule>
  </conditionalFormatting>
  <conditionalFormatting sqref="JF33">
    <cfRule type="containsBlanks" dxfId="3568" priority="13">
      <formula>LEN(TRIM(JF33))=0</formula>
    </cfRule>
  </conditionalFormatting>
  <conditionalFormatting sqref="JU33:JW33">
    <cfRule type="containsBlanks" dxfId="3567" priority="15">
      <formula>LEN(TRIM(JU33))=0</formula>
    </cfRule>
  </conditionalFormatting>
  <conditionalFormatting sqref="AT8">
    <cfRule type="containsBlanks" dxfId="3566" priority="12">
      <formula>LEN(TRIM(AT8))=0</formula>
    </cfRule>
  </conditionalFormatting>
  <conditionalFormatting sqref="BP8">
    <cfRule type="containsBlanks" dxfId="3565" priority="11">
      <formula>LEN(TRIM(BP8))=0</formula>
    </cfRule>
  </conditionalFormatting>
  <conditionalFormatting sqref="CL8">
    <cfRule type="containsBlanks" dxfId="3564" priority="10">
      <formula>LEN(TRIM(CL8))=0</formula>
    </cfRule>
  </conditionalFormatting>
  <conditionalFormatting sqref="DH8">
    <cfRule type="containsBlanks" dxfId="3563" priority="9">
      <formula>LEN(TRIM(DH8))=0</formula>
    </cfRule>
  </conditionalFormatting>
  <conditionalFormatting sqref="ED8">
    <cfRule type="containsBlanks" dxfId="3562" priority="8">
      <formula>LEN(TRIM(ED8))=0</formula>
    </cfRule>
  </conditionalFormatting>
  <conditionalFormatting sqref="EZ8">
    <cfRule type="containsBlanks" dxfId="3561" priority="7">
      <formula>LEN(TRIM(EZ8))=0</formula>
    </cfRule>
  </conditionalFormatting>
  <conditionalFormatting sqref="FV8">
    <cfRule type="containsBlanks" dxfId="3560" priority="6">
      <formula>LEN(TRIM(FV8))=0</formula>
    </cfRule>
  </conditionalFormatting>
  <conditionalFormatting sqref="GR8">
    <cfRule type="containsBlanks" dxfId="3559" priority="5">
      <formula>LEN(TRIM(GR8))=0</formula>
    </cfRule>
  </conditionalFormatting>
  <conditionalFormatting sqref="HN8">
    <cfRule type="containsBlanks" dxfId="3558" priority="4">
      <formula>LEN(TRIM(HN8))=0</formula>
    </cfRule>
  </conditionalFormatting>
  <conditionalFormatting sqref="IJ8">
    <cfRule type="containsBlanks" dxfId="3557" priority="3">
      <formula>LEN(TRIM(IJ8))=0</formula>
    </cfRule>
  </conditionalFormatting>
  <conditionalFormatting sqref="JF8">
    <cfRule type="containsBlanks" dxfId="3556" priority="2">
      <formula>LEN(TRIM(JF8))=0</formula>
    </cfRule>
  </conditionalFormatting>
  <conditionalFormatting sqref="B8">
    <cfRule type="containsBlanks" dxfId="3555" priority="1">
      <formula>LEN(TRIM(B8))=0</formula>
    </cfRule>
  </conditionalFormatting>
  <pageMargins left="0.25" right="0.75" top="0.7" bottom="0.2" header="0.3" footer="0.3"/>
  <pageSetup paperSize="10000" pageOrder="overThenDown" orientation="landscape" horizontalDpi="300" verticalDpi="300" r:id="rId1"/>
  <headerFooter>
    <oddHeader>&amp;C&amp;P</oddHeader>
  </headerFooter>
  <colBreaks count="1" manualBreakCount="1">
    <brk id="22" max="1048575" man="1"/>
  </colBreaks>
  <ignoredErrors>
    <ignoredError sqref="A13:U13 W13:AQ13 JE13:JY13 AS13:BM13 BO13:CI13 CK13:DE13 DG13:EA13 EC13:EW13 EY13:FS13 FU13:GO13 GQ13:HK13 HM13:IG13 II13:JC1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BO53"/>
  <sheetViews>
    <sheetView view="pageBreakPreview" topLeftCell="L1" zoomScale="95" zoomScaleNormal="100" zoomScaleSheetLayoutView="95" workbookViewId="0">
      <selection activeCell="O49" sqref="O49"/>
    </sheetView>
  </sheetViews>
  <sheetFormatPr defaultColWidth="0" defaultRowHeight="14.4" zeroHeight="1" x14ac:dyDescent="0.3"/>
  <cols>
    <col min="1" max="1" width="10.5546875" customWidth="1"/>
    <col min="2" max="13" width="9.33203125" customWidth="1"/>
    <col min="14" max="14" width="8.6640625" customWidth="1"/>
    <col min="15" max="15" width="7.88671875" customWidth="1"/>
    <col min="16" max="16" width="7.44140625" customWidth="1"/>
    <col min="17" max="17" width="7.88671875" customWidth="1"/>
    <col min="18" max="18" width="7.6640625" customWidth="1"/>
    <col min="19" max="19" width="7.88671875" customWidth="1"/>
    <col min="20" max="20" width="7.6640625" customWidth="1"/>
    <col min="21" max="21" width="10.6640625" style="5" customWidth="1"/>
    <col min="22" max="32" width="9.33203125" style="5" customWidth="1"/>
    <col min="33" max="33" width="8.33203125" style="5" customWidth="1"/>
    <col min="34" max="34" width="8.109375" style="5" customWidth="1"/>
    <col min="35" max="35" width="7.88671875" style="5" customWidth="1"/>
    <col min="36" max="36" width="7.6640625" style="5" customWidth="1"/>
    <col min="37" max="37" width="7.88671875" style="5" customWidth="1"/>
    <col min="38" max="38" width="7.6640625" style="5" customWidth="1"/>
    <col min="39" max="39" width="7.88671875" style="5" customWidth="1"/>
    <col min="40" max="40" width="7.6640625" style="5" customWidth="1"/>
    <col min="41" max="41" width="11.6640625" style="5" customWidth="1"/>
    <col min="42" max="58" width="7.33203125" style="5" customWidth="1"/>
    <col min="59" max="59" width="7.6640625" style="5" customWidth="1"/>
    <col min="60" max="62" width="7.33203125" style="5" customWidth="1"/>
    <col min="63" max="64" width="7.6640625" style="5" customWidth="1"/>
    <col min="65" max="65" width="0.33203125" style="5" customWidth="1"/>
    <col min="66" max="16384" width="9.109375" style="5" hidden="1"/>
  </cols>
  <sheetData>
    <row r="1" spans="1:65" s="70" customFormat="1" ht="12.9" customHeight="1" x14ac:dyDescent="0.25">
      <c r="A1" s="680" t="s">
        <v>276</v>
      </c>
      <c r="B1" s="680"/>
      <c r="C1" s="680"/>
      <c r="D1" s="680"/>
      <c r="E1" s="680"/>
      <c r="G1" s="673" t="s">
        <v>31</v>
      </c>
      <c r="H1" s="673"/>
      <c r="I1" s="673"/>
      <c r="J1" s="673"/>
      <c r="K1" s="673"/>
      <c r="L1" s="673"/>
      <c r="U1" s="673" t="s">
        <v>31</v>
      </c>
      <c r="V1" s="673"/>
      <c r="W1" s="673"/>
      <c r="X1" s="673"/>
      <c r="Y1" s="673"/>
      <c r="Z1" s="673"/>
      <c r="AA1" s="673"/>
      <c r="AB1" s="673"/>
      <c r="AC1" s="673"/>
      <c r="AD1" s="673"/>
      <c r="AE1" s="673"/>
      <c r="AF1" s="673"/>
      <c r="AG1" s="673"/>
      <c r="AH1" s="673"/>
      <c r="AI1" s="673"/>
      <c r="AJ1" s="673"/>
      <c r="AK1" s="673"/>
      <c r="AL1" s="673"/>
      <c r="AM1" s="673"/>
      <c r="AN1" s="673"/>
      <c r="AO1" s="673" t="s">
        <v>31</v>
      </c>
      <c r="AP1" s="673"/>
      <c r="AQ1" s="673"/>
      <c r="AR1" s="673"/>
      <c r="AS1" s="673"/>
      <c r="AT1" s="673"/>
      <c r="AU1" s="673"/>
      <c r="AV1" s="673"/>
      <c r="AW1" s="673"/>
      <c r="AX1" s="673"/>
      <c r="AY1" s="673"/>
      <c r="AZ1" s="673"/>
      <c r="BA1" s="673"/>
      <c r="BB1" s="673"/>
      <c r="BC1" s="673"/>
      <c r="BD1" s="673"/>
      <c r="BE1" s="673"/>
      <c r="BF1" s="673"/>
      <c r="BG1" s="673"/>
      <c r="BH1" s="673"/>
      <c r="BI1" s="673"/>
      <c r="BJ1" s="673"/>
      <c r="BK1" s="691"/>
      <c r="BL1" s="691"/>
      <c r="BM1" s="292"/>
    </row>
    <row r="2" spans="1:65" s="70" customFormat="1" ht="12.9" customHeight="1" x14ac:dyDescent="0.25">
      <c r="A2" s="680"/>
      <c r="B2" s="680"/>
      <c r="C2" s="680"/>
      <c r="D2" s="680"/>
      <c r="E2" s="680"/>
      <c r="H2" s="673" t="s">
        <v>32</v>
      </c>
      <c r="I2" s="673"/>
      <c r="J2" s="673"/>
      <c r="K2" s="673"/>
      <c r="U2" s="673" t="s">
        <v>32</v>
      </c>
      <c r="V2" s="673"/>
      <c r="W2" s="673"/>
      <c r="X2" s="673"/>
      <c r="Y2" s="673"/>
      <c r="Z2" s="673"/>
      <c r="AA2" s="673"/>
      <c r="AB2" s="673"/>
      <c r="AC2" s="673"/>
      <c r="AD2" s="673"/>
      <c r="AE2" s="673"/>
      <c r="AF2" s="673"/>
      <c r="AG2" s="673"/>
      <c r="AH2" s="673"/>
      <c r="AI2" s="673"/>
      <c r="AJ2" s="673"/>
      <c r="AK2" s="673"/>
      <c r="AL2" s="673"/>
      <c r="AM2" s="673"/>
      <c r="AN2" s="673"/>
      <c r="AO2" s="673" t="s">
        <v>32</v>
      </c>
      <c r="AP2" s="673"/>
      <c r="AQ2" s="673"/>
      <c r="AR2" s="673"/>
      <c r="AS2" s="673"/>
      <c r="AT2" s="673"/>
      <c r="AU2" s="673"/>
      <c r="AV2" s="673"/>
      <c r="AW2" s="673"/>
      <c r="AX2" s="673"/>
      <c r="AY2" s="673"/>
      <c r="AZ2" s="673"/>
      <c r="BA2" s="673"/>
      <c r="BB2" s="673"/>
      <c r="BC2" s="673"/>
      <c r="BD2" s="673"/>
      <c r="BE2" s="673"/>
      <c r="BF2" s="673"/>
      <c r="BG2" s="673"/>
      <c r="BH2" s="673"/>
      <c r="BI2" s="673"/>
      <c r="BJ2" s="673"/>
      <c r="BK2" s="691"/>
      <c r="BL2" s="691"/>
      <c r="BM2" s="292"/>
    </row>
    <row r="3" spans="1:65" s="70" customFormat="1" ht="12.9" customHeight="1" x14ac:dyDescent="0.25">
      <c r="A3" s="673" t="s">
        <v>33</v>
      </c>
      <c r="B3" s="673"/>
      <c r="C3" s="673"/>
      <c r="D3" s="673"/>
      <c r="E3" s="673"/>
      <c r="F3" s="673"/>
      <c r="G3" s="673"/>
      <c r="H3" s="673"/>
      <c r="I3" s="673"/>
      <c r="J3" s="673"/>
      <c r="K3" s="673"/>
      <c r="L3" s="673"/>
      <c r="M3" s="673"/>
      <c r="N3" s="673"/>
      <c r="O3" s="673"/>
      <c r="P3" s="673"/>
      <c r="Q3" s="673"/>
      <c r="R3" s="673"/>
      <c r="S3" s="673"/>
      <c r="T3" s="673"/>
      <c r="U3" s="685" t="s">
        <v>33</v>
      </c>
      <c r="V3" s="686"/>
      <c r="W3" s="686"/>
      <c r="X3" s="686"/>
      <c r="Y3" s="686"/>
      <c r="Z3" s="686"/>
      <c r="AA3" s="686"/>
      <c r="AB3" s="686"/>
      <c r="AC3" s="686"/>
      <c r="AD3" s="686"/>
      <c r="AE3" s="686"/>
      <c r="AF3" s="686"/>
      <c r="AG3" s="686"/>
      <c r="AH3" s="686"/>
      <c r="AI3" s="686"/>
      <c r="AJ3" s="686"/>
      <c r="AK3" s="686"/>
      <c r="AL3" s="686"/>
      <c r="AM3" s="686"/>
      <c r="AN3" s="686"/>
      <c r="AO3" s="686" t="s">
        <v>33</v>
      </c>
      <c r="AP3" s="686"/>
      <c r="AQ3" s="686"/>
      <c r="AR3" s="686"/>
      <c r="AS3" s="686"/>
      <c r="AT3" s="686"/>
      <c r="AU3" s="686"/>
      <c r="AV3" s="686"/>
      <c r="AW3" s="686"/>
      <c r="AX3" s="686"/>
      <c r="AY3" s="686"/>
      <c r="AZ3" s="686"/>
      <c r="BA3" s="686"/>
      <c r="BB3" s="686"/>
      <c r="BC3" s="686"/>
      <c r="BD3" s="686"/>
      <c r="BE3" s="686"/>
      <c r="BF3" s="686"/>
      <c r="BG3" s="686"/>
      <c r="BH3" s="686"/>
      <c r="BI3" s="686"/>
      <c r="BJ3" s="686"/>
      <c r="BK3" s="686"/>
      <c r="BL3" s="686"/>
      <c r="BM3" s="292"/>
    </row>
    <row r="4" spans="1:65" ht="8.1" customHeight="1" x14ac:dyDescent="0.25">
      <c r="A4" s="5"/>
      <c r="B4" s="5"/>
      <c r="C4" s="5"/>
      <c r="D4" s="5"/>
      <c r="E4" s="5"/>
      <c r="F4" s="5"/>
      <c r="G4" s="5"/>
      <c r="H4" s="5"/>
      <c r="I4" s="5"/>
      <c r="J4" s="5"/>
      <c r="K4" s="5"/>
      <c r="L4" s="5"/>
      <c r="M4" s="5"/>
      <c r="N4" s="5"/>
      <c r="O4" s="5"/>
      <c r="P4" s="5"/>
      <c r="Q4" s="5"/>
      <c r="R4" s="5"/>
      <c r="S4" s="5"/>
      <c r="T4" s="5"/>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293"/>
    </row>
    <row r="5" spans="1:65" ht="15" customHeight="1" x14ac:dyDescent="0.3">
      <c r="A5" s="681" t="s">
        <v>397</v>
      </c>
      <c r="B5" s="681"/>
      <c r="C5" s="681"/>
      <c r="D5" s="681"/>
      <c r="E5" s="681"/>
      <c r="F5" s="681"/>
      <c r="G5" s="681"/>
      <c r="H5" s="681"/>
      <c r="I5" s="681"/>
      <c r="J5" s="681"/>
      <c r="K5" s="681"/>
      <c r="L5" s="681"/>
      <c r="M5" s="681"/>
      <c r="N5" s="681"/>
      <c r="O5" s="681"/>
      <c r="P5" s="681"/>
      <c r="Q5" s="681"/>
      <c r="R5" s="681"/>
      <c r="S5" s="681"/>
      <c r="T5" s="681"/>
      <c r="U5" s="682" t="s">
        <v>397</v>
      </c>
      <c r="V5" s="682"/>
      <c r="W5" s="682"/>
      <c r="X5" s="682"/>
      <c r="Y5" s="682"/>
      <c r="Z5" s="682"/>
      <c r="AA5" s="682"/>
      <c r="AB5" s="682"/>
      <c r="AC5" s="682"/>
      <c r="AD5" s="682"/>
      <c r="AE5" s="682"/>
      <c r="AF5" s="682"/>
      <c r="AG5" s="682"/>
      <c r="AH5" s="682"/>
      <c r="AI5" s="682"/>
      <c r="AJ5" s="682"/>
      <c r="AK5" s="682"/>
      <c r="AL5" s="682"/>
      <c r="AM5" s="682"/>
      <c r="AN5" s="682"/>
      <c r="AO5" s="681" t="s">
        <v>397</v>
      </c>
      <c r="AP5" s="681"/>
      <c r="AQ5" s="681"/>
      <c r="AR5" s="681"/>
      <c r="AS5" s="681"/>
      <c r="AT5" s="681"/>
      <c r="AU5" s="681"/>
      <c r="AV5" s="681"/>
      <c r="AW5" s="681"/>
      <c r="AX5" s="681"/>
      <c r="AY5" s="681"/>
      <c r="AZ5" s="681"/>
      <c r="BA5" s="681"/>
      <c r="BB5" s="681"/>
      <c r="BC5" s="681"/>
      <c r="BD5" s="681"/>
      <c r="BE5" s="681"/>
      <c r="BF5" s="681"/>
      <c r="BG5" s="681"/>
      <c r="BH5" s="681"/>
      <c r="BI5" s="681"/>
      <c r="BJ5" s="681"/>
      <c r="BM5" s="293"/>
    </row>
    <row r="6" spans="1:65" ht="13.2" x14ac:dyDescent="0.25">
      <c r="A6" s="174" t="s">
        <v>246</v>
      </c>
      <c r="B6" s="5"/>
      <c r="C6" s="5"/>
      <c r="D6" s="5"/>
      <c r="E6" s="5"/>
      <c r="F6" s="5"/>
      <c r="G6" s="5"/>
      <c r="H6" s="5"/>
      <c r="I6" s="5"/>
      <c r="J6" s="5"/>
      <c r="K6" s="5"/>
      <c r="L6" s="689" t="str">
        <f>IF(ProvsCities!$Y$7&gt;0,"Note:","")</f>
        <v/>
      </c>
      <c r="M6" s="687" t="str">
        <f>IF(ProvsCities!$Y$7=0,"",ProvsCities!$Y$7)</f>
        <v/>
      </c>
      <c r="N6" s="690" t="str">
        <f>IF(ProvsCities!$Y$7&gt;0,"Barangay(s) with incomplete height measurements","")</f>
        <v/>
      </c>
      <c r="O6" s="690"/>
      <c r="P6" s="690"/>
      <c r="Q6" s="690"/>
      <c r="R6" s="690"/>
      <c r="S6" s="690"/>
      <c r="T6" s="5"/>
      <c r="U6" s="174" t="s">
        <v>244</v>
      </c>
      <c r="AF6" s="689" t="str">
        <f>IF(ProvsCities!$Y$7&gt;0,"Note:","")</f>
        <v/>
      </c>
      <c r="AG6" s="687" t="str">
        <f>IF(ProvsCities!$Y$7=0,"",ProvsCities!$Y$7)</f>
        <v/>
      </c>
      <c r="AH6" s="690" t="str">
        <f>IF(ProvsCities!$Y$7&gt;0,"Barangay(s) with incomplete height measurements","")</f>
        <v/>
      </c>
      <c r="AI6" s="690"/>
      <c r="AJ6" s="690"/>
      <c r="AK6" s="690"/>
      <c r="AL6" s="690"/>
      <c r="AO6" s="174" t="s">
        <v>245</v>
      </c>
      <c r="BA6" s="689" t="str">
        <f>IF(ProvsCities!$Y$7&gt;0,"Note:","")</f>
        <v/>
      </c>
      <c r="BB6" s="689" t="str">
        <f>IF(ProvsCities!$Y$7=0,"",ProvsCities!$Y$7)</f>
        <v/>
      </c>
      <c r="BC6" s="690" t="str">
        <f>IF(ProvsCities!$Y$7&gt;0,"Barangay(s) with incomplete height measurements","")</f>
        <v/>
      </c>
      <c r="BD6" s="690"/>
      <c r="BE6" s="690"/>
      <c r="BF6" s="690"/>
      <c r="BG6" s="690"/>
      <c r="BH6" s="690"/>
      <c r="BM6" s="293"/>
    </row>
    <row r="7" spans="1:65" ht="8.1" customHeight="1" x14ac:dyDescent="0.25">
      <c r="A7" s="5"/>
      <c r="B7" s="5"/>
      <c r="C7" s="5"/>
      <c r="D7" s="5"/>
      <c r="E7" s="5"/>
      <c r="F7" s="5"/>
      <c r="G7" s="5"/>
      <c r="H7" s="5"/>
      <c r="I7" s="5"/>
      <c r="J7" s="5"/>
      <c r="K7" s="5"/>
      <c r="L7" s="689"/>
      <c r="M7" s="688"/>
      <c r="N7" s="690"/>
      <c r="O7" s="690"/>
      <c r="P7" s="690"/>
      <c r="Q7" s="690"/>
      <c r="R7" s="690"/>
      <c r="S7" s="690"/>
      <c r="T7" s="5"/>
      <c r="AF7" s="689"/>
      <c r="AG7" s="688"/>
      <c r="AH7" s="690"/>
      <c r="AI7" s="690"/>
      <c r="AJ7" s="690"/>
      <c r="AK7" s="690"/>
      <c r="AL7" s="690"/>
      <c r="BA7" s="689"/>
      <c r="BB7" s="689"/>
      <c r="BC7" s="690"/>
      <c r="BD7" s="690"/>
      <c r="BE7" s="690"/>
      <c r="BF7" s="690"/>
      <c r="BG7" s="690"/>
      <c r="BH7" s="690"/>
      <c r="BM7" s="293"/>
    </row>
    <row r="8" spans="1:65" ht="17.100000000000001" customHeight="1" x14ac:dyDescent="0.3">
      <c r="F8" s="675" t="str">
        <f>Summary!A5</f>
        <v>Total Popn of Region:</v>
      </c>
      <c r="G8" s="675"/>
      <c r="H8" s="675"/>
      <c r="I8" s="130">
        <f>IF(Summary!$B$5="","",Summary!$B$5)</f>
        <v>3451410</v>
      </c>
      <c r="J8" s="98" t="s">
        <v>103</v>
      </c>
      <c r="K8" s="131" t="s">
        <v>430</v>
      </c>
      <c r="L8" s="669" t="s">
        <v>181</v>
      </c>
      <c r="M8" s="669"/>
      <c r="N8" s="669"/>
      <c r="O8" s="678" t="s">
        <v>223</v>
      </c>
      <c r="P8" s="678"/>
      <c r="Q8" s="130">
        <f>IF(Summary!$K$5=0,"",Summary!$K$5)</f>
        <v>369784</v>
      </c>
      <c r="R8" s="5"/>
      <c r="S8" s="5"/>
      <c r="T8" s="150" t="str">
        <f>IF(Summary!$S$5=0,"",Summary!$S$5)</f>
        <v/>
      </c>
      <c r="U8"/>
      <c r="V8"/>
      <c r="W8"/>
      <c r="X8"/>
      <c r="Y8"/>
      <c r="Z8" s="675" t="str">
        <f>F8</f>
        <v>Total Popn of Region:</v>
      </c>
      <c r="AA8" s="675"/>
      <c r="AB8" s="675"/>
      <c r="AC8" s="130">
        <f>IF($I$8="","",$I$8)</f>
        <v>3451410</v>
      </c>
      <c r="AD8" s="98" t="s">
        <v>281</v>
      </c>
      <c r="AE8" s="136" t="str">
        <f>IF($K$8="","",$K$8)</f>
        <v>PSA</v>
      </c>
      <c r="AF8" s="669" t="s">
        <v>181</v>
      </c>
      <c r="AG8" s="669"/>
      <c r="AH8" s="669"/>
      <c r="AI8" s="678" t="s">
        <v>223</v>
      </c>
      <c r="AJ8" s="678"/>
      <c r="AK8" s="130">
        <f>IF(Summary!$K$5=0,"",Summary!$K$5)</f>
        <v>369784</v>
      </c>
      <c r="AL8" s="664" t="s">
        <v>222</v>
      </c>
      <c r="AM8" s="664"/>
      <c r="AN8" s="150" t="str">
        <f>IF(Summary!$S$5=0,"",Summary!$S$5)</f>
        <v/>
      </c>
      <c r="AO8"/>
      <c r="AP8"/>
      <c r="AQ8"/>
      <c r="AR8"/>
      <c r="AS8"/>
      <c r="AT8" s="694" t="str">
        <f>F8</f>
        <v>Total Popn of Region:</v>
      </c>
      <c r="AU8" s="694"/>
      <c r="AV8" s="694"/>
      <c r="AW8" s="130">
        <f>IF($I$8="","",$I$8)</f>
        <v>3451410</v>
      </c>
      <c r="AX8" s="669" t="s">
        <v>280</v>
      </c>
      <c r="AY8" s="669"/>
      <c r="AZ8" s="136" t="str">
        <f>IF($K$8="","",$K$8)</f>
        <v>PSA</v>
      </c>
      <c r="BA8" s="669" t="s">
        <v>181</v>
      </c>
      <c r="BB8" s="669"/>
      <c r="BC8" s="669"/>
      <c r="BD8" s="669"/>
      <c r="BE8" s="678" t="s">
        <v>223</v>
      </c>
      <c r="BF8" s="678"/>
      <c r="BG8" s="130">
        <f>IF(Summary!$K$5=0,"",Summary!$K$5)</f>
        <v>369784</v>
      </c>
      <c r="BI8" s="683" t="s">
        <v>229</v>
      </c>
      <c r="BJ8" s="683"/>
      <c r="BK8" s="150">
        <f>IF(Summary!$K$5=0,"",Summary!$K$5)</f>
        <v>369784</v>
      </c>
      <c r="BL8" s="170"/>
      <c r="BM8" s="293"/>
    </row>
    <row r="9" spans="1:65" ht="17.100000000000001" customHeight="1" x14ac:dyDescent="0.3">
      <c r="F9" s="675" t="s">
        <v>228</v>
      </c>
      <c r="G9" s="675"/>
      <c r="H9" s="675"/>
      <c r="I9" s="132">
        <f>IF(ProvsCities!$R$2="","",ProvsCities!$R$2)</f>
        <v>2020</v>
      </c>
      <c r="J9" s="74"/>
      <c r="K9" s="5"/>
      <c r="L9" s="669" t="s">
        <v>95</v>
      </c>
      <c r="M9" s="669"/>
      <c r="N9" s="669"/>
      <c r="O9" s="679" t="s">
        <v>104</v>
      </c>
      <c r="P9" s="679"/>
      <c r="Q9" s="286">
        <f>IF(Summary!$W$21=0,"",Summary!$W$21)</f>
        <v>292030</v>
      </c>
      <c r="R9" s="665" t="s">
        <v>257</v>
      </c>
      <c r="S9" s="665"/>
      <c r="T9" s="130">
        <f>IF(Summary!$V$21=0,"",Summary!$V$21)</f>
        <v>21</v>
      </c>
      <c r="U9"/>
      <c r="V9"/>
      <c r="W9"/>
      <c r="X9"/>
      <c r="Y9"/>
      <c r="Z9" s="675" t="s">
        <v>228</v>
      </c>
      <c r="AA9" s="675"/>
      <c r="AB9" s="675"/>
      <c r="AC9" s="132">
        <f>IF($I$9="","",$I$9)</f>
        <v>2020</v>
      </c>
      <c r="AD9" s="100"/>
      <c r="AE9" s="100"/>
      <c r="AF9" s="669" t="s">
        <v>95</v>
      </c>
      <c r="AG9" s="669"/>
      <c r="AH9" s="669"/>
      <c r="AI9" s="679" t="s">
        <v>104</v>
      </c>
      <c r="AJ9" s="679"/>
      <c r="AK9" s="286">
        <f>IF(Summary!$W$21=0,"",Summary!$W$21)</f>
        <v>292030</v>
      </c>
      <c r="AL9" s="665" t="s">
        <v>257</v>
      </c>
      <c r="AM9" s="665"/>
      <c r="AN9" s="130">
        <f>IF(Summary!$V$21=0,"",Summary!$V$21)</f>
        <v>21</v>
      </c>
      <c r="AO9"/>
      <c r="AP9"/>
      <c r="AQ9"/>
      <c r="AR9"/>
      <c r="AS9"/>
      <c r="AT9" s="678" t="s">
        <v>228</v>
      </c>
      <c r="AU9" s="678"/>
      <c r="AV9" s="678"/>
      <c r="AW9" s="135">
        <f>IF(ProvsCities!$R$2="","",ProvsCities!$R$2)</f>
        <v>2020</v>
      </c>
      <c r="AX9" s="22"/>
      <c r="AY9" s="22"/>
      <c r="BA9" s="669" t="s">
        <v>95</v>
      </c>
      <c r="BB9" s="669"/>
      <c r="BC9" s="669"/>
      <c r="BD9" s="669"/>
      <c r="BE9" s="679" t="s">
        <v>104</v>
      </c>
      <c r="BF9" s="679"/>
      <c r="BG9" s="286">
        <f>IF(Summary!$W$21=0,"",Summary!$W$21)</f>
        <v>292030</v>
      </c>
      <c r="BH9" s="665" t="s">
        <v>325</v>
      </c>
      <c r="BI9" s="665"/>
      <c r="BJ9" s="665"/>
      <c r="BK9" s="130">
        <f>IF(Summary!$V$21=0,"",Summary!$V$21)</f>
        <v>21</v>
      </c>
      <c r="BL9" s="170"/>
      <c r="BM9" s="293"/>
    </row>
    <row r="10" spans="1:65" ht="17.100000000000001" customHeight="1" x14ac:dyDescent="0.3">
      <c r="A10" s="671" t="s">
        <v>101</v>
      </c>
      <c r="B10" s="671"/>
      <c r="C10" s="674">
        <f>IF(Summary!$G$4="","",Summary!$G$4)</f>
        <v>2</v>
      </c>
      <c r="D10" s="674"/>
      <c r="E10" s="674"/>
      <c r="F10" s="108" t="s">
        <v>431</v>
      </c>
      <c r="G10" s="675" t="s">
        <v>225</v>
      </c>
      <c r="H10" s="675"/>
      <c r="I10" s="675"/>
      <c r="J10" s="133">
        <v>2.9000000000000001E-2</v>
      </c>
      <c r="K10" s="5"/>
      <c r="L10" s="669" t="s">
        <v>180</v>
      </c>
      <c r="M10" s="669"/>
      <c r="N10" s="669"/>
      <c r="O10" s="679" t="s">
        <v>104</v>
      </c>
      <c r="P10" s="679"/>
      <c r="Q10" s="155">
        <f>IFERROR(Summary!$W$21/Summary!$K$5,"")</f>
        <v>0.78973130259827362</v>
      </c>
      <c r="R10" s="664" t="s">
        <v>105</v>
      </c>
      <c r="S10" s="664"/>
      <c r="T10" s="149" t="str">
        <f>IFERROR(Summary!#REF!/Summary!$S$5,"")</f>
        <v/>
      </c>
      <c r="U10" s="671" t="s">
        <v>101</v>
      </c>
      <c r="V10" s="671"/>
      <c r="W10" s="674">
        <f>IF(Summary!$G$4="","",Summary!$G$4)</f>
        <v>2</v>
      </c>
      <c r="X10" s="674"/>
      <c r="Y10" s="674"/>
      <c r="Z10" s="109" t="str">
        <f>F10</f>
        <v>CY 2019</v>
      </c>
      <c r="AA10" s="675" t="s">
        <v>226</v>
      </c>
      <c r="AB10" s="675"/>
      <c r="AC10" s="675"/>
      <c r="AD10" s="133">
        <v>7.5999999999999998E-2</v>
      </c>
      <c r="AF10" s="669" t="s">
        <v>180</v>
      </c>
      <c r="AG10" s="669"/>
      <c r="AH10" s="669"/>
      <c r="AI10" s="679" t="s">
        <v>104</v>
      </c>
      <c r="AJ10" s="679"/>
      <c r="AK10" s="155">
        <f>IFERROR(Summary!$W$21/Summary!$K$5,"")</f>
        <v>0.78973130259827362</v>
      </c>
      <c r="AL10" s="664" t="s">
        <v>105</v>
      </c>
      <c r="AM10" s="664"/>
      <c r="AN10" s="149" t="str">
        <f>IFERROR(Summary!#REF!/Summary!$S$5,"")</f>
        <v/>
      </c>
      <c r="AO10" s="671" t="s">
        <v>101</v>
      </c>
      <c r="AP10" s="671"/>
      <c r="AQ10" s="674">
        <f>IF(Summary!$G$4="","",Summary!$G$4)</f>
        <v>2</v>
      </c>
      <c r="AR10" s="674"/>
      <c r="AS10" s="674"/>
      <c r="AT10" s="129" t="str">
        <f>F10</f>
        <v>CY 2019</v>
      </c>
      <c r="AU10" s="678" t="s">
        <v>227</v>
      </c>
      <c r="AV10" s="678"/>
      <c r="AW10" s="678"/>
      <c r="AX10" s="133">
        <v>2.1999999999999999E-2</v>
      </c>
      <c r="BA10" s="669" t="s">
        <v>180</v>
      </c>
      <c r="BB10" s="669"/>
      <c r="BC10" s="669"/>
      <c r="BD10" s="669"/>
      <c r="BE10" s="679" t="s">
        <v>104</v>
      </c>
      <c r="BF10" s="679"/>
      <c r="BG10" s="155">
        <f>IFERROR(Summary!$W$21/Summary!$K$5,"")</f>
        <v>0.78973130259827362</v>
      </c>
      <c r="BI10" s="683" t="s">
        <v>184</v>
      </c>
      <c r="BJ10" s="683"/>
      <c r="BK10" s="149">
        <f>IFERROR(BK9/BK8,"")</f>
        <v>5.6789909785171883E-5</v>
      </c>
      <c r="BL10" s="170"/>
      <c r="BM10" s="293"/>
    </row>
    <row r="11" spans="1:65" ht="17.100000000000001" customHeight="1" x14ac:dyDescent="0.3">
      <c r="A11" s="669" t="s">
        <v>341</v>
      </c>
      <c r="B11" s="669"/>
      <c r="C11" s="132">
        <f>IF(Summary!$P$4="","", Summary!$P$4)</f>
        <v>9</v>
      </c>
      <c r="D11" s="5"/>
      <c r="E11" s="5"/>
      <c r="F11" s="5"/>
      <c r="G11" s="305" t="s">
        <v>149</v>
      </c>
      <c r="H11" s="134">
        <f>IFERROR(SUM(D39,E39,F39,G39)/L39,"")</f>
        <v>2.8918261822415504E-2</v>
      </c>
      <c r="I11" s="148" t="s">
        <v>147</v>
      </c>
      <c r="J11" s="149">
        <f>IFERROR(SUM(D40,E40,F40,G40)/L40,"")</f>
        <v>2.891618244758621E-2</v>
      </c>
      <c r="K11" s="5"/>
      <c r="L11" s="669" t="s">
        <v>343</v>
      </c>
      <c r="M11" s="669"/>
      <c r="N11" s="669"/>
      <c r="O11" s="679" t="s">
        <v>104</v>
      </c>
      <c r="P11" s="679"/>
      <c r="Q11" s="285">
        <f>ProvsCities!GF5</f>
        <v>26055</v>
      </c>
      <c r="R11" s="665" t="s">
        <v>257</v>
      </c>
      <c r="S11" s="665"/>
      <c r="T11" s="130">
        <f>IF(ProvsCities!$GH$5=0,"",ProvsCities!$GH$5)</f>
        <v>332</v>
      </c>
      <c r="U11" s="669" t="s">
        <v>341</v>
      </c>
      <c r="V11" s="669"/>
      <c r="W11" s="132">
        <f>IF(Summary!$P$4="","", Summary!$P$4)</f>
        <v>9</v>
      </c>
      <c r="X11" s="99"/>
      <c r="Y11" s="99"/>
      <c r="AA11" s="305" t="s">
        <v>279</v>
      </c>
      <c r="AB11" s="137">
        <f>IFERROR(SUM(X39,Y39,Z39,AA39)/AF39,"")</f>
        <v>7.3250055689782212E-2</v>
      </c>
      <c r="AC11" s="148" t="s">
        <v>154</v>
      </c>
      <c r="AD11" s="151">
        <f>IFERROR(SUM(X40,Y40,Z40,AA40)/AF40,"")</f>
        <v>7.3255064835375722E-2</v>
      </c>
      <c r="AF11" s="669" t="s">
        <v>343</v>
      </c>
      <c r="AG11" s="669"/>
      <c r="AH11" s="669"/>
      <c r="AI11" s="679" t="s">
        <v>104</v>
      </c>
      <c r="AJ11" s="679"/>
      <c r="AK11" s="285">
        <f>ProvsCities!GF5</f>
        <v>26055</v>
      </c>
      <c r="AL11" s="665" t="s">
        <v>257</v>
      </c>
      <c r="AM11" s="665"/>
      <c r="AN11" s="130">
        <f>IF(ProvsCities!$GH$5=0,"",ProvsCities!$GH$5)</f>
        <v>332</v>
      </c>
      <c r="AO11" s="669" t="s">
        <v>341</v>
      </c>
      <c r="AP11" s="669"/>
      <c r="AQ11" s="132">
        <f>IF(Summary!$P$4="","", Summary!$P$4)</f>
        <v>9</v>
      </c>
      <c r="AR11" s="99"/>
      <c r="AS11" s="99"/>
      <c r="AU11" s="98" t="s">
        <v>279</v>
      </c>
      <c r="AV11" s="139">
        <f>IFERROR(SUM(AR39,AS39,AT39,AU39)/BB39,"")</f>
        <v>2.2156613589892009E-2</v>
      </c>
      <c r="AW11" s="128"/>
      <c r="BA11" s="669" t="s">
        <v>343</v>
      </c>
      <c r="BB11" s="669"/>
      <c r="BC11" s="669"/>
      <c r="BD11" s="669"/>
      <c r="BE11" s="679" t="s">
        <v>104</v>
      </c>
      <c r="BF11" s="679"/>
      <c r="BG11" s="285">
        <f>ProvsCities!GF5</f>
        <v>26055</v>
      </c>
      <c r="BH11" s="665" t="s">
        <v>325</v>
      </c>
      <c r="BI11" s="665"/>
      <c r="BJ11" s="665"/>
      <c r="BK11" s="130">
        <f>IF(ProvsCities!$GH$5=0,"",ProvsCities!$GH$5)</f>
        <v>332</v>
      </c>
      <c r="BL11" s="170"/>
      <c r="BM11" s="293"/>
    </row>
    <row r="12" spans="1:65" ht="17.100000000000001" customHeight="1" x14ac:dyDescent="0.3">
      <c r="A12" s="669" t="s">
        <v>342</v>
      </c>
      <c r="B12" s="669"/>
      <c r="C12" s="669"/>
      <c r="D12" s="669"/>
      <c r="E12" s="669"/>
      <c r="F12" s="669"/>
      <c r="G12" s="41">
        <f>IFERROR(Summary!$P$1/Summary!$P$4,"")</f>
        <v>1</v>
      </c>
      <c r="H12" s="5"/>
      <c r="I12" s="5"/>
      <c r="J12" s="5"/>
      <c r="K12" s="669" t="s">
        <v>96</v>
      </c>
      <c r="L12" s="669"/>
      <c r="M12" s="669"/>
      <c r="N12" s="669"/>
      <c r="O12" s="672" t="str">
        <f>IF(OPT_Form4!$N$7="","",OPT_Form4!$N$7)</f>
        <v/>
      </c>
      <c r="P12" s="672"/>
      <c r="Q12" s="672"/>
      <c r="R12" s="672"/>
      <c r="S12" s="672"/>
      <c r="T12" s="5"/>
      <c r="U12" s="669" t="s">
        <v>342</v>
      </c>
      <c r="V12" s="669"/>
      <c r="W12" s="669"/>
      <c r="X12" s="669"/>
      <c r="Y12" s="669"/>
      <c r="Z12" s="669"/>
      <c r="AA12" s="138">
        <f>IF(G12="","",G12)</f>
        <v>1</v>
      </c>
      <c r="AC12" s="152"/>
      <c r="AD12" s="152"/>
      <c r="AE12" s="693" t="s">
        <v>96</v>
      </c>
      <c r="AF12" s="693"/>
      <c r="AG12" s="693"/>
      <c r="AH12" s="693"/>
      <c r="AI12" s="672" t="str">
        <f>IF(OPT_Form4!$N$7="","",OPT_Form4!$N$7)</f>
        <v/>
      </c>
      <c r="AJ12" s="672"/>
      <c r="AK12" s="672"/>
      <c r="AL12" s="672"/>
      <c r="AM12" s="672"/>
      <c r="AO12" s="669" t="s">
        <v>342</v>
      </c>
      <c r="AP12" s="669"/>
      <c r="AQ12" s="669"/>
      <c r="AR12" s="669"/>
      <c r="AS12" s="669"/>
      <c r="AT12" s="669"/>
      <c r="AU12" s="140">
        <f>IF($G$12="","",$G$12)</f>
        <v>1</v>
      </c>
      <c r="AZ12" s="693" t="s">
        <v>96</v>
      </c>
      <c r="BA12" s="693"/>
      <c r="BB12" s="693"/>
      <c r="BC12" s="693"/>
      <c r="BD12" s="693"/>
      <c r="BE12" s="672" t="str">
        <f>IF(O12="","",$O12)</f>
        <v/>
      </c>
      <c r="BF12" s="672"/>
      <c r="BG12" s="672"/>
      <c r="BH12" s="672"/>
      <c r="BI12" s="672"/>
      <c r="BJ12" s="198"/>
      <c r="BM12" s="293"/>
    </row>
    <row r="13" spans="1:65" s="7" customFormat="1" ht="15.6" x14ac:dyDescent="0.3">
      <c r="A13" s="60" t="s">
        <v>34</v>
      </c>
      <c r="B13" s="670" t="s">
        <v>35</v>
      </c>
      <c r="C13" s="670"/>
      <c r="D13" s="670"/>
      <c r="E13" s="670"/>
      <c r="F13" s="670"/>
      <c r="G13" s="670"/>
      <c r="H13" s="670"/>
      <c r="I13" s="670"/>
      <c r="J13" s="670"/>
      <c r="K13" s="670"/>
      <c r="L13" s="670"/>
      <c r="M13" s="670" t="s">
        <v>36</v>
      </c>
      <c r="N13" s="670"/>
      <c r="O13" s="670"/>
      <c r="P13" s="670"/>
      <c r="Q13" s="670"/>
      <c r="R13" s="670"/>
      <c r="S13" s="670"/>
      <c r="T13" s="670"/>
      <c r="U13" s="58" t="s">
        <v>34</v>
      </c>
      <c r="V13" s="666" t="s">
        <v>37</v>
      </c>
      <c r="W13" s="667"/>
      <c r="X13" s="667"/>
      <c r="Y13" s="667"/>
      <c r="Z13" s="667"/>
      <c r="AA13" s="667"/>
      <c r="AB13" s="667"/>
      <c r="AC13" s="667"/>
      <c r="AD13" s="667"/>
      <c r="AE13" s="667"/>
      <c r="AF13" s="668"/>
      <c r="AG13" s="666" t="s">
        <v>36</v>
      </c>
      <c r="AH13" s="667"/>
      <c r="AI13" s="667"/>
      <c r="AJ13" s="667"/>
      <c r="AK13" s="667"/>
      <c r="AL13" s="667"/>
      <c r="AM13" s="667"/>
      <c r="AN13" s="668"/>
      <c r="AO13" s="6" t="s">
        <v>34</v>
      </c>
      <c r="AP13" s="666" t="s">
        <v>38</v>
      </c>
      <c r="AQ13" s="667"/>
      <c r="AR13" s="667"/>
      <c r="AS13" s="667"/>
      <c r="AT13" s="667"/>
      <c r="AU13" s="667"/>
      <c r="AV13" s="667"/>
      <c r="AW13" s="667"/>
      <c r="AX13" s="667"/>
      <c r="AY13" s="667"/>
      <c r="AZ13" s="667"/>
      <c r="BA13" s="667"/>
      <c r="BB13" s="668"/>
      <c r="BC13" s="666" t="s">
        <v>36</v>
      </c>
      <c r="BD13" s="667"/>
      <c r="BE13" s="667"/>
      <c r="BF13" s="667"/>
      <c r="BG13" s="667"/>
      <c r="BH13" s="667"/>
      <c r="BI13" s="667"/>
      <c r="BJ13" s="667"/>
      <c r="BK13" s="667"/>
      <c r="BL13" s="667"/>
      <c r="BM13" s="294"/>
    </row>
    <row r="14" spans="1:65" s="7" customFormat="1" ht="13.2" x14ac:dyDescent="0.25">
      <c r="A14" s="61" t="s">
        <v>39</v>
      </c>
      <c r="B14" s="692" t="s">
        <v>40</v>
      </c>
      <c r="C14" s="692"/>
      <c r="D14" s="692" t="s">
        <v>41</v>
      </c>
      <c r="E14" s="692"/>
      <c r="F14" s="701" t="s">
        <v>148</v>
      </c>
      <c r="G14" s="701"/>
      <c r="H14" s="692" t="s">
        <v>42</v>
      </c>
      <c r="I14" s="692"/>
      <c r="J14" s="692" t="s">
        <v>43</v>
      </c>
      <c r="K14" s="692"/>
      <c r="L14" s="692"/>
      <c r="M14" s="692" t="s">
        <v>44</v>
      </c>
      <c r="N14" s="692"/>
      <c r="O14" s="692" t="s">
        <v>45</v>
      </c>
      <c r="P14" s="692"/>
      <c r="Q14" s="692" t="s">
        <v>46</v>
      </c>
      <c r="R14" s="692"/>
      <c r="S14" s="692" t="s">
        <v>47</v>
      </c>
      <c r="T14" s="692"/>
      <c r="U14" s="59" t="s">
        <v>39</v>
      </c>
      <c r="V14" s="698" t="s">
        <v>40</v>
      </c>
      <c r="W14" s="699"/>
      <c r="X14" s="696" t="s">
        <v>48</v>
      </c>
      <c r="Y14" s="697"/>
      <c r="Z14" s="696" t="s">
        <v>97</v>
      </c>
      <c r="AA14" s="697"/>
      <c r="AB14" s="698" t="s">
        <v>49</v>
      </c>
      <c r="AC14" s="699"/>
      <c r="AD14" s="698" t="s">
        <v>43</v>
      </c>
      <c r="AE14" s="699"/>
      <c r="AF14" s="700"/>
      <c r="AG14" s="698" t="s">
        <v>44</v>
      </c>
      <c r="AH14" s="700"/>
      <c r="AI14" s="698" t="s">
        <v>50</v>
      </c>
      <c r="AJ14" s="700"/>
      <c r="AK14" s="698" t="s">
        <v>51</v>
      </c>
      <c r="AL14" s="700"/>
      <c r="AM14" s="698" t="s">
        <v>52</v>
      </c>
      <c r="AN14" s="700"/>
      <c r="AO14" s="8" t="s">
        <v>39</v>
      </c>
      <c r="AP14" s="698" t="s">
        <v>40</v>
      </c>
      <c r="AQ14" s="699"/>
      <c r="AR14" s="698" t="s">
        <v>53</v>
      </c>
      <c r="AS14" s="699"/>
      <c r="AT14" s="702" t="s">
        <v>155</v>
      </c>
      <c r="AU14" s="703"/>
      <c r="AV14" s="702" t="s">
        <v>42</v>
      </c>
      <c r="AW14" s="703"/>
      <c r="AX14" s="698" t="s">
        <v>54</v>
      </c>
      <c r="AY14" s="699"/>
      <c r="AZ14" s="704" t="s">
        <v>43</v>
      </c>
      <c r="BA14" s="705"/>
      <c r="BB14" s="705"/>
      <c r="BC14" s="698" t="s">
        <v>44</v>
      </c>
      <c r="BD14" s="700"/>
      <c r="BE14" s="698" t="s">
        <v>55</v>
      </c>
      <c r="BF14" s="700"/>
      <c r="BG14" s="698" t="s">
        <v>56</v>
      </c>
      <c r="BH14" s="700"/>
      <c r="BI14" s="698" t="s">
        <v>47</v>
      </c>
      <c r="BJ14" s="700"/>
      <c r="BK14" s="698" t="s">
        <v>57</v>
      </c>
      <c r="BL14" s="699"/>
      <c r="BM14" s="294"/>
    </row>
    <row r="15" spans="1:65" s="7" customFormat="1" ht="13.2" x14ac:dyDescent="0.25">
      <c r="A15" s="61"/>
      <c r="B15" s="62" t="s">
        <v>8</v>
      </c>
      <c r="C15" s="62" t="s">
        <v>9</v>
      </c>
      <c r="D15" s="62" t="s">
        <v>8</v>
      </c>
      <c r="E15" s="62" t="s">
        <v>9</v>
      </c>
      <c r="F15" s="62" t="s">
        <v>8</v>
      </c>
      <c r="G15" s="62" t="s">
        <v>9</v>
      </c>
      <c r="H15" s="62" t="s">
        <v>8</v>
      </c>
      <c r="I15" s="62" t="s">
        <v>9</v>
      </c>
      <c r="J15" s="62" t="s">
        <v>8</v>
      </c>
      <c r="K15" s="62" t="s">
        <v>9</v>
      </c>
      <c r="L15" s="62" t="s">
        <v>10</v>
      </c>
      <c r="M15" s="62" t="s">
        <v>58</v>
      </c>
      <c r="N15" s="62" t="s">
        <v>106</v>
      </c>
      <c r="O15" s="62" t="s">
        <v>58</v>
      </c>
      <c r="P15" s="62" t="s">
        <v>106</v>
      </c>
      <c r="Q15" s="62" t="s">
        <v>58</v>
      </c>
      <c r="R15" s="62" t="s">
        <v>22</v>
      </c>
      <c r="S15" s="62" t="s">
        <v>58</v>
      </c>
      <c r="T15" s="62" t="s">
        <v>106</v>
      </c>
      <c r="U15" s="59"/>
      <c r="V15" s="9" t="s">
        <v>8</v>
      </c>
      <c r="W15" s="9" t="s">
        <v>9</v>
      </c>
      <c r="X15" s="9" t="s">
        <v>8</v>
      </c>
      <c r="Y15" s="9" t="s">
        <v>9</v>
      </c>
      <c r="Z15" s="9" t="s">
        <v>8</v>
      </c>
      <c r="AA15" s="9" t="s">
        <v>9</v>
      </c>
      <c r="AB15" s="9" t="s">
        <v>8</v>
      </c>
      <c r="AC15" s="9" t="s">
        <v>9</v>
      </c>
      <c r="AD15" s="11" t="s">
        <v>8</v>
      </c>
      <c r="AE15" s="11" t="s">
        <v>9</v>
      </c>
      <c r="AF15" s="11" t="s">
        <v>10</v>
      </c>
      <c r="AG15" s="11" t="s">
        <v>58</v>
      </c>
      <c r="AH15" s="11" t="s">
        <v>106</v>
      </c>
      <c r="AI15" s="11" t="s">
        <v>58</v>
      </c>
      <c r="AJ15" s="11" t="s">
        <v>106</v>
      </c>
      <c r="AK15" s="11" t="s">
        <v>58</v>
      </c>
      <c r="AL15" s="11" t="s">
        <v>106</v>
      </c>
      <c r="AM15" s="11" t="s">
        <v>58</v>
      </c>
      <c r="AN15" s="11" t="s">
        <v>106</v>
      </c>
      <c r="AO15" s="8"/>
      <c r="AP15" s="9" t="s">
        <v>8</v>
      </c>
      <c r="AQ15" s="9" t="s">
        <v>9</v>
      </c>
      <c r="AR15" s="9" t="s">
        <v>8</v>
      </c>
      <c r="AS15" s="9" t="s">
        <v>9</v>
      </c>
      <c r="AT15" s="9" t="s">
        <v>8</v>
      </c>
      <c r="AU15" s="9" t="s">
        <v>9</v>
      </c>
      <c r="AV15" s="10" t="s">
        <v>8</v>
      </c>
      <c r="AW15" s="9" t="s">
        <v>9</v>
      </c>
      <c r="AX15" s="9" t="s">
        <v>8</v>
      </c>
      <c r="AY15" s="9" t="s">
        <v>9</v>
      </c>
      <c r="AZ15" s="11" t="s">
        <v>8</v>
      </c>
      <c r="BA15" s="11" t="s">
        <v>9</v>
      </c>
      <c r="BB15" s="11" t="s">
        <v>10</v>
      </c>
      <c r="BC15" s="12" t="s">
        <v>58</v>
      </c>
      <c r="BD15" s="12" t="s">
        <v>106</v>
      </c>
      <c r="BE15" s="12" t="s">
        <v>58</v>
      </c>
      <c r="BF15" s="12" t="s">
        <v>106</v>
      </c>
      <c r="BG15" s="12" t="s">
        <v>58</v>
      </c>
      <c r="BH15" s="12" t="s">
        <v>106</v>
      </c>
      <c r="BI15" s="12" t="s">
        <v>58</v>
      </c>
      <c r="BJ15" s="12" t="s">
        <v>106</v>
      </c>
      <c r="BK15" s="12" t="s">
        <v>58</v>
      </c>
      <c r="BL15" s="269" t="s">
        <v>106</v>
      </c>
      <c r="BM15" s="294"/>
    </row>
    <row r="16" spans="1:65" s="7" customFormat="1" ht="13.2" x14ac:dyDescent="0.25">
      <c r="A16" s="63" t="s">
        <v>59</v>
      </c>
      <c r="B16" s="64" t="s">
        <v>60</v>
      </c>
      <c r="C16" s="64" t="s">
        <v>61</v>
      </c>
      <c r="D16" s="64" t="s">
        <v>62</v>
      </c>
      <c r="E16" s="64" t="s">
        <v>63</v>
      </c>
      <c r="F16" s="64" t="s">
        <v>64</v>
      </c>
      <c r="G16" s="64" t="s">
        <v>65</v>
      </c>
      <c r="H16" s="64" t="s">
        <v>66</v>
      </c>
      <c r="I16" s="64" t="s">
        <v>67</v>
      </c>
      <c r="J16" s="64" t="s">
        <v>68</v>
      </c>
      <c r="K16" s="64" t="s">
        <v>69</v>
      </c>
      <c r="L16" s="64" t="s">
        <v>70</v>
      </c>
      <c r="M16" s="64" t="s">
        <v>71</v>
      </c>
      <c r="N16" s="64" t="s">
        <v>72</v>
      </c>
      <c r="O16" s="64" t="s">
        <v>73</v>
      </c>
      <c r="P16" s="64" t="s">
        <v>74</v>
      </c>
      <c r="Q16" s="64" t="s">
        <v>75</v>
      </c>
      <c r="R16" s="64" t="s">
        <v>76</v>
      </c>
      <c r="S16" s="64" t="s">
        <v>77</v>
      </c>
      <c r="T16" s="64" t="s">
        <v>78</v>
      </c>
      <c r="U16" s="14" t="s">
        <v>59</v>
      </c>
      <c r="V16" s="13" t="s">
        <v>60</v>
      </c>
      <c r="W16" s="13" t="s">
        <v>61</v>
      </c>
      <c r="X16" s="13" t="s">
        <v>62</v>
      </c>
      <c r="Y16" s="13" t="s">
        <v>63</v>
      </c>
      <c r="Z16" s="13" t="s">
        <v>64</v>
      </c>
      <c r="AA16" s="13" t="s">
        <v>65</v>
      </c>
      <c r="AB16" s="13" t="s">
        <v>66</v>
      </c>
      <c r="AC16" s="13" t="s">
        <v>67</v>
      </c>
      <c r="AD16" s="13" t="s">
        <v>68</v>
      </c>
      <c r="AE16" s="13" t="s">
        <v>69</v>
      </c>
      <c r="AF16" s="13" t="s">
        <v>70</v>
      </c>
      <c r="AG16" s="13" t="s">
        <v>71</v>
      </c>
      <c r="AH16" s="13" t="s">
        <v>72</v>
      </c>
      <c r="AI16" s="13" t="s">
        <v>73</v>
      </c>
      <c r="AJ16" s="13" t="s">
        <v>74</v>
      </c>
      <c r="AK16" s="13" t="s">
        <v>75</v>
      </c>
      <c r="AL16" s="13" t="s">
        <v>76</v>
      </c>
      <c r="AM16" s="13" t="s">
        <v>77</v>
      </c>
      <c r="AN16" s="13" t="s">
        <v>78</v>
      </c>
      <c r="AO16" s="13" t="s">
        <v>59</v>
      </c>
      <c r="AP16" s="13" t="s">
        <v>60</v>
      </c>
      <c r="AQ16" s="13" t="s">
        <v>61</v>
      </c>
      <c r="AR16" s="13" t="s">
        <v>62</v>
      </c>
      <c r="AS16" s="13" t="s">
        <v>63</v>
      </c>
      <c r="AT16" s="13" t="s">
        <v>64</v>
      </c>
      <c r="AU16" s="13" t="s">
        <v>65</v>
      </c>
      <c r="AV16" s="13" t="s">
        <v>66</v>
      </c>
      <c r="AW16" s="13" t="s">
        <v>67</v>
      </c>
      <c r="AX16" s="14" t="s">
        <v>68</v>
      </c>
      <c r="AY16" s="15" t="s">
        <v>69</v>
      </c>
      <c r="AZ16" s="13" t="s">
        <v>70</v>
      </c>
      <c r="BA16" s="13" t="s">
        <v>71</v>
      </c>
      <c r="BB16" s="13" t="s">
        <v>72</v>
      </c>
      <c r="BC16" s="13" t="s">
        <v>73</v>
      </c>
      <c r="BD16" s="13" t="s">
        <v>74</v>
      </c>
      <c r="BE16" s="13" t="s">
        <v>75</v>
      </c>
      <c r="BF16" s="13" t="s">
        <v>76</v>
      </c>
      <c r="BG16" s="13" t="s">
        <v>77</v>
      </c>
      <c r="BH16" s="13" t="s">
        <v>78</v>
      </c>
      <c r="BI16" s="13" t="s">
        <v>79</v>
      </c>
      <c r="BJ16" s="13" t="s">
        <v>80</v>
      </c>
      <c r="BK16" s="13" t="s">
        <v>81</v>
      </c>
      <c r="BL16" s="287" t="s">
        <v>82</v>
      </c>
      <c r="BM16" s="294"/>
    </row>
    <row r="17" spans="1:65" s="233" customFormat="1" ht="12" customHeight="1" x14ac:dyDescent="0.25">
      <c r="A17" s="231" t="s">
        <v>23</v>
      </c>
      <c r="B17" s="231"/>
      <c r="C17" s="231"/>
      <c r="D17" s="234"/>
      <c r="E17" s="234"/>
      <c r="F17" s="234"/>
      <c r="G17" s="253"/>
      <c r="H17" s="253"/>
      <c r="I17" s="234"/>
      <c r="J17" s="234"/>
      <c r="K17" s="234"/>
      <c r="L17" s="253"/>
      <c r="M17" s="234"/>
      <c r="N17" s="234"/>
      <c r="O17" s="234"/>
      <c r="P17" s="253"/>
      <c r="Q17" s="234"/>
      <c r="R17" s="253" t="s">
        <v>83</v>
      </c>
      <c r="S17" s="234"/>
      <c r="T17" s="234"/>
      <c r="U17" s="231" t="s">
        <v>23</v>
      </c>
      <c r="V17" s="364"/>
      <c r="W17" s="364"/>
      <c r="X17" s="353"/>
      <c r="Y17" s="353"/>
      <c r="Z17" s="353"/>
      <c r="AA17" s="353"/>
      <c r="AB17" s="359"/>
      <c r="AC17" s="353"/>
      <c r="AD17" s="354"/>
      <c r="AE17" s="354"/>
      <c r="AF17" s="356"/>
      <c r="AG17" s="354"/>
      <c r="AH17" s="232"/>
      <c r="AI17" s="232"/>
      <c r="AJ17" s="257"/>
      <c r="AK17" s="232"/>
      <c r="AL17" s="257" t="s">
        <v>83</v>
      </c>
      <c r="AM17" s="232"/>
      <c r="AN17" s="232"/>
      <c r="AO17" s="231" t="s">
        <v>23</v>
      </c>
      <c r="AP17" s="254"/>
      <c r="AQ17" s="254"/>
      <c r="AR17" s="255"/>
      <c r="AS17" s="255"/>
      <c r="AT17" s="255"/>
      <c r="AU17" s="257"/>
      <c r="AV17" s="257"/>
      <c r="AW17" s="257"/>
      <c r="AX17" s="257"/>
      <c r="AZ17" s="257"/>
      <c r="BA17" s="257"/>
      <c r="BB17" s="257"/>
      <c r="BC17" s="257"/>
      <c r="BD17" s="257"/>
      <c r="BE17" s="257"/>
      <c r="BF17" s="257"/>
      <c r="BG17" s="257"/>
      <c r="BH17" s="257"/>
      <c r="BI17" s="257"/>
      <c r="BJ17" s="257"/>
      <c r="BK17" s="257"/>
      <c r="BL17" s="256"/>
      <c r="BM17" s="295"/>
    </row>
    <row r="18" spans="1:65" s="7" customFormat="1" ht="13.2" x14ac:dyDescent="0.25">
      <c r="A18" s="65" t="s">
        <v>84</v>
      </c>
      <c r="B18" s="333">
        <f>Summary!B8</f>
        <v>13054</v>
      </c>
      <c r="C18" s="333">
        <f>Summary!C8</f>
        <v>12546</v>
      </c>
      <c r="D18" s="374">
        <f>Summary!B10</f>
        <v>123</v>
      </c>
      <c r="E18" s="374">
        <f>Summary!C10</f>
        <v>77</v>
      </c>
      <c r="F18" s="374">
        <f>Summary!B11</f>
        <v>37</v>
      </c>
      <c r="G18" s="374">
        <f>Summary!C11</f>
        <v>30</v>
      </c>
      <c r="H18" s="374">
        <f>Summary!B9</f>
        <v>354</v>
      </c>
      <c r="I18" s="374">
        <f>Summary!C9</f>
        <v>314</v>
      </c>
      <c r="J18" s="374">
        <f>SUM(B18,D18,F18,H18)</f>
        <v>13568</v>
      </c>
      <c r="K18" s="374">
        <f>SUM(C18,E18,G18,I18)</f>
        <v>12967</v>
      </c>
      <c r="L18" s="374">
        <f>SUM(J18,K18)</f>
        <v>26535</v>
      </c>
      <c r="M18" s="374">
        <f>SUM(B18,C18)</f>
        <v>25600</v>
      </c>
      <c r="N18" s="67">
        <f>IFERROR(M18/L18*100,0)</f>
        <v>96.476351987940461</v>
      </c>
      <c r="O18" s="66">
        <f>SUM(D18,E18)</f>
        <v>200</v>
      </c>
      <c r="P18" s="67">
        <f>IFERROR(O18/L18*100,0)</f>
        <v>0.75372149990578485</v>
      </c>
      <c r="Q18" s="66">
        <f>SUM(F18,G18)</f>
        <v>67</v>
      </c>
      <c r="R18" s="67">
        <f>IFERROR(Q18/L18*100,0)</f>
        <v>0.25249670246843792</v>
      </c>
      <c r="S18" s="66">
        <f>SUM(H18,I18)</f>
        <v>668</v>
      </c>
      <c r="T18" s="67">
        <f>IFERROR(S18/L18*100,0)</f>
        <v>2.5174298096853214</v>
      </c>
      <c r="U18" s="65" t="s">
        <v>84</v>
      </c>
      <c r="V18" s="337">
        <f>Summary!B12</f>
        <v>12161</v>
      </c>
      <c r="W18" s="337">
        <f>Summary!C12</f>
        <v>11723</v>
      </c>
      <c r="X18" s="345">
        <f>Summary!B14</f>
        <v>299</v>
      </c>
      <c r="Y18" s="345">
        <f>Summary!C14</f>
        <v>238</v>
      </c>
      <c r="Z18" s="345">
        <f>Summary!B15</f>
        <v>185</v>
      </c>
      <c r="AA18" s="346">
        <f>Summary!C15</f>
        <v>122</v>
      </c>
      <c r="AB18" s="346">
        <f>Summary!B13</f>
        <v>898</v>
      </c>
      <c r="AC18" s="345">
        <f>Summary!C13</f>
        <v>925</v>
      </c>
      <c r="AD18" s="346">
        <f>SUM(V18,X18,Z18,AB18)</f>
        <v>13543</v>
      </c>
      <c r="AE18" s="346">
        <f>SUM(W18,Y18,AA18,AC18)</f>
        <v>13008</v>
      </c>
      <c r="AF18" s="346">
        <f>SUM(AD18,AE18)</f>
        <v>26551</v>
      </c>
      <c r="AG18" s="346">
        <f>SUM(V18,W18)</f>
        <v>23884</v>
      </c>
      <c r="AH18" s="17">
        <f>IFERROR(AG18/AF18*100,0)</f>
        <v>89.955180595834435</v>
      </c>
      <c r="AI18" s="16">
        <f>SUM(X18,Y18)</f>
        <v>537</v>
      </c>
      <c r="AJ18" s="17">
        <f>IFERROR(AI18/AF18*100,0)</f>
        <v>2.0225226921773189</v>
      </c>
      <c r="AK18" s="16">
        <f>SUM(Z18,AA18)</f>
        <v>307</v>
      </c>
      <c r="AL18" s="17">
        <f>IFERROR(AK18/AF18*100,0)</f>
        <v>1.1562653007419681</v>
      </c>
      <c r="AM18" s="16">
        <f>SUM(AB18,AC18)</f>
        <v>1823</v>
      </c>
      <c r="AN18" s="17">
        <f>IFERROR(AM18/AF18*100,0)</f>
        <v>6.8660314112462801</v>
      </c>
      <c r="AO18" s="65" t="s">
        <v>84</v>
      </c>
      <c r="AP18" s="337">
        <f>Summary!B16</f>
        <v>12469</v>
      </c>
      <c r="AQ18" s="337">
        <f>Summary!C16</f>
        <v>12147</v>
      </c>
      <c r="AR18" s="345">
        <f>Summary!B19</f>
        <v>256</v>
      </c>
      <c r="AS18" s="345">
        <f>Summary!C19</f>
        <v>178</v>
      </c>
      <c r="AT18" s="345">
        <f>Summary!B20</f>
        <v>164</v>
      </c>
      <c r="AU18" s="346">
        <f>Summary!C20</f>
        <v>149</v>
      </c>
      <c r="AV18" s="346">
        <f>Summary!B17</f>
        <v>406</v>
      </c>
      <c r="AW18" s="346">
        <f>Summary!C17</f>
        <v>320</v>
      </c>
      <c r="AX18" s="346">
        <f>Summary!B18</f>
        <v>278</v>
      </c>
      <c r="AY18" s="347">
        <f>Summary!C18</f>
        <v>250</v>
      </c>
      <c r="AZ18" s="346">
        <f>SUM(AP18,AR18,AT18,AV18,AX18)</f>
        <v>13573</v>
      </c>
      <c r="BA18" s="346">
        <f>SUM(AQ18,AS18,AU18,AW18,AY18)</f>
        <v>13044</v>
      </c>
      <c r="BB18" s="346">
        <f>SUM(AZ18,BA18)</f>
        <v>26617</v>
      </c>
      <c r="BC18" s="346">
        <f>SUM(AP18,AQ18)</f>
        <v>24616</v>
      </c>
      <c r="BD18" s="17">
        <f>IFERROR(BC18/BB18*100,0)</f>
        <v>92.482248187248757</v>
      </c>
      <c r="BE18" s="16">
        <f>SUM(AR18,AS18)</f>
        <v>434</v>
      </c>
      <c r="BF18" s="17">
        <f>IFERROR(BE18/BB18*100,0)</f>
        <v>1.6305368749295563</v>
      </c>
      <c r="BG18" s="16">
        <f>SUM(AT18,AU18)</f>
        <v>313</v>
      </c>
      <c r="BH18" s="17">
        <f>IFERROR(BG18/BB18*100,0)</f>
        <v>1.1759401886012699</v>
      </c>
      <c r="BI18" s="16">
        <f>SUM(AV18,AW18)</f>
        <v>726</v>
      </c>
      <c r="BJ18" s="17">
        <f>IFERROR(BI18/BB18*100,0)</f>
        <v>2.7275801179697186</v>
      </c>
      <c r="BK18" s="16">
        <f>SUM(AX18,AY18)</f>
        <v>528</v>
      </c>
      <c r="BL18" s="288">
        <f>IFERROR(BK18/BB18*100,0)</f>
        <v>1.9836946312507047</v>
      </c>
      <c r="BM18" s="294"/>
    </row>
    <row r="19" spans="1:65" s="241" customFormat="1" ht="9.9" customHeight="1" x14ac:dyDescent="0.2">
      <c r="A19" s="237" t="s">
        <v>85</v>
      </c>
      <c r="B19" s="375"/>
      <c r="C19" s="375"/>
      <c r="D19" s="376"/>
      <c r="E19" s="376"/>
      <c r="F19" s="376"/>
      <c r="G19" s="376"/>
      <c r="H19" s="376"/>
      <c r="I19" s="376"/>
      <c r="J19" s="376"/>
      <c r="K19" s="376"/>
      <c r="L19" s="376"/>
      <c r="M19" s="376"/>
      <c r="N19" s="238"/>
      <c r="O19" s="238"/>
      <c r="P19" s="238"/>
      <c r="Q19" s="238"/>
      <c r="R19" s="238"/>
      <c r="S19" s="238"/>
      <c r="T19" s="238"/>
      <c r="U19" s="237" t="s">
        <v>85</v>
      </c>
      <c r="V19" s="348"/>
      <c r="W19" s="348"/>
      <c r="X19" s="349"/>
      <c r="Y19" s="349"/>
      <c r="Z19" s="349"/>
      <c r="AA19" s="349"/>
      <c r="AB19" s="349"/>
      <c r="AC19" s="349"/>
      <c r="AD19" s="349"/>
      <c r="AE19" s="349"/>
      <c r="AF19" s="349"/>
      <c r="AG19" s="349"/>
      <c r="AH19" s="239"/>
      <c r="AI19" s="239"/>
      <c r="AJ19" s="239"/>
      <c r="AK19" s="239"/>
      <c r="AL19" s="239"/>
      <c r="AM19" s="239"/>
      <c r="AN19" s="239"/>
      <c r="AO19" s="237" t="s">
        <v>85</v>
      </c>
      <c r="AP19" s="348"/>
      <c r="AQ19" s="348"/>
      <c r="AR19" s="349"/>
      <c r="AS19" s="349"/>
      <c r="AT19" s="349"/>
      <c r="AU19" s="349"/>
      <c r="AV19" s="349"/>
      <c r="AW19" s="349"/>
      <c r="AX19" s="349"/>
      <c r="AY19" s="350"/>
      <c r="AZ19" s="351"/>
      <c r="BA19" s="351"/>
      <c r="BB19" s="351"/>
      <c r="BC19" s="351"/>
      <c r="BD19" s="240"/>
      <c r="BE19" s="240"/>
      <c r="BF19" s="240"/>
      <c r="BG19" s="240"/>
      <c r="BH19" s="240"/>
      <c r="BI19" s="240"/>
      <c r="BJ19" s="240"/>
      <c r="BK19" s="240"/>
      <c r="BL19" s="289"/>
      <c r="BM19" s="296"/>
    </row>
    <row r="20" spans="1:65" s="233" customFormat="1" ht="12" customHeight="1" x14ac:dyDescent="0.25">
      <c r="A20" s="258" t="s">
        <v>24</v>
      </c>
      <c r="B20" s="377"/>
      <c r="C20" s="377"/>
      <c r="D20" s="378"/>
      <c r="E20" s="378"/>
      <c r="F20" s="378"/>
      <c r="G20" s="378"/>
      <c r="H20" s="378"/>
      <c r="I20" s="378"/>
      <c r="J20" s="378"/>
      <c r="K20" s="378"/>
      <c r="L20" s="378"/>
      <c r="M20" s="378"/>
      <c r="N20" s="234"/>
      <c r="O20" s="234"/>
      <c r="P20" s="234"/>
      <c r="Q20" s="234"/>
      <c r="R20" s="234"/>
      <c r="S20" s="234"/>
      <c r="T20" s="234"/>
      <c r="U20" s="258" t="s">
        <v>24</v>
      </c>
      <c r="V20" s="352"/>
      <c r="W20" s="352"/>
      <c r="X20" s="353"/>
      <c r="Y20" s="353"/>
      <c r="Z20" s="353"/>
      <c r="AA20" s="354"/>
      <c r="AB20" s="354"/>
      <c r="AC20" s="353"/>
      <c r="AD20" s="354"/>
      <c r="AE20" s="354"/>
      <c r="AF20" s="354"/>
      <c r="AG20" s="354"/>
      <c r="AH20" s="232"/>
      <c r="AI20" s="232"/>
      <c r="AJ20" s="232"/>
      <c r="AK20" s="232"/>
      <c r="AL20" s="232"/>
      <c r="AM20" s="232"/>
      <c r="AN20" s="232"/>
      <c r="AO20" s="258" t="s">
        <v>24</v>
      </c>
      <c r="AP20" s="352"/>
      <c r="AQ20" s="352"/>
      <c r="AR20" s="353"/>
      <c r="AS20" s="353"/>
      <c r="AT20" s="353"/>
      <c r="AU20" s="354"/>
      <c r="AV20" s="354"/>
      <c r="AW20" s="354"/>
      <c r="AX20" s="354"/>
      <c r="AY20" s="355"/>
      <c r="AZ20" s="356"/>
      <c r="BA20" s="356"/>
      <c r="BB20" s="356"/>
      <c r="BC20" s="356"/>
      <c r="BD20" s="257"/>
      <c r="BE20" s="257"/>
      <c r="BF20" s="257"/>
      <c r="BG20" s="257"/>
      <c r="BH20" s="257"/>
      <c r="BI20" s="257"/>
      <c r="BJ20" s="257"/>
      <c r="BK20" s="257"/>
      <c r="BL20" s="256"/>
      <c r="BM20" s="295"/>
    </row>
    <row r="21" spans="1:65" s="7" customFormat="1" ht="13.2" x14ac:dyDescent="0.25">
      <c r="A21" s="65" t="s">
        <v>84</v>
      </c>
      <c r="B21" s="333">
        <f>Summary!E8</f>
        <v>12987</v>
      </c>
      <c r="C21" s="333">
        <f>Summary!F8</f>
        <v>11873</v>
      </c>
      <c r="D21" s="374">
        <f>Summary!E10</f>
        <v>216</v>
      </c>
      <c r="E21" s="374">
        <f>Summary!F10</f>
        <v>125</v>
      </c>
      <c r="F21" s="374">
        <f>Summary!E11</f>
        <v>51</v>
      </c>
      <c r="G21" s="374">
        <f>Summary!F11</f>
        <v>41</v>
      </c>
      <c r="H21" s="374">
        <f>Summary!E9</f>
        <v>180</v>
      </c>
      <c r="I21" s="374">
        <f>Summary!F9</f>
        <v>111</v>
      </c>
      <c r="J21" s="374">
        <f>SUM(B21,D21,F21,H21)</f>
        <v>13434</v>
      </c>
      <c r="K21" s="374">
        <f>SUM(C21,E21,G21,I21)</f>
        <v>12150</v>
      </c>
      <c r="L21" s="374">
        <f>SUM(J21,K21)</f>
        <v>25584</v>
      </c>
      <c r="M21" s="374">
        <f>SUM(B21,C21)</f>
        <v>24860</v>
      </c>
      <c r="N21" s="67">
        <f>IFERROR(M21/L21*100,0)</f>
        <v>97.170106316447786</v>
      </c>
      <c r="O21" s="66">
        <f>SUM(D21,E21)</f>
        <v>341</v>
      </c>
      <c r="P21" s="67">
        <f>IFERROR(O21/L21*100,0)</f>
        <v>1.3328642901813634</v>
      </c>
      <c r="Q21" s="66">
        <f>SUM(F21,G21)</f>
        <v>92</v>
      </c>
      <c r="R21" s="67">
        <f>IFERROR(Q21/L21*100,0)</f>
        <v>0.35959974984365228</v>
      </c>
      <c r="S21" s="66">
        <f>SUM(H21,I21)</f>
        <v>291</v>
      </c>
      <c r="T21" s="67">
        <f>IFERROR(S21/L21*100,0)</f>
        <v>1.1374296435272044</v>
      </c>
      <c r="U21" s="65" t="s">
        <v>84</v>
      </c>
      <c r="V21" s="337">
        <f>Summary!E12</f>
        <v>12231</v>
      </c>
      <c r="W21" s="337">
        <f>Summary!F12</f>
        <v>11235</v>
      </c>
      <c r="X21" s="345">
        <f>Summary!E14</f>
        <v>521</v>
      </c>
      <c r="Y21" s="345">
        <f>Summary!F14</f>
        <v>345</v>
      </c>
      <c r="Z21" s="345">
        <f>Summary!E15</f>
        <v>227</v>
      </c>
      <c r="AA21" s="346">
        <f>Summary!F15</f>
        <v>168</v>
      </c>
      <c r="AB21" s="346">
        <f>Summary!E13</f>
        <v>538</v>
      </c>
      <c r="AC21" s="345">
        <f>Summary!F13</f>
        <v>512</v>
      </c>
      <c r="AD21" s="346">
        <f>SUM(V21,X21,Z21,AB21)</f>
        <v>13517</v>
      </c>
      <c r="AE21" s="346">
        <f>SUM(W21,Y21,AA21,AC21)</f>
        <v>12260</v>
      </c>
      <c r="AF21" s="346">
        <f>SUM(AD21,AE21)</f>
        <v>25777</v>
      </c>
      <c r="AG21" s="346">
        <f>SUM(V21,W21)</f>
        <v>23466</v>
      </c>
      <c r="AH21" s="17">
        <f>IFERROR(AG21/AF21*100,0)</f>
        <v>91.034643286650891</v>
      </c>
      <c r="AI21" s="16">
        <f>SUM(X21,Y21)</f>
        <v>866</v>
      </c>
      <c r="AJ21" s="17">
        <f>IFERROR(AI21/AF21*100,0)</f>
        <v>3.3595841253830936</v>
      </c>
      <c r="AK21" s="16">
        <f>SUM(Z21,AA21)</f>
        <v>395</v>
      </c>
      <c r="AL21" s="17">
        <f>IFERROR(AK21/AF21*100,0)</f>
        <v>1.5323738216239284</v>
      </c>
      <c r="AM21" s="16">
        <f>SUM(AB21,AC21)</f>
        <v>1050</v>
      </c>
      <c r="AN21" s="17">
        <f>IFERROR(AM21/AF21*100,0)</f>
        <v>4.0733987663420876</v>
      </c>
      <c r="AO21" s="65" t="s">
        <v>84</v>
      </c>
      <c r="AP21" s="337">
        <f>Summary!E16</f>
        <v>12796</v>
      </c>
      <c r="AQ21" s="337">
        <f>Summary!F16</f>
        <v>11724</v>
      </c>
      <c r="AR21" s="345">
        <f>Summary!E19</f>
        <v>197</v>
      </c>
      <c r="AS21" s="345">
        <f>Summary!F19</f>
        <v>148</v>
      </c>
      <c r="AT21" s="345">
        <f>Summary!E20</f>
        <v>93</v>
      </c>
      <c r="AU21" s="346">
        <f>Summary!F20</f>
        <v>83</v>
      </c>
      <c r="AV21" s="346">
        <f>Summary!E17</f>
        <v>271</v>
      </c>
      <c r="AW21" s="346">
        <f>Summary!F17</f>
        <v>227</v>
      </c>
      <c r="AX21" s="346">
        <f>Summary!E18</f>
        <v>145</v>
      </c>
      <c r="AY21" s="347">
        <f>Summary!F18</f>
        <v>108</v>
      </c>
      <c r="AZ21" s="346">
        <f>SUM(AP21,AR21,AT21,AV21,AX21)</f>
        <v>13502</v>
      </c>
      <c r="BA21" s="346">
        <f>SUM(AQ21,AS21,AU21,AW21,AY21)</f>
        <v>12290</v>
      </c>
      <c r="BB21" s="346">
        <f>SUM(AZ21,BA21)</f>
        <v>25792</v>
      </c>
      <c r="BC21" s="346">
        <f>SUM(AP21,AQ21)</f>
        <v>24520</v>
      </c>
      <c r="BD21" s="17">
        <f>IFERROR(BC21/BB21*100,0)</f>
        <v>95.068238213399496</v>
      </c>
      <c r="BE21" s="16">
        <f>SUM(AR21,AS21)</f>
        <v>345</v>
      </c>
      <c r="BF21" s="17">
        <f>IFERROR(BE21/BB21*100,0)</f>
        <v>1.3376240694789081</v>
      </c>
      <c r="BG21" s="16">
        <f>SUM(AT21,AU21)</f>
        <v>176</v>
      </c>
      <c r="BH21" s="17">
        <f>IFERROR(BG21/BB21*100,0)</f>
        <v>0.68238213399503722</v>
      </c>
      <c r="BI21" s="16">
        <f>SUM(AV21,AW21)</f>
        <v>498</v>
      </c>
      <c r="BJ21" s="17">
        <f>IFERROR(BI21/BB21*100,0)</f>
        <v>1.9308312655086848</v>
      </c>
      <c r="BK21" s="16">
        <f>SUM(AX21,AY21)</f>
        <v>253</v>
      </c>
      <c r="BL21" s="288">
        <f>IFERROR(BK21/BB21*100,0)</f>
        <v>0.98092431761786603</v>
      </c>
      <c r="BM21" s="294"/>
    </row>
    <row r="22" spans="1:65" s="241" customFormat="1" ht="9.9" customHeight="1" x14ac:dyDescent="0.2">
      <c r="A22" s="237" t="s">
        <v>86</v>
      </c>
      <c r="B22" s="375"/>
      <c r="C22" s="375"/>
      <c r="D22" s="376"/>
      <c r="E22" s="376"/>
      <c r="F22" s="376"/>
      <c r="G22" s="376"/>
      <c r="H22" s="376"/>
      <c r="I22" s="376"/>
      <c r="J22" s="376"/>
      <c r="K22" s="376"/>
      <c r="L22" s="376"/>
      <c r="M22" s="376"/>
      <c r="N22" s="238"/>
      <c r="O22" s="238"/>
      <c r="P22" s="238"/>
      <c r="Q22" s="238"/>
      <c r="R22" s="238"/>
      <c r="S22" s="238"/>
      <c r="T22" s="238"/>
      <c r="U22" s="237" t="s">
        <v>86</v>
      </c>
      <c r="V22" s="348"/>
      <c r="W22" s="348"/>
      <c r="X22" s="349"/>
      <c r="Y22" s="349"/>
      <c r="Z22" s="349"/>
      <c r="AA22" s="349"/>
      <c r="AB22" s="349"/>
      <c r="AC22" s="349"/>
      <c r="AD22" s="349"/>
      <c r="AE22" s="349"/>
      <c r="AF22" s="349"/>
      <c r="AG22" s="349"/>
      <c r="AH22" s="239"/>
      <c r="AI22" s="239"/>
      <c r="AJ22" s="239"/>
      <c r="AK22" s="239"/>
      <c r="AL22" s="239"/>
      <c r="AM22" s="239"/>
      <c r="AN22" s="239"/>
      <c r="AO22" s="237" t="s">
        <v>86</v>
      </c>
      <c r="AP22" s="348"/>
      <c r="AQ22" s="348"/>
      <c r="AR22" s="349"/>
      <c r="AS22" s="349"/>
      <c r="AT22" s="349"/>
      <c r="AU22" s="349"/>
      <c r="AV22" s="349"/>
      <c r="AW22" s="349"/>
      <c r="AX22" s="349"/>
      <c r="AY22" s="350"/>
      <c r="AZ22" s="349"/>
      <c r="BA22" s="349"/>
      <c r="BB22" s="349"/>
      <c r="BC22" s="349"/>
      <c r="BD22" s="239"/>
      <c r="BE22" s="239"/>
      <c r="BF22" s="239"/>
      <c r="BG22" s="239"/>
      <c r="BH22" s="239"/>
      <c r="BI22" s="239"/>
      <c r="BJ22" s="239"/>
      <c r="BK22" s="239"/>
      <c r="BL22" s="242"/>
      <c r="BM22" s="296"/>
    </row>
    <row r="23" spans="1:65" s="233" customFormat="1" ht="12" customHeight="1" x14ac:dyDescent="0.25">
      <c r="A23" s="258" t="s">
        <v>25</v>
      </c>
      <c r="B23" s="377"/>
      <c r="C23" s="377"/>
      <c r="D23" s="378"/>
      <c r="E23" s="378"/>
      <c r="F23" s="378"/>
      <c r="G23" s="378"/>
      <c r="H23" s="378"/>
      <c r="I23" s="378"/>
      <c r="J23" s="378"/>
      <c r="K23" s="378"/>
      <c r="L23" s="378"/>
      <c r="M23" s="378"/>
      <c r="N23" s="234"/>
      <c r="O23" s="234"/>
      <c r="P23" s="234"/>
      <c r="Q23" s="234"/>
      <c r="R23" s="234"/>
      <c r="S23" s="234"/>
      <c r="T23" s="234"/>
      <c r="U23" s="258" t="s">
        <v>25</v>
      </c>
      <c r="V23" s="352"/>
      <c r="W23" s="352"/>
      <c r="X23" s="353"/>
      <c r="Y23" s="353"/>
      <c r="Z23" s="353"/>
      <c r="AA23" s="354"/>
      <c r="AB23" s="354"/>
      <c r="AC23" s="353"/>
      <c r="AD23" s="354"/>
      <c r="AE23" s="354"/>
      <c r="AF23" s="354"/>
      <c r="AG23" s="354"/>
      <c r="AH23" s="232"/>
      <c r="AI23" s="232"/>
      <c r="AJ23" s="232"/>
      <c r="AK23" s="232"/>
      <c r="AL23" s="232"/>
      <c r="AM23" s="232"/>
      <c r="AN23" s="232"/>
      <c r="AO23" s="258" t="s">
        <v>25</v>
      </c>
      <c r="AP23" s="352"/>
      <c r="AQ23" s="352"/>
      <c r="AR23" s="353"/>
      <c r="AS23" s="353"/>
      <c r="AT23" s="353"/>
      <c r="AU23" s="354"/>
      <c r="AV23" s="354"/>
      <c r="AW23" s="354"/>
      <c r="AX23" s="354"/>
      <c r="AY23" s="355"/>
      <c r="AZ23" s="354"/>
      <c r="BA23" s="354"/>
      <c r="BB23" s="354"/>
      <c r="BC23" s="354"/>
      <c r="BD23" s="232"/>
      <c r="BE23" s="232"/>
      <c r="BF23" s="232"/>
      <c r="BG23" s="232"/>
      <c r="BH23" s="232"/>
      <c r="BI23" s="232"/>
      <c r="BJ23" s="232"/>
      <c r="BK23" s="232"/>
      <c r="BL23" s="255"/>
      <c r="BM23" s="295"/>
    </row>
    <row r="24" spans="1:65" s="7" customFormat="1" ht="13.2" x14ac:dyDescent="0.25">
      <c r="A24" s="65" t="s">
        <v>84</v>
      </c>
      <c r="B24" s="333">
        <f>Summary!H8</f>
        <v>28573</v>
      </c>
      <c r="C24" s="333">
        <f>Summary!I8</f>
        <v>27104</v>
      </c>
      <c r="D24" s="374">
        <f>Summary!H10</f>
        <v>797</v>
      </c>
      <c r="E24" s="374">
        <f>Summary!I10</f>
        <v>630</v>
      </c>
      <c r="F24" s="374">
        <f>Summary!H11</f>
        <v>199</v>
      </c>
      <c r="G24" s="374">
        <f>Summary!I11</f>
        <v>117</v>
      </c>
      <c r="H24" s="374">
        <f>Summary!H9</f>
        <v>347</v>
      </c>
      <c r="I24" s="374">
        <f>Summary!I9</f>
        <v>295</v>
      </c>
      <c r="J24" s="374">
        <f>SUM(B24,D24,F24,H24)</f>
        <v>29916</v>
      </c>
      <c r="K24" s="374">
        <f>SUM(C24,E24,G24,I24)</f>
        <v>28146</v>
      </c>
      <c r="L24" s="374">
        <f>SUM(J24,K24)</f>
        <v>58062</v>
      </c>
      <c r="M24" s="374">
        <f>SUM(B24,C24)</f>
        <v>55677</v>
      </c>
      <c r="N24" s="67">
        <f>IFERROR(M24/L24*100,0)</f>
        <v>95.892322000620027</v>
      </c>
      <c r="O24" s="66">
        <f>SUM(D24,E24)</f>
        <v>1427</v>
      </c>
      <c r="P24" s="67">
        <f>IFERROR(O24/L24*100,0)</f>
        <v>2.4577176122076398</v>
      </c>
      <c r="Q24" s="66">
        <f>SUM(F24,G24)</f>
        <v>316</v>
      </c>
      <c r="R24" s="67">
        <f>IFERROR(Q24/L24*100,0)</f>
        <v>0.5442458062071579</v>
      </c>
      <c r="S24" s="66">
        <f>SUM(H24,I24)</f>
        <v>642</v>
      </c>
      <c r="T24" s="67">
        <f>IFERROR(S24/L24*100,0)</f>
        <v>1.1057145809651752</v>
      </c>
      <c r="U24" s="65" t="s">
        <v>84</v>
      </c>
      <c r="V24" s="337">
        <f>Summary!H12</f>
        <v>26293</v>
      </c>
      <c r="W24" s="337">
        <f>Summary!I12</f>
        <v>25369</v>
      </c>
      <c r="X24" s="345">
        <f>Summary!H14</f>
        <v>1906</v>
      </c>
      <c r="Y24" s="345">
        <f>Summary!I14</f>
        <v>1428</v>
      </c>
      <c r="Z24" s="345">
        <f>Summary!H15</f>
        <v>837</v>
      </c>
      <c r="AA24" s="346">
        <f>Summary!I15</f>
        <v>571</v>
      </c>
      <c r="AB24" s="346">
        <f>Summary!H13</f>
        <v>834</v>
      </c>
      <c r="AC24" s="345">
        <f>Summary!I13</f>
        <v>774</v>
      </c>
      <c r="AD24" s="346">
        <f>SUM(V24,X24,Z24,AB24)</f>
        <v>29870</v>
      </c>
      <c r="AE24" s="346">
        <f>SUM(W24,Y24,AA24,AC24)</f>
        <v>28142</v>
      </c>
      <c r="AF24" s="346">
        <f>SUM(AD24,AE24)</f>
        <v>58012</v>
      </c>
      <c r="AG24" s="346">
        <f>SUM(V24,W24)</f>
        <v>51662</v>
      </c>
      <c r="AH24" s="17">
        <f>IFERROR(AG24/AF24*100,0)</f>
        <v>89.053988829897264</v>
      </c>
      <c r="AI24" s="16">
        <f>SUM(X24,Y24)</f>
        <v>3334</v>
      </c>
      <c r="AJ24" s="17">
        <f>IFERROR(AI24/AF24*100,0)</f>
        <v>5.7470868096255945</v>
      </c>
      <c r="AK24" s="16">
        <f>SUM(Z24,AA24)</f>
        <v>1408</v>
      </c>
      <c r="AL24" s="17">
        <f>IFERROR(AK24/AF24*100,0)</f>
        <v>2.4270840515755361</v>
      </c>
      <c r="AM24" s="16">
        <f>SUM(AB24,AC24)</f>
        <v>1608</v>
      </c>
      <c r="AN24" s="17">
        <f>IFERROR(AM24/AF24*100,0)</f>
        <v>2.7718403089016066</v>
      </c>
      <c r="AO24" s="65" t="s">
        <v>84</v>
      </c>
      <c r="AP24" s="337">
        <f>Summary!H16</f>
        <v>28278</v>
      </c>
      <c r="AQ24" s="337">
        <f>Summary!I16</f>
        <v>26792</v>
      </c>
      <c r="AR24" s="345">
        <f>Summary!H19</f>
        <v>565</v>
      </c>
      <c r="AS24" s="345">
        <f>Summary!I19</f>
        <v>456</v>
      </c>
      <c r="AT24" s="345">
        <f>Summary!H20</f>
        <v>225</v>
      </c>
      <c r="AU24" s="346">
        <f>Summary!I20</f>
        <v>165</v>
      </c>
      <c r="AV24" s="346">
        <f>Summary!H17</f>
        <v>513</v>
      </c>
      <c r="AW24" s="346">
        <f>Summary!I17</f>
        <v>440</v>
      </c>
      <c r="AX24" s="346">
        <f>Summary!H18</f>
        <v>245</v>
      </c>
      <c r="AY24" s="347">
        <f>Summary!I18</f>
        <v>243</v>
      </c>
      <c r="AZ24" s="346">
        <f>SUM(AP24,AR24,AT24,AV24,AX24)</f>
        <v>29826</v>
      </c>
      <c r="BA24" s="346">
        <f>SUM(AQ24,AS24,AU24,AW24,AY24)</f>
        <v>28096</v>
      </c>
      <c r="BB24" s="346">
        <f>SUM(AZ24,BA24)</f>
        <v>57922</v>
      </c>
      <c r="BC24" s="346">
        <f>SUM(AP24,AQ24)</f>
        <v>55070</v>
      </c>
      <c r="BD24" s="17">
        <f>IFERROR(BC24/BB24*100,0)</f>
        <v>95.076136873726739</v>
      </c>
      <c r="BE24" s="16">
        <f>SUM(AR24,AS24)</f>
        <v>1021</v>
      </c>
      <c r="BF24" s="17">
        <f>IFERROR(BE24/BB24*100,0)</f>
        <v>1.7627153758502816</v>
      </c>
      <c r="BG24" s="16">
        <f>SUM(AT24,AU24)</f>
        <v>390</v>
      </c>
      <c r="BH24" s="17">
        <f>IFERROR(BG24/BB24*100,0)</f>
        <v>0.67331929146093017</v>
      </c>
      <c r="BI24" s="16">
        <f>SUM(AV24,AW24)</f>
        <v>953</v>
      </c>
      <c r="BJ24" s="17">
        <f>IFERROR(BI24/BB24*100,0)</f>
        <v>1.6453161147750424</v>
      </c>
      <c r="BK24" s="16">
        <f>SUM(AX24,AY24)</f>
        <v>488</v>
      </c>
      <c r="BL24" s="288">
        <f>IFERROR(BK24/BB24*100,0)</f>
        <v>0.84251234418701004</v>
      </c>
      <c r="BM24" s="294"/>
    </row>
    <row r="25" spans="1:65" s="233" customFormat="1" ht="11.1" customHeight="1" x14ac:dyDescent="0.25">
      <c r="A25" s="231" t="s">
        <v>87</v>
      </c>
      <c r="B25" s="379"/>
      <c r="C25" s="379"/>
      <c r="D25" s="378"/>
      <c r="E25" s="378"/>
      <c r="F25" s="378"/>
      <c r="G25" s="378"/>
      <c r="H25" s="378"/>
      <c r="I25" s="378"/>
      <c r="J25" s="378"/>
      <c r="K25" s="378"/>
      <c r="L25" s="378"/>
      <c r="M25" s="378"/>
      <c r="N25" s="234"/>
      <c r="O25" s="234"/>
      <c r="P25" s="234"/>
      <c r="Q25" s="234"/>
      <c r="R25" s="234"/>
      <c r="S25" s="234"/>
      <c r="T25" s="234"/>
      <c r="U25" s="231" t="s">
        <v>87</v>
      </c>
      <c r="V25" s="357"/>
      <c r="W25" s="357"/>
      <c r="X25" s="354"/>
      <c r="Y25" s="354"/>
      <c r="Z25" s="354"/>
      <c r="AA25" s="354"/>
      <c r="AB25" s="354"/>
      <c r="AC25" s="354"/>
      <c r="AD25" s="354"/>
      <c r="AE25" s="354"/>
      <c r="AF25" s="354"/>
      <c r="AG25" s="354"/>
      <c r="AH25" s="232"/>
      <c r="AI25" s="232"/>
      <c r="AJ25" s="232"/>
      <c r="AK25" s="232"/>
      <c r="AL25" s="232"/>
      <c r="AM25" s="232"/>
      <c r="AN25" s="232"/>
      <c r="AO25" s="231" t="s">
        <v>87</v>
      </c>
      <c r="AP25" s="357"/>
      <c r="AQ25" s="357"/>
      <c r="AR25" s="354"/>
      <c r="AS25" s="354"/>
      <c r="AT25" s="354"/>
      <c r="AU25" s="354"/>
      <c r="AV25" s="354"/>
      <c r="AW25" s="354"/>
      <c r="AX25" s="354"/>
      <c r="AY25" s="355"/>
      <c r="AZ25" s="354"/>
      <c r="BA25" s="354"/>
      <c r="BB25" s="354"/>
      <c r="BC25" s="354"/>
      <c r="BD25" s="232"/>
      <c r="BE25" s="232"/>
      <c r="BF25" s="232"/>
      <c r="BG25" s="232"/>
      <c r="BH25" s="232"/>
      <c r="BI25" s="232"/>
      <c r="BJ25" s="232"/>
      <c r="BK25" s="232"/>
      <c r="BL25" s="255"/>
      <c r="BM25" s="295"/>
    </row>
    <row r="26" spans="1:65" s="233" customFormat="1" ht="12" customHeight="1" x14ac:dyDescent="0.25">
      <c r="A26" s="259" t="s">
        <v>26</v>
      </c>
      <c r="B26" s="380"/>
      <c r="C26" s="380"/>
      <c r="D26" s="381"/>
      <c r="E26" s="381"/>
      <c r="F26" s="381"/>
      <c r="G26" s="381"/>
      <c r="H26" s="381"/>
      <c r="I26" s="381"/>
      <c r="J26" s="381"/>
      <c r="K26" s="381"/>
      <c r="L26" s="381"/>
      <c r="M26" s="381"/>
      <c r="N26" s="253"/>
      <c r="O26" s="253"/>
      <c r="P26" s="253"/>
      <c r="Q26" s="253"/>
      <c r="R26" s="253"/>
      <c r="S26" s="253"/>
      <c r="T26" s="253"/>
      <c r="U26" s="259" t="s">
        <v>26</v>
      </c>
      <c r="V26" s="358"/>
      <c r="W26" s="358"/>
      <c r="X26" s="359"/>
      <c r="Y26" s="359"/>
      <c r="Z26" s="359"/>
      <c r="AA26" s="356"/>
      <c r="AB26" s="356"/>
      <c r="AC26" s="359"/>
      <c r="AD26" s="356"/>
      <c r="AE26" s="356"/>
      <c r="AF26" s="356"/>
      <c r="AG26" s="356"/>
      <c r="AH26" s="257"/>
      <c r="AI26" s="257"/>
      <c r="AJ26" s="257"/>
      <c r="AK26" s="257"/>
      <c r="AL26" s="257"/>
      <c r="AM26" s="257"/>
      <c r="AN26" s="257"/>
      <c r="AO26" s="259" t="s">
        <v>26</v>
      </c>
      <c r="AP26" s="358"/>
      <c r="AQ26" s="358"/>
      <c r="AR26" s="359"/>
      <c r="AS26" s="359"/>
      <c r="AT26" s="359"/>
      <c r="AU26" s="356"/>
      <c r="AV26" s="356"/>
      <c r="AW26" s="356"/>
      <c r="AX26" s="356"/>
      <c r="AY26" s="360"/>
      <c r="AZ26" s="356"/>
      <c r="BA26" s="356"/>
      <c r="BB26" s="356"/>
      <c r="BC26" s="356"/>
      <c r="BD26" s="257"/>
      <c r="BE26" s="257"/>
      <c r="BF26" s="257"/>
      <c r="BG26" s="257"/>
      <c r="BH26" s="257"/>
      <c r="BI26" s="257"/>
      <c r="BJ26" s="257"/>
      <c r="BK26" s="257"/>
      <c r="BL26" s="256"/>
      <c r="BM26" s="295"/>
    </row>
    <row r="27" spans="1:65" s="7" customFormat="1" ht="13.2" x14ac:dyDescent="0.25">
      <c r="A27" s="65" t="s">
        <v>84</v>
      </c>
      <c r="B27" s="333">
        <f>Summary!K8</f>
        <v>29509</v>
      </c>
      <c r="C27" s="333">
        <f>Summary!L8</f>
        <v>26884</v>
      </c>
      <c r="D27" s="374">
        <f>Summary!K10</f>
        <v>962</v>
      </c>
      <c r="E27" s="374">
        <f>Summary!L10</f>
        <v>778</v>
      </c>
      <c r="F27" s="374">
        <f>Summary!K11</f>
        <v>155</v>
      </c>
      <c r="G27" s="374">
        <f>Summary!L11</f>
        <v>146</v>
      </c>
      <c r="H27" s="374">
        <f>Summary!K9</f>
        <v>378</v>
      </c>
      <c r="I27" s="374">
        <f>Summary!L9</f>
        <v>278</v>
      </c>
      <c r="J27" s="374">
        <f>SUM(B27,D27,F27,H27)</f>
        <v>31004</v>
      </c>
      <c r="K27" s="374">
        <f>SUM(C27,E27,G27,I27)</f>
        <v>28086</v>
      </c>
      <c r="L27" s="374">
        <f>SUM(J27,K27)</f>
        <v>59090</v>
      </c>
      <c r="M27" s="374">
        <f>SUM(B27,C27)</f>
        <v>56393</v>
      </c>
      <c r="N27" s="67">
        <f>IFERROR(M27/L27*100,0)</f>
        <v>95.435775935014391</v>
      </c>
      <c r="O27" s="66">
        <f>SUM(D27,E27)</f>
        <v>1740</v>
      </c>
      <c r="P27" s="67">
        <f>IFERROR(O27/L27*100,0)</f>
        <v>2.9446606870874934</v>
      </c>
      <c r="Q27" s="66">
        <f>SUM(F27,G27)</f>
        <v>301</v>
      </c>
      <c r="R27" s="67">
        <f>IFERROR(Q27/L27*100,0)</f>
        <v>0.50939245219157225</v>
      </c>
      <c r="S27" s="66">
        <f>SUM(H27,I27)</f>
        <v>656</v>
      </c>
      <c r="T27" s="67">
        <f>IFERROR(S27/L27*100,0)</f>
        <v>1.1101709257065493</v>
      </c>
      <c r="U27" s="65" t="s">
        <v>84</v>
      </c>
      <c r="V27" s="337">
        <f>Summary!K12</f>
        <v>27737</v>
      </c>
      <c r="W27" s="337">
        <f>Summary!L12</f>
        <v>25340</v>
      </c>
      <c r="X27" s="345">
        <f>Summary!K14</f>
        <v>1999</v>
      </c>
      <c r="Y27" s="345">
        <f>Summary!L14</f>
        <v>1659</v>
      </c>
      <c r="Z27" s="345">
        <f>Summary!K15</f>
        <v>693</v>
      </c>
      <c r="AA27" s="346">
        <f>Summary!L15</f>
        <v>508</v>
      </c>
      <c r="AB27" s="346">
        <f>Summary!K13</f>
        <v>534</v>
      </c>
      <c r="AC27" s="345">
        <f>Summary!L13</f>
        <v>480</v>
      </c>
      <c r="AD27" s="346">
        <f>SUM(V27,X27,Z27,AB27)</f>
        <v>30963</v>
      </c>
      <c r="AE27" s="346">
        <f>SUM(W27,Y27,AA27,AC27)</f>
        <v>27987</v>
      </c>
      <c r="AF27" s="346">
        <f>SUM(AD27,AE27)</f>
        <v>58950</v>
      </c>
      <c r="AG27" s="346">
        <f>SUM(V27,W27)</f>
        <v>53077</v>
      </c>
      <c r="AH27" s="17">
        <f>IFERROR(AG27/AF27*100,0)</f>
        <v>90.037319762510606</v>
      </c>
      <c r="AI27" s="16">
        <f>SUM(X27,Y27)</f>
        <v>3658</v>
      </c>
      <c r="AJ27" s="17">
        <f>IFERROR(AI27/AF27*100,0)</f>
        <v>6.2052586938083119</v>
      </c>
      <c r="AK27" s="16">
        <f>SUM(Z27,AA27)</f>
        <v>1201</v>
      </c>
      <c r="AL27" s="17">
        <f>IFERROR(AK27/AF27*100,0)</f>
        <v>2.0373197625106023</v>
      </c>
      <c r="AM27" s="16">
        <f>SUM(AB27,AC27)</f>
        <v>1014</v>
      </c>
      <c r="AN27" s="17">
        <f>IFERROR(AM27/AF27*100,0)</f>
        <v>1.7201017811704835</v>
      </c>
      <c r="AO27" s="65" t="s">
        <v>84</v>
      </c>
      <c r="AP27" s="337">
        <f>Summary!K16</f>
        <v>29250</v>
      </c>
      <c r="AQ27" s="337">
        <f>Summary!L16</f>
        <v>26761</v>
      </c>
      <c r="AR27" s="345">
        <f>Summary!K19</f>
        <v>528</v>
      </c>
      <c r="AS27" s="345">
        <f>Summary!L19</f>
        <v>479</v>
      </c>
      <c r="AT27" s="345">
        <f>Summary!K20</f>
        <v>216</v>
      </c>
      <c r="AU27" s="346">
        <f>Summary!L20</f>
        <v>163</v>
      </c>
      <c r="AV27" s="346">
        <f>Summary!K17</f>
        <v>537</v>
      </c>
      <c r="AW27" s="346">
        <f>Summary!L17</f>
        <v>421</v>
      </c>
      <c r="AX27" s="346">
        <f>Summary!K18</f>
        <v>365</v>
      </c>
      <c r="AY27" s="347">
        <f>Summary!L18</f>
        <v>252</v>
      </c>
      <c r="AZ27" s="346">
        <f>SUM(AP27,AR27,AT27,AV27,AX27)</f>
        <v>30896</v>
      </c>
      <c r="BA27" s="346">
        <f>SUM(AQ27,AS27,AU27,AW27,AY27)</f>
        <v>28076</v>
      </c>
      <c r="BB27" s="346">
        <f>SUM(AZ27,BA27)</f>
        <v>58972</v>
      </c>
      <c r="BC27" s="346">
        <f>SUM(AP27,AQ27)</f>
        <v>56011</v>
      </c>
      <c r="BD27" s="17">
        <f>IFERROR(BC27/BB27*100,0)</f>
        <v>94.978973071966351</v>
      </c>
      <c r="BE27" s="16">
        <f>SUM(AR27,AS27)</f>
        <v>1007</v>
      </c>
      <c r="BF27" s="17">
        <f>IFERROR(BE27/BB27*100,0)</f>
        <v>1.707590042732144</v>
      </c>
      <c r="BG27" s="16">
        <f>SUM(AT27,AU27)</f>
        <v>379</v>
      </c>
      <c r="BH27" s="17">
        <f>IFERROR(BG27/BB27*100,0)</f>
        <v>0.6426778810282846</v>
      </c>
      <c r="BI27" s="16">
        <f>SUM(AV27,AW27)</f>
        <v>958</v>
      </c>
      <c r="BJ27" s="17">
        <f>IFERROR(BI27/BB27*100,0)</f>
        <v>1.6244997625991995</v>
      </c>
      <c r="BK27" s="16">
        <f>SUM(AX27,AY27)</f>
        <v>617</v>
      </c>
      <c r="BL27" s="288">
        <f>IFERROR(BK27/BB27*100,0)</f>
        <v>1.0462592416740146</v>
      </c>
      <c r="BM27" s="294"/>
    </row>
    <row r="28" spans="1:65" s="241" customFormat="1" ht="9.9" customHeight="1" x14ac:dyDescent="0.2">
      <c r="A28" s="237" t="s">
        <v>88</v>
      </c>
      <c r="B28" s="375"/>
      <c r="C28" s="375" t="s">
        <v>98</v>
      </c>
      <c r="D28" s="376"/>
      <c r="E28" s="376"/>
      <c r="F28" s="376"/>
      <c r="G28" s="376"/>
      <c r="H28" s="376"/>
      <c r="I28" s="376"/>
      <c r="J28" s="376"/>
      <c r="K28" s="376"/>
      <c r="L28" s="376"/>
      <c r="M28" s="376"/>
      <c r="N28" s="238"/>
      <c r="O28" s="238"/>
      <c r="P28" s="238"/>
      <c r="Q28" s="238"/>
      <c r="R28" s="238"/>
      <c r="S28" s="238"/>
      <c r="T28" s="238"/>
      <c r="U28" s="237" t="s">
        <v>88</v>
      </c>
      <c r="V28" s="348"/>
      <c r="W28" s="348"/>
      <c r="X28" s="349"/>
      <c r="Y28" s="349"/>
      <c r="Z28" s="349"/>
      <c r="AA28" s="349"/>
      <c r="AB28" s="349"/>
      <c r="AC28" s="349"/>
      <c r="AD28" s="349"/>
      <c r="AE28" s="349"/>
      <c r="AF28" s="349"/>
      <c r="AG28" s="349"/>
      <c r="AH28" s="239"/>
      <c r="AI28" s="239"/>
      <c r="AJ28" s="239"/>
      <c r="AK28" s="239"/>
      <c r="AL28" s="239"/>
      <c r="AM28" s="239"/>
      <c r="AN28" s="239"/>
      <c r="AO28" s="237" t="s">
        <v>88</v>
      </c>
      <c r="AP28" s="348"/>
      <c r="AQ28" s="348"/>
      <c r="AR28" s="349"/>
      <c r="AS28" s="349"/>
      <c r="AT28" s="349"/>
      <c r="AU28" s="349"/>
      <c r="AV28" s="349"/>
      <c r="AW28" s="349"/>
      <c r="AX28" s="349"/>
      <c r="AY28" s="361"/>
      <c r="AZ28" s="349"/>
      <c r="BA28" s="349"/>
      <c r="BB28" s="349"/>
      <c r="BC28" s="349"/>
      <c r="BD28" s="239"/>
      <c r="BE28" s="239"/>
      <c r="BF28" s="239"/>
      <c r="BG28" s="239"/>
      <c r="BH28" s="239"/>
      <c r="BI28" s="239"/>
      <c r="BJ28" s="239"/>
      <c r="BK28" s="239"/>
      <c r="BL28" s="242"/>
      <c r="BM28" s="296"/>
    </row>
    <row r="29" spans="1:65" s="233" customFormat="1" ht="12" customHeight="1" x14ac:dyDescent="0.25">
      <c r="A29" s="260" t="s">
        <v>27</v>
      </c>
      <c r="B29" s="377"/>
      <c r="C29" s="377"/>
      <c r="D29" s="378"/>
      <c r="E29" s="378"/>
      <c r="F29" s="378"/>
      <c r="G29" s="378"/>
      <c r="H29" s="378"/>
      <c r="I29" s="378"/>
      <c r="J29" s="378"/>
      <c r="K29" s="378"/>
      <c r="L29" s="378"/>
      <c r="M29" s="378"/>
      <c r="N29" s="234"/>
      <c r="O29" s="234"/>
      <c r="P29" s="234"/>
      <c r="Q29" s="234"/>
      <c r="R29" s="234"/>
      <c r="S29" s="234"/>
      <c r="T29" s="234"/>
      <c r="U29" s="260" t="s">
        <v>27</v>
      </c>
      <c r="V29" s="352"/>
      <c r="W29" s="352"/>
      <c r="X29" s="353"/>
      <c r="Y29" s="353"/>
      <c r="Z29" s="353"/>
      <c r="AA29" s="354"/>
      <c r="AB29" s="354"/>
      <c r="AC29" s="353"/>
      <c r="AD29" s="354"/>
      <c r="AE29" s="354"/>
      <c r="AF29" s="354"/>
      <c r="AG29" s="354"/>
      <c r="AH29" s="232"/>
      <c r="AI29" s="232"/>
      <c r="AJ29" s="232"/>
      <c r="AK29" s="232"/>
      <c r="AL29" s="232"/>
      <c r="AM29" s="232"/>
      <c r="AN29" s="232"/>
      <c r="AO29" s="260" t="s">
        <v>27</v>
      </c>
      <c r="AP29" s="352"/>
      <c r="AQ29" s="352"/>
      <c r="AR29" s="353"/>
      <c r="AS29" s="353"/>
      <c r="AT29" s="353"/>
      <c r="AU29" s="354"/>
      <c r="AV29" s="354"/>
      <c r="AW29" s="354"/>
      <c r="AX29" s="354"/>
      <c r="AY29" s="355"/>
      <c r="AZ29" s="354"/>
      <c r="BA29" s="354"/>
      <c r="BB29" s="354"/>
      <c r="BC29" s="354"/>
      <c r="BD29" s="232"/>
      <c r="BE29" s="232"/>
      <c r="BF29" s="232"/>
      <c r="BG29" s="232"/>
      <c r="BH29" s="232"/>
      <c r="BI29" s="232"/>
      <c r="BJ29" s="232"/>
      <c r="BK29" s="232"/>
      <c r="BL29" s="255"/>
      <c r="BM29" s="295"/>
    </row>
    <row r="30" spans="1:65" s="7" customFormat="1" ht="13.2" x14ac:dyDescent="0.25">
      <c r="A30" s="65" t="s">
        <v>84</v>
      </c>
      <c r="B30" s="333">
        <f>Summary!N8</f>
        <v>29953</v>
      </c>
      <c r="C30" s="333">
        <f>Summary!O8</f>
        <v>27809</v>
      </c>
      <c r="D30" s="374">
        <f>Summary!N10</f>
        <v>868</v>
      </c>
      <c r="E30" s="374">
        <f>Summary!O10</f>
        <v>857</v>
      </c>
      <c r="F30" s="374">
        <f>Summary!N11</f>
        <v>147</v>
      </c>
      <c r="G30" s="374">
        <f>Summary!O11</f>
        <v>141</v>
      </c>
      <c r="H30" s="374">
        <f>Summary!N9</f>
        <v>422</v>
      </c>
      <c r="I30" s="374">
        <f>Summary!O9</f>
        <v>316</v>
      </c>
      <c r="J30" s="374">
        <f>SUM(B30,D30,F30,H30)</f>
        <v>31390</v>
      </c>
      <c r="K30" s="374">
        <f>SUM(C30,E30,G30,I30)</f>
        <v>29123</v>
      </c>
      <c r="L30" s="374">
        <f>SUM(J30,K30)</f>
        <v>60513</v>
      </c>
      <c r="M30" s="374">
        <f>SUM(B30,C30)</f>
        <v>57762</v>
      </c>
      <c r="N30" s="67">
        <f>IFERROR(M30/L30*100,0)</f>
        <v>95.453869416489027</v>
      </c>
      <c r="O30" s="66">
        <f>SUM(D30,E30)</f>
        <v>1725</v>
      </c>
      <c r="P30" s="67">
        <f>IFERROR(O30/L30*100,0)</f>
        <v>2.8506271379703536</v>
      </c>
      <c r="Q30" s="66">
        <f>SUM(F30,G30)</f>
        <v>288</v>
      </c>
      <c r="R30" s="67">
        <f>IFERROR(Q30/L30*100,0)</f>
        <v>0.47593079173070246</v>
      </c>
      <c r="S30" s="66">
        <f>SUM(H30,I30)</f>
        <v>738</v>
      </c>
      <c r="T30" s="67">
        <f>IFERROR(S30/L30*100,0)</f>
        <v>1.2195726538099252</v>
      </c>
      <c r="U30" s="65" t="s">
        <v>84</v>
      </c>
      <c r="V30" s="337">
        <f>Summary!N12</f>
        <v>28528</v>
      </c>
      <c r="W30" s="337">
        <f>Summary!O12</f>
        <v>26438</v>
      </c>
      <c r="X30" s="345">
        <f>Summary!N14</f>
        <v>1974</v>
      </c>
      <c r="Y30" s="345">
        <f>Summary!O14</f>
        <v>1859</v>
      </c>
      <c r="Z30" s="345">
        <f>Summary!N15</f>
        <v>544</v>
      </c>
      <c r="AA30" s="346">
        <f>Summary!O15</f>
        <v>510</v>
      </c>
      <c r="AB30" s="346">
        <f>Summary!N13</f>
        <v>324</v>
      </c>
      <c r="AC30" s="345">
        <f>Summary!O13</f>
        <v>246</v>
      </c>
      <c r="AD30" s="346">
        <f>SUM(V30,X30,Z30,AB30)</f>
        <v>31370</v>
      </c>
      <c r="AE30" s="346">
        <f>SUM(W30,Y30,AA30,AC30)</f>
        <v>29053</v>
      </c>
      <c r="AF30" s="346">
        <f>SUM(AD30,AE30)</f>
        <v>60423</v>
      </c>
      <c r="AG30" s="346">
        <f>SUM(V30,W30)</f>
        <v>54966</v>
      </c>
      <c r="AH30" s="17">
        <f>IFERROR(AG30/AF30*100,0)</f>
        <v>90.968670870363937</v>
      </c>
      <c r="AI30" s="16">
        <f>SUM(X30,Y30)</f>
        <v>3833</v>
      </c>
      <c r="AJ30" s="17">
        <f>IFERROR(AI30/AF30*100,0)</f>
        <v>6.3436108766529307</v>
      </c>
      <c r="AK30" s="16">
        <f>SUM(Z30,AA30)</f>
        <v>1054</v>
      </c>
      <c r="AL30" s="17">
        <f>IFERROR(AK30/AF30*100,0)</f>
        <v>1.744368866160237</v>
      </c>
      <c r="AM30" s="16">
        <f>SUM(AB30,AC30)</f>
        <v>570</v>
      </c>
      <c r="AN30" s="17">
        <f>IFERROR(AM30/AF30*100,0)</f>
        <v>0.94334938682289859</v>
      </c>
      <c r="AO30" s="65" t="s">
        <v>84</v>
      </c>
      <c r="AP30" s="337">
        <f>Summary!N16</f>
        <v>29675</v>
      </c>
      <c r="AQ30" s="337">
        <f>Summary!O16</f>
        <v>27931</v>
      </c>
      <c r="AR30" s="345">
        <f>Summary!N19</f>
        <v>510</v>
      </c>
      <c r="AS30" s="345">
        <f>Summary!O19</f>
        <v>437</v>
      </c>
      <c r="AT30" s="345">
        <f>Summary!N20</f>
        <v>172</v>
      </c>
      <c r="AU30" s="346">
        <f>Summary!O20</f>
        <v>110</v>
      </c>
      <c r="AV30" s="346">
        <f>Summary!N17</f>
        <v>503</v>
      </c>
      <c r="AW30" s="346">
        <f>Summary!O17</f>
        <v>405</v>
      </c>
      <c r="AX30" s="346">
        <f>Summary!N18</f>
        <v>422</v>
      </c>
      <c r="AY30" s="347">
        <f>Summary!O18</f>
        <v>310</v>
      </c>
      <c r="AZ30" s="346">
        <f>SUM(AP30,AR30,AT30,AV30,AX30)</f>
        <v>31282</v>
      </c>
      <c r="BA30" s="346">
        <f>SUM(AQ30,AS30,AU30,AW30,AY30)</f>
        <v>29193</v>
      </c>
      <c r="BB30" s="346">
        <f>SUM(AZ30,BA30)</f>
        <v>60475</v>
      </c>
      <c r="BC30" s="346">
        <f>SUM(AP30,AQ30)</f>
        <v>57606</v>
      </c>
      <c r="BD30" s="17">
        <f>IFERROR(BC30/BB30*100,0)</f>
        <v>95.255890863993386</v>
      </c>
      <c r="BE30" s="16">
        <f>SUM(AR30,AS30)</f>
        <v>947</v>
      </c>
      <c r="BF30" s="17">
        <f>IFERROR(BE30/BB30*100,0)</f>
        <v>1.5659363373294748</v>
      </c>
      <c r="BG30" s="16">
        <f>SUM(AT30,AU30)</f>
        <v>282</v>
      </c>
      <c r="BH30" s="17">
        <f>IFERROR(BG30/BB30*100,0)</f>
        <v>0.46630839189747825</v>
      </c>
      <c r="BI30" s="16">
        <f>SUM(AV30,AW30)</f>
        <v>908</v>
      </c>
      <c r="BJ30" s="17">
        <f>IFERROR(BI30/BB30*100,0)</f>
        <v>1.5014468788755684</v>
      </c>
      <c r="BK30" s="16">
        <f>SUM(AX30,AY30)</f>
        <v>732</v>
      </c>
      <c r="BL30" s="288">
        <f>IFERROR(BK30/BB30*100,0)</f>
        <v>1.2104175279040925</v>
      </c>
      <c r="BM30" s="294"/>
    </row>
    <row r="31" spans="1:65" s="241" customFormat="1" ht="9.9" customHeight="1" x14ac:dyDescent="0.2">
      <c r="A31" s="237" t="s">
        <v>89</v>
      </c>
      <c r="B31" s="375"/>
      <c r="C31" s="375"/>
      <c r="D31" s="376"/>
      <c r="E31" s="376"/>
      <c r="F31" s="376"/>
      <c r="G31" s="376"/>
      <c r="H31" s="376"/>
      <c r="I31" s="376"/>
      <c r="J31" s="376"/>
      <c r="K31" s="376"/>
      <c r="L31" s="376"/>
      <c r="M31" s="376"/>
      <c r="N31" s="238"/>
      <c r="O31" s="238"/>
      <c r="P31" s="238"/>
      <c r="Q31" s="238"/>
      <c r="R31" s="238"/>
      <c r="S31" s="238"/>
      <c r="T31" s="238"/>
      <c r="U31" s="237" t="s">
        <v>89</v>
      </c>
      <c r="V31" s="362"/>
      <c r="W31" s="362"/>
      <c r="X31" s="363"/>
      <c r="Y31" s="363"/>
      <c r="Z31" s="363"/>
      <c r="AA31" s="349"/>
      <c r="AB31" s="349"/>
      <c r="AC31" s="349"/>
      <c r="AD31" s="349"/>
      <c r="AE31" s="349"/>
      <c r="AF31" s="349"/>
      <c r="AG31" s="349"/>
      <c r="AH31" s="239"/>
      <c r="AI31" s="239"/>
      <c r="AJ31" s="239"/>
      <c r="AK31" s="239"/>
      <c r="AL31" s="239"/>
      <c r="AM31" s="239"/>
      <c r="AN31" s="239"/>
      <c r="AO31" s="237" t="s">
        <v>89</v>
      </c>
      <c r="AP31" s="362"/>
      <c r="AQ31" s="362"/>
      <c r="AR31" s="363"/>
      <c r="AS31" s="363"/>
      <c r="AT31" s="363"/>
      <c r="AU31" s="349"/>
      <c r="AV31" s="349"/>
      <c r="AW31" s="349"/>
      <c r="AX31" s="349"/>
      <c r="AY31" s="350"/>
      <c r="AZ31" s="351"/>
      <c r="BA31" s="351"/>
      <c r="BB31" s="351"/>
      <c r="BC31" s="351"/>
      <c r="BD31" s="240"/>
      <c r="BE31" s="240"/>
      <c r="BF31" s="240"/>
      <c r="BG31" s="240"/>
      <c r="BH31" s="240"/>
      <c r="BI31" s="240"/>
      <c r="BJ31" s="240"/>
      <c r="BK31" s="240"/>
      <c r="BL31" s="289"/>
      <c r="BM31" s="296"/>
    </row>
    <row r="32" spans="1:65" s="233" customFormat="1" ht="12" customHeight="1" x14ac:dyDescent="0.25">
      <c r="A32" s="231" t="s">
        <v>28</v>
      </c>
      <c r="B32" s="379"/>
      <c r="C32" s="379"/>
      <c r="D32" s="378"/>
      <c r="E32" s="378"/>
      <c r="F32" s="378"/>
      <c r="G32" s="378"/>
      <c r="H32" s="378"/>
      <c r="I32" s="378"/>
      <c r="J32" s="378"/>
      <c r="K32" s="378"/>
      <c r="L32" s="378"/>
      <c r="M32" s="378"/>
      <c r="N32" s="234"/>
      <c r="O32" s="234"/>
      <c r="P32" s="234"/>
      <c r="Q32" s="234"/>
      <c r="R32" s="234"/>
      <c r="S32" s="234"/>
      <c r="T32" s="234"/>
      <c r="U32" s="231" t="s">
        <v>28</v>
      </c>
      <c r="V32" s="364"/>
      <c r="W32" s="364"/>
      <c r="X32" s="353"/>
      <c r="Y32" s="353"/>
      <c r="Z32" s="353"/>
      <c r="AA32" s="354"/>
      <c r="AB32" s="354"/>
      <c r="AC32" s="353"/>
      <c r="AD32" s="354"/>
      <c r="AE32" s="354"/>
      <c r="AF32" s="354"/>
      <c r="AG32" s="354"/>
      <c r="AH32" s="232"/>
      <c r="AI32" s="232"/>
      <c r="AJ32" s="232"/>
      <c r="AK32" s="232"/>
      <c r="AL32" s="232"/>
      <c r="AM32" s="232"/>
      <c r="AN32" s="232"/>
      <c r="AO32" s="231" t="s">
        <v>28</v>
      </c>
      <c r="AP32" s="364"/>
      <c r="AQ32" s="364"/>
      <c r="AR32" s="353"/>
      <c r="AS32" s="353"/>
      <c r="AT32" s="353"/>
      <c r="AU32" s="354"/>
      <c r="AV32" s="354"/>
      <c r="AW32" s="354"/>
      <c r="AX32" s="354"/>
      <c r="AY32" s="355"/>
      <c r="AZ32" s="356"/>
      <c r="BA32" s="356"/>
      <c r="BB32" s="356"/>
      <c r="BC32" s="356"/>
      <c r="BD32" s="257"/>
      <c r="BE32" s="257"/>
      <c r="BF32" s="257"/>
      <c r="BG32" s="257"/>
      <c r="BH32" s="257"/>
      <c r="BI32" s="257"/>
      <c r="BJ32" s="257"/>
      <c r="BK32" s="257"/>
      <c r="BL32" s="256"/>
      <c r="BM32" s="295"/>
    </row>
    <row r="33" spans="1:67" s="7" customFormat="1" ht="13.2" x14ac:dyDescent="0.25">
      <c r="A33" s="65" t="s">
        <v>84</v>
      </c>
      <c r="B33" s="333">
        <f>Summary!Q8</f>
        <v>30869</v>
      </c>
      <c r="C33" s="333">
        <f>Summary!R8</f>
        <v>28662</v>
      </c>
      <c r="D33" s="374">
        <f>Summary!Q10</f>
        <v>849</v>
      </c>
      <c r="E33" s="374">
        <f>Summary!R10</f>
        <v>830</v>
      </c>
      <c r="F33" s="374">
        <f>Summary!Q11</f>
        <v>134</v>
      </c>
      <c r="G33" s="374">
        <f>Summary!R11</f>
        <v>135</v>
      </c>
      <c r="H33" s="374">
        <f>Summary!Q9</f>
        <v>479</v>
      </c>
      <c r="I33" s="374">
        <f>Summary!R9</f>
        <v>288</v>
      </c>
      <c r="J33" s="374">
        <f>SUM(B33,D33,F33,H33)</f>
        <v>32331</v>
      </c>
      <c r="K33" s="374">
        <f>SUM(C33,E33,G33,I33)</f>
        <v>29915</v>
      </c>
      <c r="L33" s="374">
        <f>SUM(J33,K33)</f>
        <v>62246</v>
      </c>
      <c r="M33" s="374">
        <f>SUM(B33,C33)</f>
        <v>59531</v>
      </c>
      <c r="N33" s="67">
        <f>IFERROR(M33/L33*100,0)</f>
        <v>95.638273945313756</v>
      </c>
      <c r="O33" s="66">
        <f>SUM(D33,E33)</f>
        <v>1679</v>
      </c>
      <c r="P33" s="67">
        <f>IFERROR(O33/L33*100,0)</f>
        <v>2.6973620794910516</v>
      </c>
      <c r="Q33" s="66">
        <f>SUM(F33,G33)</f>
        <v>269</v>
      </c>
      <c r="R33" s="67">
        <f>IFERROR(Q33/L33*100,0)</f>
        <v>0.43215628313465926</v>
      </c>
      <c r="S33" s="66">
        <f>SUM(H33,I33)</f>
        <v>767</v>
      </c>
      <c r="T33" s="67">
        <f>IFERROR(S33/L33*100,0)</f>
        <v>1.232207692060534</v>
      </c>
      <c r="U33" s="65" t="s">
        <v>84</v>
      </c>
      <c r="V33" s="337">
        <f>Summary!Q12</f>
        <v>29730</v>
      </c>
      <c r="W33" s="337">
        <f>Summary!R12</f>
        <v>27257</v>
      </c>
      <c r="X33" s="345">
        <f>Summary!Q14</f>
        <v>1855</v>
      </c>
      <c r="Y33" s="345">
        <f>Summary!R14</f>
        <v>1946</v>
      </c>
      <c r="Z33" s="345">
        <f>Summary!Q15</f>
        <v>506</v>
      </c>
      <c r="AA33" s="346">
        <f>Summary!R15</f>
        <v>474</v>
      </c>
      <c r="AB33" s="346">
        <f>Summary!Q13</f>
        <v>169</v>
      </c>
      <c r="AC33" s="345">
        <f>Summary!R13</f>
        <v>145</v>
      </c>
      <c r="AD33" s="346">
        <f>SUM(V33,X33,Z33,AB33)</f>
        <v>32260</v>
      </c>
      <c r="AE33" s="346">
        <f>SUM(W33,Y33,AA33,AC33)</f>
        <v>29822</v>
      </c>
      <c r="AF33" s="346">
        <f>SUM(AD33,AE33)</f>
        <v>62082</v>
      </c>
      <c r="AG33" s="346">
        <f>SUM(V33,W33)</f>
        <v>56987</v>
      </c>
      <c r="AH33" s="17">
        <f>IFERROR(AG33/AF33*100,0)</f>
        <v>91.793112335298474</v>
      </c>
      <c r="AI33" s="16">
        <f>SUM(X33,Y33)</f>
        <v>3801</v>
      </c>
      <c r="AJ33" s="17">
        <f>IFERROR(AI33/AF33*100,0)</f>
        <v>6.1225475983376825</v>
      </c>
      <c r="AK33" s="16">
        <f>SUM(Z33,AA33)</f>
        <v>980</v>
      </c>
      <c r="AL33" s="17">
        <f>IFERROR(AK33/AF33*100,0)</f>
        <v>1.5785573918366034</v>
      </c>
      <c r="AM33" s="16">
        <f>SUM(AB33,AC33)</f>
        <v>314</v>
      </c>
      <c r="AN33" s="17">
        <f>IFERROR(AM33/AF33*100,0)</f>
        <v>0.50578267452723813</v>
      </c>
      <c r="AO33" s="65" t="s">
        <v>84</v>
      </c>
      <c r="AP33" s="337">
        <f>Summary!Q16</f>
        <v>30608</v>
      </c>
      <c r="AQ33" s="337">
        <f>Summary!R16</f>
        <v>28714</v>
      </c>
      <c r="AR33" s="345">
        <f>Summary!Q19</f>
        <v>496</v>
      </c>
      <c r="AS33" s="345">
        <f>Summary!R19</f>
        <v>414</v>
      </c>
      <c r="AT33" s="345">
        <f>Summary!Q20</f>
        <v>148</v>
      </c>
      <c r="AU33" s="346">
        <f>Summary!R20</f>
        <v>117</v>
      </c>
      <c r="AV33" s="346">
        <f>Summary!Q17</f>
        <v>524</v>
      </c>
      <c r="AW33" s="346">
        <f>Summary!R17</f>
        <v>434</v>
      </c>
      <c r="AX33" s="346">
        <f>Summary!Q18</f>
        <v>461</v>
      </c>
      <c r="AY33" s="347">
        <f>Summary!R18</f>
        <v>273</v>
      </c>
      <c r="AZ33" s="346">
        <f>SUM(AP33,AR33,AT33,AV33,AX33)</f>
        <v>32237</v>
      </c>
      <c r="BA33" s="346">
        <f>SUM(AQ33,AS33,AU33,AW33,AY33)</f>
        <v>29952</v>
      </c>
      <c r="BB33" s="346">
        <f>SUM(AZ33,BA33)</f>
        <v>62189</v>
      </c>
      <c r="BC33" s="346">
        <f>SUM(AP33,AQ33)</f>
        <v>59322</v>
      </c>
      <c r="BD33" s="17">
        <f>IFERROR(BC33/BB33*100,0)</f>
        <v>95.389859943076743</v>
      </c>
      <c r="BE33" s="16">
        <f>SUM(AR33,AS33)</f>
        <v>910</v>
      </c>
      <c r="BF33" s="17">
        <f>IFERROR(BE33/BB33*100,0)</f>
        <v>1.4632812876875332</v>
      </c>
      <c r="BG33" s="16">
        <f>SUM(AT33,AU33)</f>
        <v>265</v>
      </c>
      <c r="BH33" s="17">
        <f>IFERROR(BG33/BB33*100,0)</f>
        <v>0.42612037498592997</v>
      </c>
      <c r="BI33" s="16">
        <f>SUM(AV33,AW33)</f>
        <v>958</v>
      </c>
      <c r="BJ33" s="17">
        <f>IFERROR(BI33/BB33*100,0)</f>
        <v>1.5404653556095129</v>
      </c>
      <c r="BK33" s="16">
        <f>SUM(AX33,AY33)</f>
        <v>734</v>
      </c>
      <c r="BL33" s="288">
        <f>IFERROR(BK33/BB33*100,0)</f>
        <v>1.180273038640274</v>
      </c>
      <c r="BM33" s="294"/>
    </row>
    <row r="34" spans="1:67" s="241" customFormat="1" ht="9.9" customHeight="1" x14ac:dyDescent="0.2">
      <c r="A34" s="237" t="s">
        <v>90</v>
      </c>
      <c r="B34" s="375"/>
      <c r="C34" s="375"/>
      <c r="D34" s="376"/>
      <c r="E34" s="376"/>
      <c r="F34" s="376"/>
      <c r="G34" s="376"/>
      <c r="H34" s="376"/>
      <c r="I34" s="376"/>
      <c r="J34" s="376"/>
      <c r="K34" s="376"/>
      <c r="L34" s="376"/>
      <c r="M34" s="376"/>
      <c r="N34" s="238"/>
      <c r="O34" s="238"/>
      <c r="P34" s="238"/>
      <c r="Q34" s="238"/>
      <c r="R34" s="238"/>
      <c r="S34" s="238"/>
      <c r="T34" s="238"/>
      <c r="U34" s="237" t="s">
        <v>90</v>
      </c>
      <c r="V34" s="362"/>
      <c r="W34" s="362"/>
      <c r="X34" s="363"/>
      <c r="Y34" s="363"/>
      <c r="Z34" s="363"/>
      <c r="AA34" s="349"/>
      <c r="AB34" s="349"/>
      <c r="AC34" s="349"/>
      <c r="AD34" s="349"/>
      <c r="AE34" s="349"/>
      <c r="AF34" s="349"/>
      <c r="AG34" s="349"/>
      <c r="AH34" s="239"/>
      <c r="AI34" s="239"/>
      <c r="AJ34" s="239"/>
      <c r="AK34" s="239"/>
      <c r="AL34" s="239"/>
      <c r="AM34" s="239"/>
      <c r="AN34" s="239"/>
      <c r="AO34" s="237" t="s">
        <v>90</v>
      </c>
      <c r="AP34" s="362"/>
      <c r="AQ34" s="362"/>
      <c r="AR34" s="363"/>
      <c r="AS34" s="363"/>
      <c r="AT34" s="363"/>
      <c r="AU34" s="349"/>
      <c r="AV34" s="349"/>
      <c r="AW34" s="349"/>
      <c r="AX34" s="349"/>
      <c r="AY34" s="361"/>
      <c r="AZ34" s="349"/>
      <c r="BA34" s="349"/>
      <c r="BB34" s="349"/>
      <c r="BC34" s="349"/>
      <c r="BD34" s="239"/>
      <c r="BE34" s="239"/>
      <c r="BF34" s="239"/>
      <c r="BG34" s="239"/>
      <c r="BH34" s="239"/>
      <c r="BI34" s="239"/>
      <c r="BJ34" s="239"/>
      <c r="BK34" s="239"/>
      <c r="BL34" s="242"/>
      <c r="BM34" s="296"/>
    </row>
    <row r="35" spans="1:67" s="233" customFormat="1" ht="12" customHeight="1" x14ac:dyDescent="0.25">
      <c r="A35" s="235" t="s">
        <v>29</v>
      </c>
      <c r="B35" s="382"/>
      <c r="C35" s="382"/>
      <c r="D35" s="383"/>
      <c r="E35" s="383"/>
      <c r="F35" s="383"/>
      <c r="G35" s="383"/>
      <c r="H35" s="383"/>
      <c r="I35" s="383"/>
      <c r="J35" s="383"/>
      <c r="K35" s="383"/>
      <c r="L35" s="383"/>
      <c r="M35" s="383"/>
      <c r="N35" s="236"/>
      <c r="O35" s="236"/>
      <c r="P35" s="236"/>
      <c r="Q35" s="236"/>
      <c r="R35" s="236"/>
      <c r="S35" s="236"/>
      <c r="T35" s="236"/>
      <c r="U35" s="235" t="s">
        <v>29</v>
      </c>
      <c r="V35" s="365"/>
      <c r="W35" s="365"/>
      <c r="X35" s="366"/>
      <c r="Y35" s="366"/>
      <c r="Z35" s="366"/>
      <c r="AA35" s="367"/>
      <c r="AB35" s="367"/>
      <c r="AC35" s="366"/>
      <c r="AD35" s="367"/>
      <c r="AE35" s="367"/>
      <c r="AF35" s="367"/>
      <c r="AG35" s="367"/>
      <c r="AH35" s="262"/>
      <c r="AI35" s="262"/>
      <c r="AJ35" s="262"/>
      <c r="AK35" s="262"/>
      <c r="AL35" s="262"/>
      <c r="AM35" s="262"/>
      <c r="AN35" s="262"/>
      <c r="AO35" s="235" t="s">
        <v>29</v>
      </c>
      <c r="AP35" s="365"/>
      <c r="AQ35" s="365"/>
      <c r="AR35" s="366"/>
      <c r="AS35" s="366"/>
      <c r="AT35" s="366"/>
      <c r="AU35" s="367"/>
      <c r="AV35" s="367"/>
      <c r="AW35" s="367"/>
      <c r="AX35" s="367"/>
      <c r="AY35" s="368"/>
      <c r="AZ35" s="367"/>
      <c r="BA35" s="367"/>
      <c r="BB35" s="367"/>
      <c r="BC35" s="367"/>
      <c r="BD35" s="262"/>
      <c r="BE35" s="262"/>
      <c r="BF35" s="262"/>
      <c r="BG35" s="262"/>
      <c r="BH35" s="262"/>
      <c r="BI35" s="262"/>
      <c r="BJ35" s="262"/>
      <c r="BK35" s="262"/>
      <c r="BL35" s="261"/>
      <c r="BM35" s="295"/>
    </row>
    <row r="36" spans="1:67" s="7" customFormat="1" ht="13.2" x14ac:dyDescent="0.25">
      <c r="A36" s="217" t="s">
        <v>84</v>
      </c>
      <c r="B36" s="384">
        <f>Summary!T8</f>
        <v>8</v>
      </c>
      <c r="C36" s="384">
        <f>Summary!U8</f>
        <v>12</v>
      </c>
      <c r="D36" s="336">
        <f>Summary!T10</f>
        <v>0</v>
      </c>
      <c r="E36" s="336">
        <f>Summary!U10</f>
        <v>0</v>
      </c>
      <c r="F36" s="336">
        <f>Summary!T11</f>
        <v>0</v>
      </c>
      <c r="G36" s="336">
        <f>Summary!U11</f>
        <v>0</v>
      </c>
      <c r="H36" s="336">
        <f>Summary!T9</f>
        <v>0</v>
      </c>
      <c r="I36" s="336">
        <f>Summary!U9</f>
        <v>1</v>
      </c>
      <c r="J36" s="336">
        <f>SUM(B36,D36,F36,H36)</f>
        <v>8</v>
      </c>
      <c r="K36" s="336">
        <f>SUM(C36,E36,G36,I36)</f>
        <v>13</v>
      </c>
      <c r="L36" s="336">
        <f>SUM(J36,K36)</f>
        <v>21</v>
      </c>
      <c r="M36" s="336">
        <f>SUM(B36,C36)</f>
        <v>20</v>
      </c>
      <c r="N36" s="219">
        <f>IFERROR(M36/L36*100,0)</f>
        <v>95.238095238095227</v>
      </c>
      <c r="O36" s="218">
        <f>SUM(D36,E36)</f>
        <v>0</v>
      </c>
      <c r="P36" s="219">
        <f>IFERROR(O36/L36*100,0)</f>
        <v>0</v>
      </c>
      <c r="Q36" s="218">
        <f>SUM(F36,G36)</f>
        <v>0</v>
      </c>
      <c r="R36" s="219">
        <f>IFERROR(Q36/L36*100,0)</f>
        <v>0</v>
      </c>
      <c r="S36" s="218">
        <f>SUM(H36,I36)</f>
        <v>1</v>
      </c>
      <c r="T36" s="219">
        <f>IFERROR(S36/L36*100,0)</f>
        <v>4.7619047619047619</v>
      </c>
      <c r="U36" s="217" t="s">
        <v>84</v>
      </c>
      <c r="V36" s="341">
        <f>Summary!T12</f>
        <v>8</v>
      </c>
      <c r="W36" s="341">
        <f>Summary!U12</f>
        <v>10</v>
      </c>
      <c r="X36" s="342">
        <f>Summary!T14</f>
        <v>0</v>
      </c>
      <c r="Y36" s="342">
        <f>Summary!U14</f>
        <v>2</v>
      </c>
      <c r="Z36" s="342">
        <f>Summary!T15</f>
        <v>0</v>
      </c>
      <c r="AA36" s="343">
        <f>Summary!U15</f>
        <v>1</v>
      </c>
      <c r="AB36" s="343">
        <f>Summary!T13</f>
        <v>0</v>
      </c>
      <c r="AC36" s="342">
        <f>Summary!U13</f>
        <v>0</v>
      </c>
      <c r="AD36" s="343">
        <f>SUM(V36,X36,Z36,AB36)</f>
        <v>8</v>
      </c>
      <c r="AE36" s="343">
        <f>SUM(W36,Y36,AA36,AC36)</f>
        <v>13</v>
      </c>
      <c r="AF36" s="343">
        <f>SUM(AD36,AE36)</f>
        <v>21</v>
      </c>
      <c r="AG36" s="343">
        <f>SUM(V36,W36)</f>
        <v>18</v>
      </c>
      <c r="AH36" s="264">
        <f>IFERROR(AG36/AF36*100,0)</f>
        <v>85.714285714285708</v>
      </c>
      <c r="AI36" s="263">
        <f>SUM(X36,Y36)</f>
        <v>2</v>
      </c>
      <c r="AJ36" s="264">
        <f>IFERROR(AI36/AF36*100,0)</f>
        <v>9.5238095238095237</v>
      </c>
      <c r="AK36" s="263">
        <f>SUM(Z36,AA36)</f>
        <v>1</v>
      </c>
      <c r="AL36" s="264">
        <f>IFERROR(AK36/AF36*100,0)</f>
        <v>4.7619047619047619</v>
      </c>
      <c r="AM36" s="263">
        <f>SUM(AB36,AC36)</f>
        <v>0</v>
      </c>
      <c r="AN36" s="264">
        <f>IFERROR(AM36/AF36*100,0)</f>
        <v>0</v>
      </c>
      <c r="AO36" s="217" t="s">
        <v>84</v>
      </c>
      <c r="AP36" s="341">
        <f>Summary!T16</f>
        <v>8</v>
      </c>
      <c r="AQ36" s="341">
        <f>Summary!U16</f>
        <v>12</v>
      </c>
      <c r="AR36" s="342">
        <f>Summary!T19</f>
        <v>0</v>
      </c>
      <c r="AS36" s="342">
        <f>Summary!U19</f>
        <v>0</v>
      </c>
      <c r="AT36" s="342">
        <f>Summary!T20</f>
        <v>0</v>
      </c>
      <c r="AU36" s="343">
        <f>Summary!U20</f>
        <v>0</v>
      </c>
      <c r="AV36" s="343">
        <f>Summary!T17</f>
        <v>0</v>
      </c>
      <c r="AW36" s="343">
        <f>Summary!U17</f>
        <v>1</v>
      </c>
      <c r="AX36" s="343">
        <f>Summary!T18</f>
        <v>0</v>
      </c>
      <c r="AY36" s="344">
        <f>Summary!U18</f>
        <v>0</v>
      </c>
      <c r="AZ36" s="343">
        <f>SUM(AP36,AR36,AT36,AV36,AX36)</f>
        <v>8</v>
      </c>
      <c r="BA36" s="343">
        <f>SUM(AQ36,AS36,AU36,AW36,AY36)</f>
        <v>13</v>
      </c>
      <c r="BB36" s="343">
        <f>SUM(AZ36,BA36)</f>
        <v>21</v>
      </c>
      <c r="BC36" s="343">
        <f>SUM(AP36,AQ36)</f>
        <v>20</v>
      </c>
      <c r="BD36" s="264">
        <f>IFERROR(BC36/BB36*100,0)</f>
        <v>95.238095238095227</v>
      </c>
      <c r="BE36" s="263">
        <f>SUM(AR36,AS36)</f>
        <v>0</v>
      </c>
      <c r="BF36" s="264">
        <f>IFERROR(BE36/BB36*100,0)</f>
        <v>0</v>
      </c>
      <c r="BG36" s="263">
        <f>SUM(AT36,AU36)</f>
        <v>0</v>
      </c>
      <c r="BH36" s="264">
        <f>IFERROR(BG36/BB36*100,0)</f>
        <v>0</v>
      </c>
      <c r="BI36" s="263">
        <f>SUM(AV36,AW36)</f>
        <v>1</v>
      </c>
      <c r="BJ36" s="264">
        <f>IFERROR(BI36/BB36*100,0)</f>
        <v>4.7619047619047619</v>
      </c>
      <c r="BK36" s="263">
        <f>SUM(AX36,AY36)</f>
        <v>0</v>
      </c>
      <c r="BL36" s="290">
        <f>IFERROR(BK36/BB36*100,0)</f>
        <v>0</v>
      </c>
      <c r="BM36" s="294"/>
    </row>
    <row r="37" spans="1:67" s="241" customFormat="1" ht="9.9" customHeight="1" x14ac:dyDescent="0.2">
      <c r="A37" s="243" t="s">
        <v>91</v>
      </c>
      <c r="B37" s="385"/>
      <c r="C37" s="385"/>
      <c r="D37" s="386"/>
      <c r="E37" s="386"/>
      <c r="F37" s="386"/>
      <c r="G37" s="386"/>
      <c r="H37" s="386"/>
      <c r="I37" s="386"/>
      <c r="J37" s="386"/>
      <c r="K37" s="386"/>
      <c r="L37" s="386"/>
      <c r="M37" s="386"/>
      <c r="N37" s="244"/>
      <c r="O37" s="244"/>
      <c r="P37" s="244"/>
      <c r="Q37" s="244"/>
      <c r="R37" s="244"/>
      <c r="S37" s="244"/>
      <c r="T37" s="244"/>
      <c r="U37" s="243" t="s">
        <v>91</v>
      </c>
      <c r="V37" s="369"/>
      <c r="W37" s="369"/>
      <c r="X37" s="370"/>
      <c r="Y37" s="370"/>
      <c r="Z37" s="370"/>
      <c r="AA37" s="371"/>
      <c r="AB37" s="371"/>
      <c r="AC37" s="371"/>
      <c r="AD37" s="371"/>
      <c r="AE37" s="371"/>
      <c r="AF37" s="371"/>
      <c r="AG37" s="371"/>
      <c r="AH37" s="267"/>
      <c r="AI37" s="267"/>
      <c r="AJ37" s="267"/>
      <c r="AK37" s="267"/>
      <c r="AL37" s="267"/>
      <c r="AM37" s="267"/>
      <c r="AN37" s="267"/>
      <c r="AO37" s="243" t="s">
        <v>91</v>
      </c>
      <c r="AP37" s="265"/>
      <c r="AQ37" s="265"/>
      <c r="AR37" s="266"/>
      <c r="AS37" s="266"/>
      <c r="AT37" s="266"/>
      <c r="AU37" s="267"/>
      <c r="AV37" s="267"/>
      <c r="AW37" s="267"/>
      <c r="AX37" s="267"/>
      <c r="AY37" s="268"/>
      <c r="AZ37" s="267"/>
      <c r="BA37" s="267"/>
      <c r="BB37" s="267"/>
      <c r="BC37" s="267"/>
      <c r="BD37" s="267"/>
      <c r="BE37" s="267"/>
      <c r="BF37" s="267"/>
      <c r="BG37" s="267"/>
      <c r="BH37" s="267"/>
      <c r="BI37" s="267"/>
      <c r="BJ37" s="267"/>
      <c r="BK37" s="267"/>
      <c r="BL37" s="266"/>
      <c r="BM37" s="296"/>
    </row>
    <row r="38" spans="1:67" s="241" customFormat="1" ht="9.9" customHeight="1" x14ac:dyDescent="0.2">
      <c r="A38" s="245" t="s">
        <v>261</v>
      </c>
      <c r="B38" s="246"/>
      <c r="C38" s="246"/>
      <c r="D38" s="247"/>
      <c r="E38" s="247"/>
      <c r="F38" s="247"/>
      <c r="G38" s="247"/>
      <c r="H38" s="247"/>
      <c r="I38" s="247"/>
      <c r="J38" s="247"/>
      <c r="K38" s="247"/>
      <c r="L38" s="247"/>
      <c r="M38" s="247"/>
      <c r="N38" s="247"/>
      <c r="O38" s="247"/>
      <c r="P38" s="247"/>
      <c r="Q38" s="247"/>
      <c r="R38" s="247"/>
      <c r="S38" s="247"/>
      <c r="T38" s="247"/>
      <c r="U38" s="245" t="s">
        <v>261</v>
      </c>
      <c r="V38" s="372"/>
      <c r="W38" s="372"/>
      <c r="X38" s="372"/>
      <c r="Y38" s="372"/>
      <c r="Z38" s="372"/>
      <c r="AA38" s="373"/>
      <c r="AB38" s="373"/>
      <c r="AC38" s="372"/>
      <c r="AD38" s="373"/>
      <c r="AE38" s="373"/>
      <c r="AF38" s="373"/>
      <c r="AG38" s="373"/>
      <c r="AH38" s="250"/>
      <c r="AI38" s="250"/>
      <c r="AJ38" s="250"/>
      <c r="AK38" s="250"/>
      <c r="AL38" s="250"/>
      <c r="AM38" s="250"/>
      <c r="AN38" s="250"/>
      <c r="AO38" s="245" t="s">
        <v>261</v>
      </c>
      <c r="AP38" s="249"/>
      <c r="AQ38" s="249"/>
      <c r="AR38" s="249"/>
      <c r="AS38" s="249"/>
      <c r="AT38" s="249"/>
      <c r="AU38" s="250"/>
      <c r="AV38" s="250"/>
      <c r="AW38" s="250"/>
      <c r="AX38" s="250"/>
      <c r="AY38" s="251"/>
      <c r="AZ38" s="250"/>
      <c r="BA38" s="250"/>
      <c r="BB38" s="250"/>
      <c r="BC38" s="250"/>
      <c r="BD38" s="250"/>
      <c r="BE38" s="250"/>
      <c r="BF38" s="250"/>
      <c r="BG38" s="250"/>
      <c r="BH38" s="250"/>
      <c r="BI38" s="250"/>
      <c r="BJ38" s="250"/>
      <c r="BK38" s="250"/>
      <c r="BL38" s="249"/>
      <c r="BM38" s="296"/>
    </row>
    <row r="39" spans="1:67" s="7" customFormat="1" ht="15" customHeight="1" x14ac:dyDescent="0.25">
      <c r="A39" s="65" t="s">
        <v>92</v>
      </c>
      <c r="B39" s="333">
        <f t="shared" ref="B39:M39" si="0">SUM(B18,B21,B24,B27,B30,B33)</f>
        <v>144945</v>
      </c>
      <c r="C39" s="333">
        <f t="shared" si="0"/>
        <v>134878</v>
      </c>
      <c r="D39" s="333">
        <f t="shared" si="0"/>
        <v>3815</v>
      </c>
      <c r="E39" s="333">
        <f t="shared" si="0"/>
        <v>3297</v>
      </c>
      <c r="F39" s="333">
        <f t="shared" si="0"/>
        <v>723</v>
      </c>
      <c r="G39" s="333">
        <f t="shared" si="0"/>
        <v>610</v>
      </c>
      <c r="H39" s="333">
        <f t="shared" si="0"/>
        <v>2160</v>
      </c>
      <c r="I39" s="333">
        <f t="shared" si="0"/>
        <v>1602</v>
      </c>
      <c r="J39" s="333">
        <f t="shared" si="0"/>
        <v>151643</v>
      </c>
      <c r="K39" s="333">
        <f t="shared" si="0"/>
        <v>140387</v>
      </c>
      <c r="L39" s="333">
        <f t="shared" si="0"/>
        <v>292030</v>
      </c>
      <c r="M39" s="333">
        <f t="shared" si="0"/>
        <v>279823</v>
      </c>
      <c r="N39" s="334"/>
      <c r="O39" s="333">
        <f>SUM(O18,O21,O24,O27,O30,O33)</f>
        <v>7112</v>
      </c>
      <c r="P39" s="334"/>
      <c r="Q39" s="333">
        <f>SUM(Q18,Q21,Q24,Q27,Q30,Q33)</f>
        <v>1333</v>
      </c>
      <c r="R39" s="334"/>
      <c r="S39" s="333">
        <f>SUM(S18,S21,S24,S27,S30,S33)</f>
        <v>3762</v>
      </c>
      <c r="T39" s="334"/>
      <c r="U39" s="65" t="s">
        <v>92</v>
      </c>
      <c r="V39" s="337">
        <f t="shared" ref="V39:AG39" si="1">SUM(V18,V21,V24,V27,V30,V33)</f>
        <v>136680</v>
      </c>
      <c r="W39" s="337">
        <f t="shared" si="1"/>
        <v>127362</v>
      </c>
      <c r="X39" s="337">
        <f t="shared" si="1"/>
        <v>8554</v>
      </c>
      <c r="Y39" s="337">
        <f t="shared" si="1"/>
        <v>7475</v>
      </c>
      <c r="Z39" s="337">
        <f t="shared" si="1"/>
        <v>2992</v>
      </c>
      <c r="AA39" s="338">
        <f t="shared" si="1"/>
        <v>2353</v>
      </c>
      <c r="AB39" s="338">
        <f t="shared" si="1"/>
        <v>3297</v>
      </c>
      <c r="AC39" s="337">
        <f t="shared" si="1"/>
        <v>3082</v>
      </c>
      <c r="AD39" s="338">
        <f t="shared" si="1"/>
        <v>151523</v>
      </c>
      <c r="AE39" s="338">
        <f t="shared" si="1"/>
        <v>140272</v>
      </c>
      <c r="AF39" s="338">
        <f t="shared" si="1"/>
        <v>291795</v>
      </c>
      <c r="AG39" s="338">
        <f t="shared" si="1"/>
        <v>264042</v>
      </c>
      <c r="AH39" s="338"/>
      <c r="AI39" s="338">
        <f>SUM(AI18,AI21,AI24,AI27,AI30,AI33)</f>
        <v>16029</v>
      </c>
      <c r="AJ39" s="338"/>
      <c r="AK39" s="338">
        <f>SUM(AK18,AK21,AK24,AK27,AK30,AK33)</f>
        <v>5345</v>
      </c>
      <c r="AL39" s="338"/>
      <c r="AM39" s="338">
        <f>SUM(AM18,AM21,AM24,AM27,AM30,AM33)</f>
        <v>6379</v>
      </c>
      <c r="AN39" s="338"/>
      <c r="AO39" s="65" t="s">
        <v>92</v>
      </c>
      <c r="AP39" s="337">
        <f>SUM(AP18,AP21,AP24,AP27,AP30,AP33)</f>
        <v>143076</v>
      </c>
      <c r="AQ39" s="337">
        <f t="shared" ref="AQ39:BA39" si="2">SUM(AQ18,AQ21,AQ24,AQ27,AQ30,AQ33)</f>
        <v>134069</v>
      </c>
      <c r="AR39" s="337">
        <f t="shared" si="2"/>
        <v>2552</v>
      </c>
      <c r="AS39" s="337">
        <f t="shared" si="2"/>
        <v>2112</v>
      </c>
      <c r="AT39" s="337">
        <f t="shared" si="2"/>
        <v>1018</v>
      </c>
      <c r="AU39" s="338">
        <f t="shared" si="2"/>
        <v>787</v>
      </c>
      <c r="AV39" s="338">
        <f t="shared" si="2"/>
        <v>2754</v>
      </c>
      <c r="AW39" s="338">
        <f t="shared" si="2"/>
        <v>2247</v>
      </c>
      <c r="AX39" s="338">
        <f t="shared" si="2"/>
        <v>1916</v>
      </c>
      <c r="AY39" s="387">
        <f t="shared" si="2"/>
        <v>1436</v>
      </c>
      <c r="AZ39" s="338">
        <f t="shared" si="2"/>
        <v>151316</v>
      </c>
      <c r="BA39" s="338">
        <f t="shared" si="2"/>
        <v>140651</v>
      </c>
      <c r="BB39" s="338">
        <f>SUM(AZ39,BA39)</f>
        <v>291967</v>
      </c>
      <c r="BC39" s="338">
        <f>SUM(BC18,BC21,BC24,BC27,BC30,BC33)</f>
        <v>277145</v>
      </c>
      <c r="BD39" s="388"/>
      <c r="BE39" s="338">
        <f>SUM(BE18,BE21,BE24,BE27,BE30,BE33)</f>
        <v>4664</v>
      </c>
      <c r="BF39" s="388"/>
      <c r="BG39" s="338">
        <f>SUM(BG18,BG21,BG24,BG27,BG30,BG33)</f>
        <v>1805</v>
      </c>
      <c r="BH39" s="338"/>
      <c r="BI39" s="338">
        <f>SUM(BI18,BI21,BI24,BI27,BI30,BI33)</f>
        <v>5001</v>
      </c>
      <c r="BJ39" s="338"/>
      <c r="BK39" s="338">
        <f>SUM(BK18,BK21,BK24,BK27,BK30,BK33)</f>
        <v>3352</v>
      </c>
      <c r="BL39" s="337"/>
      <c r="BM39" s="294"/>
    </row>
    <row r="40" spans="1:67" s="221" customFormat="1" ht="15" customHeight="1" x14ac:dyDescent="0.25">
      <c r="A40" s="220" t="s">
        <v>93</v>
      </c>
      <c r="B40" s="335">
        <f t="shared" ref="B40:M40" si="3">SUM(B18,B21,B24,B27,B30,B33,B36)</f>
        <v>144953</v>
      </c>
      <c r="C40" s="335">
        <f t="shared" si="3"/>
        <v>134890</v>
      </c>
      <c r="D40" s="335">
        <f t="shared" si="3"/>
        <v>3815</v>
      </c>
      <c r="E40" s="335">
        <f t="shared" si="3"/>
        <v>3297</v>
      </c>
      <c r="F40" s="335">
        <f t="shared" si="3"/>
        <v>723</v>
      </c>
      <c r="G40" s="335">
        <f t="shared" si="3"/>
        <v>610</v>
      </c>
      <c r="H40" s="335">
        <f t="shared" si="3"/>
        <v>2160</v>
      </c>
      <c r="I40" s="335">
        <f t="shared" si="3"/>
        <v>1603</v>
      </c>
      <c r="J40" s="335">
        <f t="shared" si="3"/>
        <v>151651</v>
      </c>
      <c r="K40" s="335">
        <f t="shared" si="3"/>
        <v>140400</v>
      </c>
      <c r="L40" s="335">
        <f t="shared" si="3"/>
        <v>292051</v>
      </c>
      <c r="M40" s="335">
        <f t="shared" si="3"/>
        <v>279843</v>
      </c>
      <c r="N40" s="336"/>
      <c r="O40" s="335">
        <f>SUM(O18,O21,O24,O27,O30,O33,O36)</f>
        <v>7112</v>
      </c>
      <c r="P40" s="336"/>
      <c r="Q40" s="335">
        <f>SUM(Q18,Q21,Q24,Q27,Q30,Q33,Q36)</f>
        <v>1333</v>
      </c>
      <c r="R40" s="336"/>
      <c r="S40" s="335">
        <f>SUM(S18,S21,S24,S27,S30,S33,S36)</f>
        <v>3763</v>
      </c>
      <c r="T40" s="336"/>
      <c r="U40" s="220" t="s">
        <v>93</v>
      </c>
      <c r="V40" s="339">
        <f t="shared" ref="V40:AG40" si="4">SUM(V18,V21,V24,V27,V30,V33,V36)</f>
        <v>136688</v>
      </c>
      <c r="W40" s="339">
        <f t="shared" si="4"/>
        <v>127372</v>
      </c>
      <c r="X40" s="339">
        <f t="shared" si="4"/>
        <v>8554</v>
      </c>
      <c r="Y40" s="339">
        <f t="shared" si="4"/>
        <v>7477</v>
      </c>
      <c r="Z40" s="339">
        <f t="shared" si="4"/>
        <v>2992</v>
      </c>
      <c r="AA40" s="340">
        <f t="shared" si="4"/>
        <v>2354</v>
      </c>
      <c r="AB40" s="340">
        <f t="shared" si="4"/>
        <v>3297</v>
      </c>
      <c r="AC40" s="339">
        <f t="shared" si="4"/>
        <v>3082</v>
      </c>
      <c r="AD40" s="340">
        <f t="shared" si="4"/>
        <v>151531</v>
      </c>
      <c r="AE40" s="340">
        <f t="shared" si="4"/>
        <v>140285</v>
      </c>
      <c r="AF40" s="340">
        <f t="shared" si="4"/>
        <v>291816</v>
      </c>
      <c r="AG40" s="340">
        <f t="shared" si="4"/>
        <v>264060</v>
      </c>
      <c r="AH40" s="340"/>
      <c r="AI40" s="340">
        <f>SUM(AI18,AI21,AI24,AI27,AI30,AI33,AI36)</f>
        <v>16031</v>
      </c>
      <c r="AJ40" s="340"/>
      <c r="AK40" s="340">
        <f>SUM(AK18,AK21,AK24,AK27,AK30,AK33,AK36)</f>
        <v>5346</v>
      </c>
      <c r="AL40" s="340"/>
      <c r="AM40" s="340">
        <f>SUM(AM18,AM21,AM24,AM27,AM30,AM33,AM36)</f>
        <v>6379</v>
      </c>
      <c r="AN40" s="340"/>
      <c r="AO40" s="220" t="s">
        <v>93</v>
      </c>
      <c r="AP40" s="339">
        <f>SUM(AP18,AP21,AP24,AP27,AP30,AP33,AP36)</f>
        <v>143084</v>
      </c>
      <c r="AQ40" s="339">
        <f t="shared" ref="AQ40:BA40" si="5">SUM(AQ18,AQ21,AQ24,AQ27,AQ30,AQ33,AQ36)</f>
        <v>134081</v>
      </c>
      <c r="AR40" s="339">
        <f t="shared" si="5"/>
        <v>2552</v>
      </c>
      <c r="AS40" s="339">
        <f t="shared" si="5"/>
        <v>2112</v>
      </c>
      <c r="AT40" s="339">
        <f t="shared" si="5"/>
        <v>1018</v>
      </c>
      <c r="AU40" s="340">
        <f t="shared" si="5"/>
        <v>787</v>
      </c>
      <c r="AV40" s="340">
        <f t="shared" si="5"/>
        <v>2754</v>
      </c>
      <c r="AW40" s="340">
        <f t="shared" si="5"/>
        <v>2248</v>
      </c>
      <c r="AX40" s="340">
        <f t="shared" si="5"/>
        <v>1916</v>
      </c>
      <c r="AY40" s="389">
        <f t="shared" si="5"/>
        <v>1436</v>
      </c>
      <c r="AZ40" s="340">
        <f t="shared" si="5"/>
        <v>151324</v>
      </c>
      <c r="BA40" s="340">
        <f t="shared" si="5"/>
        <v>140664</v>
      </c>
      <c r="BB40" s="340">
        <f>SUM(AZ40,BA40)</f>
        <v>291988</v>
      </c>
      <c r="BC40" s="340">
        <f>SUM(BC18,BC21,BC24,BC27,BC30,BC33,BC36)</f>
        <v>277165</v>
      </c>
      <c r="BD40" s="390"/>
      <c r="BE40" s="340">
        <f>SUM(BE18,BE21,BE24,BE27,BE30,BE33,BE36)</f>
        <v>4664</v>
      </c>
      <c r="BF40" s="390"/>
      <c r="BG40" s="340">
        <f>SUM(BG18,BG21,BG24,BG27,BG30,BG33,BG36)</f>
        <v>1805</v>
      </c>
      <c r="BH40" s="340"/>
      <c r="BI40" s="340">
        <f>SUM(BI18,BI21,BI24,BI27,BI30,BI33,BI36)</f>
        <v>5002</v>
      </c>
      <c r="BJ40" s="340"/>
      <c r="BK40" s="340">
        <f>SUM(BK18,BK21,BK24,BK27,BK30,BK33,BK36)</f>
        <v>3352</v>
      </c>
      <c r="BL40" s="339"/>
      <c r="BM40" s="297"/>
    </row>
    <row r="41" spans="1:67" s="241" customFormat="1" ht="9.9" customHeight="1" x14ac:dyDescent="0.2">
      <c r="A41" s="246" t="s">
        <v>262</v>
      </c>
      <c r="B41" s="246"/>
      <c r="C41" s="246"/>
      <c r="D41" s="246"/>
      <c r="E41" s="246"/>
      <c r="F41" s="246"/>
      <c r="G41" s="246"/>
      <c r="H41" s="246"/>
      <c r="I41" s="246"/>
      <c r="J41" s="246"/>
      <c r="K41" s="246"/>
      <c r="L41" s="246"/>
      <c r="M41" s="246"/>
      <c r="N41" s="246"/>
      <c r="O41" s="246"/>
      <c r="P41" s="246"/>
      <c r="Q41" s="246"/>
      <c r="R41" s="246"/>
      <c r="S41" s="246"/>
      <c r="T41" s="246"/>
      <c r="U41" s="246" t="s">
        <v>262</v>
      </c>
      <c r="V41" s="249"/>
      <c r="W41" s="249"/>
      <c r="X41" s="249"/>
      <c r="Y41" s="249"/>
      <c r="Z41" s="249"/>
      <c r="AA41" s="250"/>
      <c r="AB41" s="250"/>
      <c r="AC41" s="249"/>
      <c r="AD41" s="250"/>
      <c r="AE41" s="250"/>
      <c r="AF41" s="250"/>
      <c r="AG41" s="250"/>
      <c r="AH41" s="250"/>
      <c r="AI41" s="250"/>
      <c r="AJ41" s="250"/>
      <c r="AK41" s="250"/>
      <c r="AL41" s="250"/>
      <c r="AM41" s="250"/>
      <c r="AN41" s="250"/>
      <c r="AO41" s="246" t="s">
        <v>262</v>
      </c>
      <c r="AP41" s="249"/>
      <c r="AQ41" s="249"/>
      <c r="AR41" s="249"/>
      <c r="AS41" s="249"/>
      <c r="AT41" s="249"/>
      <c r="AU41" s="250"/>
      <c r="AV41" s="250"/>
      <c r="AW41" s="250"/>
      <c r="AX41" s="250"/>
      <c r="AY41" s="248"/>
      <c r="AZ41" s="252"/>
      <c r="BA41" s="252"/>
      <c r="BB41" s="252"/>
      <c r="BC41" s="252"/>
      <c r="BD41" s="252"/>
      <c r="BE41" s="252"/>
      <c r="BF41" s="252"/>
      <c r="BG41" s="252"/>
      <c r="BH41" s="252"/>
      <c r="BI41" s="252"/>
      <c r="BJ41" s="252"/>
      <c r="BK41" s="252"/>
      <c r="BL41" s="291"/>
      <c r="BM41" s="296"/>
    </row>
    <row r="42" spans="1:67" s="7" customFormat="1" ht="15" customHeight="1" x14ac:dyDescent="0.3">
      <c r="A42" s="68" t="s">
        <v>92</v>
      </c>
      <c r="B42" s="69">
        <f>IFERROR(B39/J39*100,0)</f>
        <v>95.583047024920376</v>
      </c>
      <c r="C42" s="69">
        <f>IFERROR(C39/K39*100,0)</f>
        <v>96.075847478755165</v>
      </c>
      <c r="D42" s="69">
        <f>IFERROR(D39/J39*100,0)</f>
        <v>2.5157771872094328</v>
      </c>
      <c r="E42" s="69">
        <f>IFERROR(E39/K39*100,0)</f>
        <v>2.348508052739926</v>
      </c>
      <c r="F42" s="69">
        <f>IFERROR(F39/J39*100,0)</f>
        <v>0.47677769498097505</v>
      </c>
      <c r="G42" s="69">
        <f>IFERROR(G39/K39*100,0)</f>
        <v>0.43451316717359867</v>
      </c>
      <c r="H42" s="69">
        <f t="shared" ref="H42:J43" si="6">IFERROR(H39/J39*100,0)</f>
        <v>1.4243980928892201</v>
      </c>
      <c r="I42" s="69">
        <f t="shared" si="6"/>
        <v>1.1411313013313198</v>
      </c>
      <c r="J42" s="69">
        <f t="shared" si="6"/>
        <v>51.927199260349965</v>
      </c>
      <c r="K42" s="69">
        <f>IFERROR(K39/L39*100,0)</f>
        <v>48.072800739650035</v>
      </c>
      <c r="L42" s="68"/>
      <c r="M42" s="68"/>
      <c r="N42" s="318">
        <f>IFERROR(M39/L39*100,0)</f>
        <v>95.819950005136462</v>
      </c>
      <c r="O42" s="319"/>
      <c r="P42" s="318">
        <f>IFERROR(O39/L39*100,0)</f>
        <v>2.4353662294969696</v>
      </c>
      <c r="Q42" s="320"/>
      <c r="R42" s="318">
        <f>IFERROR(Q39/L39*100,0)</f>
        <v>0.45645995274458101</v>
      </c>
      <c r="S42" s="320"/>
      <c r="T42" s="318">
        <f>IFERROR(S39/L39*100,0)</f>
        <v>1.2882238126219909</v>
      </c>
      <c r="U42" s="68" t="s">
        <v>92</v>
      </c>
      <c r="V42" s="19">
        <f>IFERROR(V39/AD39*100,0)</f>
        <v>90.204127426199321</v>
      </c>
      <c r="W42" s="19">
        <f>IFERROR(W39/AE39*100,0)</f>
        <v>90.796452606364781</v>
      </c>
      <c r="X42" s="19">
        <f>IFERROR(X39/AD39*100,0)</f>
        <v>5.6453475709958223</v>
      </c>
      <c r="Y42" s="19">
        <f>IFERROR(Y39/AE39*100,0)</f>
        <v>5.3289323599863128</v>
      </c>
      <c r="Z42" s="19">
        <f>IFERROR(Z39/AD39*100,0)</f>
        <v>1.9746177148023731</v>
      </c>
      <c r="AA42" s="20">
        <f>IFERROR(AA39/AE39*100,0)</f>
        <v>1.6774552298391694</v>
      </c>
      <c r="AB42" s="20">
        <f t="shared" ref="AB42:AD43" si="7">IFERROR(AB39/AD39*100,0)</f>
        <v>2.1759072880024815</v>
      </c>
      <c r="AC42" s="19">
        <f t="shared" si="7"/>
        <v>2.1971598038097411</v>
      </c>
      <c r="AD42" s="20">
        <f t="shared" si="7"/>
        <v>51.927894583526104</v>
      </c>
      <c r="AE42" s="20">
        <f>IFERROR(AE39/AF39*100,0)</f>
        <v>48.072105416473896</v>
      </c>
      <c r="AF42" s="18"/>
      <c r="AG42" s="18"/>
      <c r="AH42" s="323">
        <f>IFERROR(AG39/AF39*100,0)</f>
        <v>90.488870611216782</v>
      </c>
      <c r="AI42" s="322"/>
      <c r="AJ42" s="323">
        <f>IFERROR(AI39/AF39*100,0)</f>
        <v>5.4932401172055725</v>
      </c>
      <c r="AK42" s="322"/>
      <c r="AL42" s="323">
        <f>IFERROR(AK39/AF39*100,0)</f>
        <v>1.8317654517726485</v>
      </c>
      <c r="AM42" s="322"/>
      <c r="AN42" s="323">
        <f>IFERROR(AM39/AF39*100,0)</f>
        <v>2.1861238198050001</v>
      </c>
      <c r="AO42" s="68" t="s">
        <v>92</v>
      </c>
      <c r="AP42" s="19">
        <f>IFERROR(AP39/AZ39*100,0)</f>
        <v>94.554442359036713</v>
      </c>
      <c r="AQ42" s="19">
        <f>IFERROR(AQ39/BA39*100,0)</f>
        <v>95.320331885304768</v>
      </c>
      <c r="AR42" s="19">
        <f>IFERROR(AR39/AZ39*100,0)</f>
        <v>1.6865367839488226</v>
      </c>
      <c r="AS42" s="19">
        <f>IFERROR(AS39/BA39*100,0)</f>
        <v>1.5015890395375788</v>
      </c>
      <c r="AT42" s="19">
        <f>IFERROR(AT39/AZ39*100,0)</f>
        <v>0.67276428137143462</v>
      </c>
      <c r="AU42" s="20">
        <f>IFERROR(AU39/BA39*100,0)</f>
        <v>0.55954099153223225</v>
      </c>
      <c r="AV42" s="20">
        <f>IFERROR(AV39/AZ39*100,0)</f>
        <v>1.8200322503899125</v>
      </c>
      <c r="AW42" s="20">
        <f>IFERROR(AW39/BA39*100,0)</f>
        <v>1.5975712934852935</v>
      </c>
      <c r="AX42" s="20">
        <f t="shared" ref="AX42:AZ43" si="8">IFERROR(AX39/AZ39*100,0)</f>
        <v>1.2662243252531127</v>
      </c>
      <c r="AY42" s="21">
        <f t="shared" si="8"/>
        <v>1.020966790140134</v>
      </c>
      <c r="AZ42" s="20">
        <f t="shared" si="8"/>
        <v>51.826405038925628</v>
      </c>
      <c r="BA42" s="20">
        <f>IFERROR(BA39/BB39*100,0)</f>
        <v>48.173594961074365</v>
      </c>
      <c r="BB42" s="18"/>
      <c r="BC42" s="18"/>
      <c r="BD42" s="321">
        <f>IFERROR(BC39/BB39*100,0)</f>
        <v>94.923398877270387</v>
      </c>
      <c r="BE42" s="322"/>
      <c r="BF42" s="321">
        <f>IFERROR(BE39/BB39*100,0)</f>
        <v>1.5974408066665069</v>
      </c>
      <c r="BG42" s="322"/>
      <c r="BH42" s="323">
        <f>IFERROR(BG39/BB39*100,0)</f>
        <v>0.61822055232269402</v>
      </c>
      <c r="BI42" s="322"/>
      <c r="BJ42" s="323">
        <f>IFERROR(BI39/BB39*100,0)</f>
        <v>1.7128648100641513</v>
      </c>
      <c r="BK42" s="322"/>
      <c r="BL42" s="324">
        <f>IFERROR(BK39/BB39*100,0)</f>
        <v>1.1480749536762715</v>
      </c>
      <c r="BM42" s="294"/>
    </row>
    <row r="43" spans="1:67" s="221" customFormat="1" ht="15" customHeight="1" x14ac:dyDescent="0.25">
      <c r="A43" s="222" t="s">
        <v>93</v>
      </c>
      <c r="B43" s="223">
        <f>IFERROR(B40/J40*100,0)</f>
        <v>95.58328003112409</v>
      </c>
      <c r="C43" s="223">
        <f>IFERROR(C40/K40*100,0)</f>
        <v>96.075498575498571</v>
      </c>
      <c r="D43" s="223">
        <f>IFERROR(D40/J40*100,0)</f>
        <v>2.5156444731653598</v>
      </c>
      <c r="E43" s="223">
        <f>IFERROR(E40/K40*100,0)</f>
        <v>2.3482905982905984</v>
      </c>
      <c r="F43" s="223">
        <f>IFERROR(F40/J40*100,0)</f>
        <v>0.47675254366934605</v>
      </c>
      <c r="G43" s="223">
        <f>IFERROR(G40/K40*100,0)</f>
        <v>0.43447293447293445</v>
      </c>
      <c r="H43" s="223">
        <f t="shared" si="6"/>
        <v>1.4243229520411997</v>
      </c>
      <c r="I43" s="223">
        <f t="shared" si="6"/>
        <v>1.1417378917378918</v>
      </c>
      <c r="J43" s="223">
        <f t="shared" si="6"/>
        <v>51.926204669732343</v>
      </c>
      <c r="K43" s="223">
        <f>IFERROR(K40/L40*100,0)</f>
        <v>48.073795330267657</v>
      </c>
      <c r="L43" s="222"/>
      <c r="M43" s="222"/>
      <c r="N43" s="224">
        <f>IFERROR(M40/L40*100,0)</f>
        <v>95.819908166724304</v>
      </c>
      <c r="O43" s="225"/>
      <c r="P43" s="224">
        <f>IFERROR(O40/L40*100,0)</f>
        <v>2.4351911138807947</v>
      </c>
      <c r="Q43" s="222"/>
      <c r="R43" s="224">
        <f>IFERROR(Q40/L40*100,0)</f>
        <v>0.45642713087782616</v>
      </c>
      <c r="S43" s="222"/>
      <c r="T43" s="224">
        <f>IFERROR(S40/L40*100,0)</f>
        <v>1.2884735885170739</v>
      </c>
      <c r="U43" s="222" t="s">
        <v>93</v>
      </c>
      <c r="V43" s="226">
        <f>IFERROR(V40/AD40*100,0)</f>
        <v>90.204644594175448</v>
      </c>
      <c r="W43" s="226">
        <f>IFERROR(W40/AE40*100,0)</f>
        <v>90.795166981501936</v>
      </c>
      <c r="X43" s="226">
        <f>IFERROR(X40/AD40*100,0)</f>
        <v>5.6450495278193902</v>
      </c>
      <c r="Y43" s="226">
        <f>IFERROR(Y40/AE40*100,0)</f>
        <v>5.3298642050112273</v>
      </c>
      <c r="Z43" s="226">
        <f>IFERROR(Z40/AD40*100,0)</f>
        <v>1.9745134658914678</v>
      </c>
      <c r="AA43" s="227">
        <f>IFERROR(AA40/AE40*100,0)</f>
        <v>1.6780126171721852</v>
      </c>
      <c r="AB43" s="227">
        <f t="shared" si="7"/>
        <v>2.1757924121136929</v>
      </c>
      <c r="AC43" s="226">
        <f t="shared" si="7"/>
        <v>2.1969561963146456</v>
      </c>
      <c r="AD43" s="227">
        <f t="shared" si="7"/>
        <v>51.926899141925055</v>
      </c>
      <c r="AE43" s="227">
        <f>IFERROR(AE40/AF40*100,0)</f>
        <v>48.073100858074952</v>
      </c>
      <c r="AF43" s="228"/>
      <c r="AG43" s="228"/>
      <c r="AH43" s="227">
        <f>IFERROR(AG40/AF40*100,0)</f>
        <v>90.488527017024424</v>
      </c>
      <c r="AI43" s="228"/>
      <c r="AJ43" s="227">
        <f>IFERROR(AI40/AF40*100,0)</f>
        <v>5.4935301696959726</v>
      </c>
      <c r="AK43" s="228"/>
      <c r="AL43" s="227">
        <f>IFERROR(AK40/AF40*100,0)</f>
        <v>1.831976313841599</v>
      </c>
      <c r="AM43" s="228"/>
      <c r="AN43" s="227">
        <f>IFERROR(AM40/AF40*100,0)</f>
        <v>2.1859664994380021</v>
      </c>
      <c r="AO43" s="222" t="s">
        <v>93</v>
      </c>
      <c r="AP43" s="226">
        <f>IFERROR(AP40/AZ40*100,0)</f>
        <v>94.554730247680467</v>
      </c>
      <c r="AQ43" s="226">
        <f>IFERROR(AQ40/BA40*100,0)</f>
        <v>95.320053460729113</v>
      </c>
      <c r="AR43" s="226">
        <f>IFERROR(AR40/AZ40*100,0)</f>
        <v>1.6864476223203191</v>
      </c>
      <c r="AS43" s="226">
        <f>IFERROR(AS40/BA40*100,0)</f>
        <v>1.5014502644599896</v>
      </c>
      <c r="AT43" s="226">
        <f>IFERROR(AT40/AZ40*100,0)</f>
        <v>0.67272871454627159</v>
      </c>
      <c r="AU43" s="227">
        <f>IFERROR(AU40/BA40*100,0)</f>
        <v>0.55948927941761928</v>
      </c>
      <c r="AV43" s="227">
        <f>IFERROR(AV40/AZ40*100,0)</f>
        <v>1.8199360312970845</v>
      </c>
      <c r="AW43" s="227">
        <f>IFERROR(AW40/BA40*100,0)</f>
        <v>1.5981345617926406</v>
      </c>
      <c r="AX43" s="227">
        <f t="shared" si="8"/>
        <v>1.2661573841558511</v>
      </c>
      <c r="AY43" s="229">
        <f t="shared" si="8"/>
        <v>1.020872433600637</v>
      </c>
      <c r="AZ43" s="227">
        <f t="shared" si="8"/>
        <v>51.825417482910254</v>
      </c>
      <c r="BA43" s="227">
        <f>IFERROR(BA40/BB40*100,0)</f>
        <v>48.174582517089739</v>
      </c>
      <c r="BB43" s="228"/>
      <c r="BC43" s="228"/>
      <c r="BD43" s="230">
        <f>IFERROR(BC40/BB40*100,0)</f>
        <v>94.923421510473034</v>
      </c>
      <c r="BE43" s="228"/>
      <c r="BF43" s="230">
        <f>IFERROR(BE40/BB40*100,0)</f>
        <v>1.5973259175034591</v>
      </c>
      <c r="BG43" s="228"/>
      <c r="BH43" s="227">
        <f>IFERROR(BG40/BB40*100,0)</f>
        <v>0.61817608942833269</v>
      </c>
      <c r="BI43" s="228"/>
      <c r="BJ43" s="227">
        <f>IFERROR(BI40/BB40*100,0)</f>
        <v>1.7130840993465486</v>
      </c>
      <c r="BK43" s="228"/>
      <c r="BL43" s="226">
        <f>IFERROR(BK40/BB40*100,0)</f>
        <v>1.1479923832486267</v>
      </c>
      <c r="BM43" s="297"/>
    </row>
    <row r="44" spans="1:67" s="7" customFormat="1" ht="20.100000000000001" customHeight="1" x14ac:dyDescent="0.25">
      <c r="A44" s="695" t="s">
        <v>263</v>
      </c>
      <c r="B44" s="695"/>
      <c r="C44" s="695"/>
      <c r="D44" s="695"/>
      <c r="E44" s="695"/>
      <c r="F44" s="695"/>
      <c r="G44" s="695"/>
      <c r="H44" s="695"/>
      <c r="I44" s="695"/>
      <c r="J44" s="695"/>
      <c r="K44" s="695"/>
      <c r="L44" s="695"/>
      <c r="M44" s="695"/>
      <c r="N44" s="695"/>
      <c r="O44" s="695"/>
      <c r="P44" s="695"/>
      <c r="Q44" s="695"/>
      <c r="R44" s="695"/>
      <c r="S44" s="695"/>
      <c r="T44" s="695"/>
      <c r="U44" s="695" t="s">
        <v>263</v>
      </c>
      <c r="V44" s="695"/>
      <c r="W44" s="695"/>
      <c r="X44" s="695"/>
      <c r="Y44" s="695"/>
      <c r="Z44" s="695"/>
      <c r="AA44" s="695"/>
      <c r="AB44" s="695"/>
      <c r="AC44" s="695"/>
      <c r="AD44" s="695"/>
      <c r="AE44" s="695"/>
      <c r="AF44" s="695"/>
      <c r="AG44" s="695"/>
      <c r="AH44" s="695"/>
      <c r="AI44" s="695"/>
      <c r="AJ44" s="695"/>
      <c r="AK44" s="695"/>
      <c r="AL44" s="695"/>
      <c r="AM44" s="695"/>
      <c r="AN44" s="695"/>
      <c r="AO44" s="676" t="s">
        <v>263</v>
      </c>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298"/>
      <c r="BN44" s="107"/>
      <c r="BO44" s="107"/>
    </row>
    <row r="45" spans="1:67" s="7" customFormat="1" ht="12.9" customHeight="1" x14ac:dyDescent="0.25">
      <c r="A45" s="174" t="s">
        <v>268</v>
      </c>
      <c r="B45" s="107"/>
      <c r="C45" s="107"/>
      <c r="D45" s="107"/>
      <c r="E45" s="107"/>
      <c r="F45" s="107"/>
      <c r="G45" s="107"/>
      <c r="H45" s="107"/>
      <c r="I45" s="107"/>
      <c r="J45" s="107"/>
      <c r="K45" s="107"/>
      <c r="L45" s="107"/>
      <c r="M45" s="107"/>
      <c r="N45" s="107"/>
      <c r="O45" s="107"/>
      <c r="P45" s="107"/>
      <c r="Q45" s="107"/>
      <c r="R45" s="107"/>
      <c r="S45" s="107"/>
      <c r="T45" s="107"/>
      <c r="U45" s="174" t="s">
        <v>268</v>
      </c>
      <c r="V45" s="107"/>
      <c r="W45" s="107"/>
      <c r="X45" s="107"/>
      <c r="Y45" s="107"/>
      <c r="Z45" s="107"/>
      <c r="AA45" s="107"/>
      <c r="AB45" s="107"/>
      <c r="AC45" s="107"/>
      <c r="AD45" s="107"/>
      <c r="AE45" s="107"/>
      <c r="AF45" s="107"/>
      <c r="AG45" s="107"/>
      <c r="AH45" s="107"/>
      <c r="AI45" s="107"/>
      <c r="AJ45" s="107"/>
      <c r="AK45" s="107"/>
      <c r="AL45" s="107"/>
      <c r="AM45" s="107"/>
      <c r="AN45" s="107"/>
      <c r="AO45" s="677" t="s">
        <v>268</v>
      </c>
      <c r="AP45" s="677"/>
      <c r="AQ45" s="677"/>
      <c r="AR45" s="677"/>
      <c r="AS45" s="677"/>
      <c r="AT45" s="677"/>
      <c r="AU45" s="677"/>
      <c r="AV45" s="677"/>
      <c r="AW45" s="677"/>
      <c r="AX45" s="677"/>
      <c r="AY45" s="677"/>
      <c r="AZ45" s="677"/>
      <c r="BA45" s="677"/>
      <c r="BB45" s="677"/>
      <c r="BC45" s="677"/>
      <c r="BD45" s="677"/>
      <c r="BE45" s="677"/>
      <c r="BF45" s="677"/>
      <c r="BG45" s="677"/>
      <c r="BH45" s="677"/>
      <c r="BI45" s="677"/>
      <c r="BJ45" s="677"/>
      <c r="BK45" s="677"/>
      <c r="BL45" s="677"/>
      <c r="BM45" s="298"/>
      <c r="BN45" s="107"/>
      <c r="BO45" s="107"/>
    </row>
    <row r="46" spans="1:67" s="7" customFormat="1" ht="12.9" customHeight="1" x14ac:dyDescent="0.25">
      <c r="A46" s="22" t="s">
        <v>99</v>
      </c>
      <c r="U46" s="22" t="s">
        <v>99</v>
      </c>
      <c r="AO46" s="22" t="s">
        <v>100</v>
      </c>
      <c r="BM46" s="294"/>
    </row>
    <row r="47" spans="1:67" s="7" customFormat="1" ht="12.9" customHeight="1" x14ac:dyDescent="0.25">
      <c r="AO47" s="22" t="s">
        <v>99</v>
      </c>
      <c r="BM47" s="294"/>
    </row>
    <row r="48" spans="1:67" s="7" customFormat="1" ht="5.0999999999999996" customHeight="1" x14ac:dyDescent="0.25">
      <c r="AO48" s="22"/>
      <c r="BM48" s="294"/>
    </row>
    <row r="49" spans="1:65" s="7" customFormat="1" ht="12.9" customHeight="1" x14ac:dyDescent="0.3">
      <c r="A49" s="412" t="s">
        <v>107</v>
      </c>
      <c r="B49" s="641" t="str">
        <f>IF(OPT_Form4!$B$33="","",OPT_Form4!$B$33)</f>
        <v/>
      </c>
      <c r="C49" s="641"/>
      <c r="D49" s="641"/>
      <c r="E49" s="641"/>
      <c r="F49" s="641"/>
      <c r="G49" s="28"/>
      <c r="H49" s="642" t="s">
        <v>359</v>
      </c>
      <c r="I49" s="642"/>
      <c r="J49" s="641" t="str">
        <f>IF(OPT_Form4!J33="","",OPT_Form4!J33)</f>
        <v/>
      </c>
      <c r="K49" s="641"/>
      <c r="L49" s="641"/>
      <c r="M49" s="641"/>
      <c r="N49" s="641"/>
      <c r="O49" s="55"/>
      <c r="P49" s="417" t="s">
        <v>94</v>
      </c>
      <c r="Q49" s="643" t="str">
        <f>IF(OPT_Form4!$Q$33="","",OPT_Form4!$Q$33)</f>
        <v/>
      </c>
      <c r="R49" s="643"/>
      <c r="S49" s="643"/>
      <c r="T49"/>
      <c r="U49" s="412" t="s">
        <v>107</v>
      </c>
      <c r="V49" s="641" t="str">
        <f>IF(OPT_Form4!$B$33="","",OPT_Form4!$B$33)</f>
        <v/>
      </c>
      <c r="W49" s="641"/>
      <c r="X49" s="641"/>
      <c r="Y49" s="641"/>
      <c r="Z49" s="641"/>
      <c r="AA49" s="28"/>
      <c r="AB49" s="642" t="s">
        <v>359</v>
      </c>
      <c r="AC49" s="642"/>
      <c r="AD49" s="641" t="str">
        <f>IF(OPT_Form4!AD33="","",OPT_Form4!AD33)</f>
        <v>Validated by:</v>
      </c>
      <c r="AE49" s="641"/>
      <c r="AF49" s="641"/>
      <c r="AG49" s="641"/>
      <c r="AH49" s="641"/>
      <c r="AI49" s="55"/>
      <c r="AJ49" s="417" t="s">
        <v>94</v>
      </c>
      <c r="AK49" s="643" t="str">
        <f>IF(OPT_Form4!$Q$33="","",OPT_Form4!$Q$33)</f>
        <v/>
      </c>
      <c r="AL49" s="643"/>
      <c r="AM49" s="643"/>
      <c r="AN49"/>
      <c r="AO49" s="412" t="s">
        <v>107</v>
      </c>
      <c r="AP49" s="641" t="str">
        <f>IF(OPT_Form4!$B$33="","",OPT_Form4!$B$33)</f>
        <v/>
      </c>
      <c r="AQ49" s="641"/>
      <c r="AR49" s="641"/>
      <c r="AS49" s="641"/>
      <c r="AT49" s="641"/>
      <c r="AU49" s="28"/>
      <c r="AV49" s="642" t="s">
        <v>359</v>
      </c>
      <c r="AW49" s="642"/>
      <c r="AX49" s="641" t="str">
        <f>IF(OPT_Form4!AX33="","",OPT_Form4!AX33)</f>
        <v/>
      </c>
      <c r="AY49" s="641"/>
      <c r="AZ49" s="641"/>
      <c r="BA49" s="641"/>
      <c r="BB49" s="641"/>
      <c r="BC49" s="55"/>
      <c r="BD49" s="417" t="s">
        <v>94</v>
      </c>
      <c r="BE49" s="643" t="str">
        <f>IF(OPT_Form4!$Q$33="","",OPT_Form4!$Q$33)</f>
        <v/>
      </c>
      <c r="BF49" s="643"/>
      <c r="BG49" s="643"/>
      <c r="BH49"/>
      <c r="BI49"/>
      <c r="BJ49"/>
      <c r="BK49"/>
      <c r="BL49"/>
      <c r="BM49" s="294"/>
    </row>
    <row r="50" spans="1:65" s="7" customFormat="1" ht="11.1" customHeight="1" x14ac:dyDescent="0.3">
      <c r="A50"/>
      <c r="B50" s="660" t="s">
        <v>361</v>
      </c>
      <c r="C50" s="660"/>
      <c r="D50" s="660"/>
      <c r="E50" s="660"/>
      <c r="F50" s="660"/>
      <c r="G50"/>
      <c r="H50" s="416"/>
      <c r="I50" s="416"/>
      <c r="J50" s="660" t="s">
        <v>361</v>
      </c>
      <c r="K50" s="660"/>
      <c r="L50" s="660"/>
      <c r="M50" s="660"/>
      <c r="N50" s="660"/>
      <c r="O50" s="88"/>
      <c r="P50" s="23"/>
      <c r="Q50" s="23"/>
      <c r="R50" s="23"/>
      <c r="S50" s="23"/>
      <c r="T50"/>
      <c r="U50"/>
      <c r="V50" s="660" t="s">
        <v>361</v>
      </c>
      <c r="W50" s="660"/>
      <c r="X50" s="660"/>
      <c r="Y50" s="660"/>
      <c r="Z50" s="660"/>
      <c r="AA50"/>
      <c r="AB50" s="416"/>
      <c r="AC50" s="416"/>
      <c r="AD50" s="660" t="s">
        <v>361</v>
      </c>
      <c r="AE50" s="660"/>
      <c r="AF50" s="660"/>
      <c r="AG50" s="660"/>
      <c r="AH50" s="660"/>
      <c r="AI50" s="88"/>
      <c r="AJ50" s="23"/>
      <c r="AK50" s="23"/>
      <c r="AL50" s="23"/>
      <c r="AM50" s="23"/>
      <c r="AN50"/>
      <c r="AO50"/>
      <c r="AP50" s="660" t="s">
        <v>361</v>
      </c>
      <c r="AQ50" s="660"/>
      <c r="AR50" s="660"/>
      <c r="AS50" s="660"/>
      <c r="AT50" s="660"/>
      <c r="AU50"/>
      <c r="AV50" s="416"/>
      <c r="AW50" s="416"/>
      <c r="AX50" s="660" t="s">
        <v>361</v>
      </c>
      <c r="AY50" s="660"/>
      <c r="AZ50" s="660"/>
      <c r="BA50" s="660"/>
      <c r="BB50" s="660"/>
      <c r="BC50" s="88"/>
      <c r="BD50" s="23"/>
      <c r="BE50" s="23"/>
      <c r="BF50" s="23"/>
      <c r="BG50" s="23"/>
      <c r="BH50"/>
      <c r="BI50"/>
      <c r="BJ50"/>
      <c r="BK50"/>
      <c r="BL50"/>
      <c r="BM50" s="294"/>
    </row>
    <row r="51" spans="1:65" s="7" customFormat="1" ht="15" customHeight="1" x14ac:dyDescent="0.3">
      <c r="A51" s="661" t="s">
        <v>360</v>
      </c>
      <c r="B51" s="661"/>
      <c r="C51" s="661"/>
      <c r="D51" s="661"/>
      <c r="E51" s="661"/>
      <c r="F51" s="662" t="str">
        <f>IF(ProvsCities!$N$2="","",CONCATENATE("Region"," ",ProvsCities!$N$2))</f>
        <v>Region 2</v>
      </c>
      <c r="G51" s="662"/>
      <c r="H51" s="663" t="s">
        <v>362</v>
      </c>
      <c r="I51" s="663"/>
      <c r="J51" s="663"/>
      <c r="K51" s="663"/>
      <c r="L51" s="663"/>
      <c r="M51" s="663"/>
      <c r="N51" s="416" t="str">
        <f>IF(ProvsCities!$N$2="","",CONCATENATE("Region"," ",ProvsCities!$N$2))</f>
        <v>Region 2</v>
      </c>
      <c r="O51" s="89"/>
      <c r="P51" s="23"/>
      <c r="Q51" s="23"/>
      <c r="R51" s="23"/>
      <c r="S51" s="23"/>
      <c r="T51"/>
      <c r="U51" s="661" t="s">
        <v>360</v>
      </c>
      <c r="V51" s="661"/>
      <c r="W51" s="661"/>
      <c r="X51" s="661"/>
      <c r="Y51" s="661"/>
      <c r="Z51" s="662" t="str">
        <f>IF(ProvsCities!$N$2="","",CONCATENATE("Region"," ",ProvsCities!$N$2))</f>
        <v>Region 2</v>
      </c>
      <c r="AA51" s="662"/>
      <c r="AB51" s="663" t="s">
        <v>362</v>
      </c>
      <c r="AC51" s="663"/>
      <c r="AD51" s="663"/>
      <c r="AE51" s="663"/>
      <c r="AF51" s="663"/>
      <c r="AG51" s="663"/>
      <c r="AH51" s="416" t="str">
        <f>IF(ProvsCities!$N$2="","",CONCATENATE("Region"," ",ProvsCities!$N$2))</f>
        <v>Region 2</v>
      </c>
      <c r="AI51" s="89"/>
      <c r="AJ51" s="23"/>
      <c r="AK51" s="23"/>
      <c r="AL51" s="23"/>
      <c r="AM51" s="23"/>
      <c r="AN51"/>
      <c r="AO51" s="661" t="s">
        <v>360</v>
      </c>
      <c r="AP51" s="661"/>
      <c r="AQ51" s="661"/>
      <c r="AR51" s="661"/>
      <c r="AS51" s="661"/>
      <c r="AT51" s="662" t="str">
        <f>IF(ProvsCities!$N$2="","",CONCATENATE("Region"," ",ProvsCities!$N$2))</f>
        <v>Region 2</v>
      </c>
      <c r="AU51" s="662"/>
      <c r="AV51" s="663" t="s">
        <v>362</v>
      </c>
      <c r="AW51" s="663"/>
      <c r="AX51" s="663"/>
      <c r="AY51" s="663"/>
      <c r="AZ51" s="663"/>
      <c r="BA51" s="663"/>
      <c r="BB51" s="416" t="str">
        <f>IF(ProvsCities!$N$2="","",CONCATENATE("Region"," ",ProvsCities!$N$2))</f>
        <v>Region 2</v>
      </c>
      <c r="BC51" s="89"/>
      <c r="BD51" s="23"/>
      <c r="BE51" s="23"/>
      <c r="BF51" s="23"/>
      <c r="BG51" s="23"/>
      <c r="BH51"/>
      <c r="BI51"/>
      <c r="BJ51"/>
      <c r="BK51"/>
      <c r="BL51"/>
      <c r="BM51" s="294"/>
    </row>
    <row r="52" spans="1:65" s="7" customFormat="1" ht="12.9" customHeight="1" x14ac:dyDescent="0.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s="294"/>
    </row>
    <row r="53" spans="1:65" s="7" customFormat="1" x14ac:dyDescent="0.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s="294"/>
    </row>
  </sheetData>
  <sheetProtection algorithmName="SHA-512" hashValue="rmq0DyN9MgZqHTYW/sjuNbA/kFAiY0qyM/xYTqJZdxWPw0s6L1wMXnfh9ReQgkQuSptr0Z5xkqa5M95SwMfiUg==" saltValue="hKWPU+s1EFrhLXFdyffoig==" spinCount="100000" sheet="1" objects="1" scenarios="1" formatColumns="0"/>
  <mergeCells count="152">
    <mergeCell ref="BE49:BG49"/>
    <mergeCell ref="AP50:AT50"/>
    <mergeCell ref="AO51:AS51"/>
    <mergeCell ref="AT51:AU51"/>
    <mergeCell ref="BH11:BJ11"/>
    <mergeCell ref="AR14:AS14"/>
    <mergeCell ref="AT14:AU14"/>
    <mergeCell ref="AV14:AW14"/>
    <mergeCell ref="AX14:AY14"/>
    <mergeCell ref="BC13:BL13"/>
    <mergeCell ref="AZ12:BD12"/>
    <mergeCell ref="BE12:BI12"/>
    <mergeCell ref="BE14:BF14"/>
    <mergeCell ref="BG14:BH14"/>
    <mergeCell ref="BI14:BJ14"/>
    <mergeCell ref="BK14:BL14"/>
    <mergeCell ref="AZ14:BB14"/>
    <mergeCell ref="BC14:BD14"/>
    <mergeCell ref="AO12:AT12"/>
    <mergeCell ref="BE11:BF11"/>
    <mergeCell ref="A44:T44"/>
    <mergeCell ref="U44:AN44"/>
    <mergeCell ref="Z14:AA14"/>
    <mergeCell ref="V14:W14"/>
    <mergeCell ref="X14:Y14"/>
    <mergeCell ref="B14:C14"/>
    <mergeCell ref="D14:E14"/>
    <mergeCell ref="B49:F49"/>
    <mergeCell ref="AP49:AT49"/>
    <mergeCell ref="AD49:AH49"/>
    <mergeCell ref="AK49:AM49"/>
    <mergeCell ref="AB14:AC14"/>
    <mergeCell ref="AD14:AF14"/>
    <mergeCell ref="AG14:AH14"/>
    <mergeCell ref="AI14:AJ14"/>
    <mergeCell ref="AK14:AL14"/>
    <mergeCell ref="AM14:AN14"/>
    <mergeCell ref="AP14:AQ14"/>
    <mergeCell ref="F14:G14"/>
    <mergeCell ref="H14:I14"/>
    <mergeCell ref="J14:L14"/>
    <mergeCell ref="M14:N14"/>
    <mergeCell ref="O14:P14"/>
    <mergeCell ref="Q14:R14"/>
    <mergeCell ref="S14:T14"/>
    <mergeCell ref="AE12:AH12"/>
    <mergeCell ref="BA6:BA7"/>
    <mergeCell ref="BB6:BB7"/>
    <mergeCell ref="BC6:BH7"/>
    <mergeCell ref="N6:S7"/>
    <mergeCell ref="BH9:BJ9"/>
    <mergeCell ref="AQ10:AS10"/>
    <mergeCell ref="AO2:BL2"/>
    <mergeCell ref="U10:V10"/>
    <mergeCell ref="BI8:BJ8"/>
    <mergeCell ref="AI12:AM12"/>
    <mergeCell ref="O11:P11"/>
    <mergeCell ref="R9:S9"/>
    <mergeCell ref="R10:S10"/>
    <mergeCell ref="R11:S11"/>
    <mergeCell ref="BE8:BF8"/>
    <mergeCell ref="BE9:BF9"/>
    <mergeCell ref="BE10:BF10"/>
    <mergeCell ref="Z8:AB8"/>
    <mergeCell ref="Z9:AB9"/>
    <mergeCell ref="AT9:AV9"/>
    <mergeCell ref="AX8:AY8"/>
    <mergeCell ref="AT8:AV8"/>
    <mergeCell ref="A1:E2"/>
    <mergeCell ref="O8:P8"/>
    <mergeCell ref="O9:P9"/>
    <mergeCell ref="O10:P10"/>
    <mergeCell ref="U2:AN2"/>
    <mergeCell ref="A5:T5"/>
    <mergeCell ref="U5:AN5"/>
    <mergeCell ref="AO5:BJ5"/>
    <mergeCell ref="A3:T3"/>
    <mergeCell ref="AO10:AP10"/>
    <mergeCell ref="BI10:BJ10"/>
    <mergeCell ref="AO4:BL4"/>
    <mergeCell ref="U3:AN3"/>
    <mergeCell ref="AO3:BL3"/>
    <mergeCell ref="F9:H9"/>
    <mergeCell ref="G10:I10"/>
    <mergeCell ref="M6:M7"/>
    <mergeCell ref="L6:L7"/>
    <mergeCell ref="AF6:AF7"/>
    <mergeCell ref="AG6:AG7"/>
    <mergeCell ref="AH6:AL7"/>
    <mergeCell ref="AO1:BL1"/>
    <mergeCell ref="AA10:AC10"/>
    <mergeCell ref="AU10:AW10"/>
    <mergeCell ref="U1:AN1"/>
    <mergeCell ref="C10:E10"/>
    <mergeCell ref="F8:H8"/>
    <mergeCell ref="G1:L1"/>
    <mergeCell ref="H2:K2"/>
    <mergeCell ref="AO44:BL44"/>
    <mergeCell ref="AO45:BL45"/>
    <mergeCell ref="L8:N8"/>
    <mergeCell ref="L9:N9"/>
    <mergeCell ref="L10:N10"/>
    <mergeCell ref="L11:N11"/>
    <mergeCell ref="AF8:AH8"/>
    <mergeCell ref="AF9:AH9"/>
    <mergeCell ref="AF10:AH10"/>
    <mergeCell ref="AF11:AH11"/>
    <mergeCell ref="BA8:BD8"/>
    <mergeCell ref="BA9:BD9"/>
    <mergeCell ref="BA10:BD10"/>
    <mergeCell ref="BA11:BD11"/>
    <mergeCell ref="W10:Y10"/>
    <mergeCell ref="AI8:AJ8"/>
    <mergeCell ref="AI9:AJ9"/>
    <mergeCell ref="AI10:AJ10"/>
    <mergeCell ref="AI11:AJ11"/>
    <mergeCell ref="AL8:AM8"/>
    <mergeCell ref="AL9:AM9"/>
    <mergeCell ref="AL10:AM10"/>
    <mergeCell ref="AP13:BB13"/>
    <mergeCell ref="AO11:AP11"/>
    <mergeCell ref="AV51:BA51"/>
    <mergeCell ref="H49:I49"/>
    <mergeCell ref="J49:N49"/>
    <mergeCell ref="Q49:S49"/>
    <mergeCell ref="AX49:BB49"/>
    <mergeCell ref="AX50:BB50"/>
    <mergeCell ref="AV49:AW49"/>
    <mergeCell ref="B13:L13"/>
    <mergeCell ref="M13:T13"/>
    <mergeCell ref="V13:AF13"/>
    <mergeCell ref="AG13:AN13"/>
    <mergeCell ref="A10:B10"/>
    <mergeCell ref="A11:B11"/>
    <mergeCell ref="K12:N12"/>
    <mergeCell ref="A12:F12"/>
    <mergeCell ref="O12:S12"/>
    <mergeCell ref="U12:Z12"/>
    <mergeCell ref="U11:V11"/>
    <mergeCell ref="AL11:AM11"/>
    <mergeCell ref="B50:F50"/>
    <mergeCell ref="J50:N50"/>
    <mergeCell ref="A51:E51"/>
    <mergeCell ref="F51:G51"/>
    <mergeCell ref="H51:M51"/>
    <mergeCell ref="AB49:AC49"/>
    <mergeCell ref="V50:Z50"/>
    <mergeCell ref="U51:Y51"/>
    <mergeCell ref="Z51:AA51"/>
    <mergeCell ref="AB51:AG51"/>
    <mergeCell ref="V49:Z49"/>
    <mergeCell ref="AD50:AH50"/>
  </mergeCells>
  <conditionalFormatting sqref="F10">
    <cfRule type="cellIs" dxfId="3554" priority="110" operator="equal">
      <formula>"CY 20xx"</formula>
    </cfRule>
  </conditionalFormatting>
  <conditionalFormatting sqref="Z10">
    <cfRule type="cellIs" dxfId="3553" priority="109" operator="equal">
      <formula>"CY 20xx"</formula>
    </cfRule>
  </conditionalFormatting>
  <conditionalFormatting sqref="AT10">
    <cfRule type="cellIs" dxfId="3552" priority="108" operator="equal">
      <formula>"CY 20xx"</formula>
    </cfRule>
  </conditionalFormatting>
  <conditionalFormatting sqref="I9">
    <cfRule type="containsBlanks" dxfId="3551" priority="116">
      <formula>LEN(TRIM(I9))=0</formula>
    </cfRule>
  </conditionalFormatting>
  <conditionalFormatting sqref="K8">
    <cfRule type="containsBlanks" dxfId="3550" priority="111">
      <formula>LEN(TRIM(K8))=0</formula>
    </cfRule>
  </conditionalFormatting>
  <conditionalFormatting sqref="J10">
    <cfRule type="containsBlanks" dxfId="3549" priority="112">
      <formula>LEN(TRIM(J10))=0</formula>
    </cfRule>
  </conditionalFormatting>
  <conditionalFormatting sqref="AD10">
    <cfRule type="containsBlanks" dxfId="3548" priority="113">
      <formula>LEN(TRIM(AD10))=0</formula>
    </cfRule>
  </conditionalFormatting>
  <conditionalFormatting sqref="AX10">
    <cfRule type="containsBlanks" dxfId="3547" priority="114">
      <formula>LEN(TRIM(AX10))=0</formula>
    </cfRule>
  </conditionalFormatting>
  <conditionalFormatting sqref="C11 I8">
    <cfRule type="cellIs" dxfId="3546" priority="97" operator="equal">
      <formula>0</formula>
    </cfRule>
  </conditionalFormatting>
  <conditionalFormatting sqref="AQ10:AS10">
    <cfRule type="containsBlanks" dxfId="3545" priority="93">
      <formula>LEN(TRIM(AQ10))=0</formula>
    </cfRule>
  </conditionalFormatting>
  <conditionalFormatting sqref="AW8">
    <cfRule type="containsBlanks" dxfId="3544" priority="92">
      <formula>LEN(TRIM(AW8))=0</formula>
    </cfRule>
  </conditionalFormatting>
  <conditionalFormatting sqref="AW9">
    <cfRule type="containsBlanks" dxfId="3543" priority="91">
      <formula>LEN(TRIM(AW9))=0</formula>
    </cfRule>
  </conditionalFormatting>
  <conditionalFormatting sqref="AI12:AM12">
    <cfRule type="containsBlanks" dxfId="3542" priority="117">
      <formula>LEN(TRIM(AI12))=0</formula>
    </cfRule>
  </conditionalFormatting>
  <conditionalFormatting sqref="AE8">
    <cfRule type="containsBlanks" dxfId="3541" priority="81">
      <formula>LEN(TRIM(AE8))=0</formula>
    </cfRule>
  </conditionalFormatting>
  <conditionalFormatting sqref="AC8">
    <cfRule type="containsBlanks" dxfId="3540" priority="80">
      <formula>LEN(TRIM(AC8))=0</formula>
    </cfRule>
  </conditionalFormatting>
  <conditionalFormatting sqref="G12">
    <cfRule type="containsBlanks" dxfId="3539" priority="79">
      <formula>LEN(TRIM(G12))=0</formula>
    </cfRule>
  </conditionalFormatting>
  <conditionalFormatting sqref="AA12">
    <cfRule type="containsBlanks" dxfId="3538" priority="78">
      <formula>LEN(TRIM(AA12))=0</formula>
    </cfRule>
  </conditionalFormatting>
  <conditionalFormatting sqref="AV11 AU12">
    <cfRule type="containsBlanks" dxfId="3537" priority="76">
      <formula>LEN(TRIM(AU11))=0</formula>
    </cfRule>
  </conditionalFormatting>
  <conditionalFormatting sqref="Q11">
    <cfRule type="cellIs" dxfId="3536" priority="71" operator="equal">
      <formula>0</formula>
    </cfRule>
  </conditionalFormatting>
  <conditionalFormatting sqref="AC9">
    <cfRule type="containsBlanks" dxfId="3535" priority="65">
      <formula>LEN(TRIM(AC9))=0</formula>
    </cfRule>
  </conditionalFormatting>
  <conditionalFormatting sqref="W10:Y10">
    <cfRule type="containsBlanks" dxfId="3534" priority="64">
      <formula>LEN(TRIM(W10))=0</formula>
    </cfRule>
  </conditionalFormatting>
  <conditionalFormatting sqref="O12:S12">
    <cfRule type="containsBlanks" dxfId="3533" priority="54">
      <formula>LEN(TRIM(O12))=0</formula>
    </cfRule>
  </conditionalFormatting>
  <conditionalFormatting sqref="BE12:BJ12">
    <cfRule type="containsBlanks" dxfId="3532" priority="53">
      <formula>LEN(TRIM(BE12))=0</formula>
    </cfRule>
  </conditionalFormatting>
  <conditionalFormatting sqref="W11">
    <cfRule type="cellIs" dxfId="3531" priority="61" operator="equal">
      <formula>0</formula>
    </cfRule>
  </conditionalFormatting>
  <conditionalFormatting sqref="AQ11">
    <cfRule type="cellIs" dxfId="3530" priority="60" operator="equal">
      <formula>0</formula>
    </cfRule>
  </conditionalFormatting>
  <conditionalFormatting sqref="C10:E10">
    <cfRule type="containsBlanks" dxfId="3529" priority="59">
      <formula>LEN(TRIM(C10))=0</formula>
    </cfRule>
  </conditionalFormatting>
  <conditionalFormatting sqref="Q8:Q10">
    <cfRule type="containsBlanks" dxfId="3528" priority="57">
      <formula>LEN(TRIM(Q8))=0</formula>
    </cfRule>
  </conditionalFormatting>
  <conditionalFormatting sqref="AK8:AK10">
    <cfRule type="containsBlanks" dxfId="3527" priority="56">
      <formula>LEN(TRIM(AK8))=0</formula>
    </cfRule>
  </conditionalFormatting>
  <conditionalFormatting sqref="BG8:BG10">
    <cfRule type="containsBlanks" dxfId="3526" priority="55">
      <formula>LEN(TRIM(BG8))=0</formula>
    </cfRule>
  </conditionalFormatting>
  <conditionalFormatting sqref="AK11">
    <cfRule type="cellIs" dxfId="3525" priority="52" operator="equal">
      <formula>0</formula>
    </cfRule>
  </conditionalFormatting>
  <conditionalFormatting sqref="BG11">
    <cfRule type="cellIs" dxfId="3524" priority="51" operator="equal">
      <formula>0</formula>
    </cfRule>
  </conditionalFormatting>
  <conditionalFormatting sqref="AN9">
    <cfRule type="cellIs" dxfId="3523" priority="47" operator="equal">
      <formula>0</formula>
    </cfRule>
  </conditionalFormatting>
  <conditionalFormatting sqref="AN11">
    <cfRule type="cellIs" dxfId="3522" priority="44" operator="equal">
      <formula>0</formula>
    </cfRule>
  </conditionalFormatting>
  <conditionalFormatting sqref="AZ8">
    <cfRule type="containsBlanks" dxfId="3521" priority="42">
      <formula>LEN(TRIM(AZ8))=0</formula>
    </cfRule>
  </conditionalFormatting>
  <conditionalFormatting sqref="M6:M7">
    <cfRule type="cellIs" dxfId="3520" priority="28" operator="equal">
      <formula>0</formula>
    </cfRule>
    <cfRule type="notContainsBlanks" dxfId="3519" priority="133">
      <formula>LEN(TRIM(M6))&gt;0</formula>
    </cfRule>
  </conditionalFormatting>
  <conditionalFormatting sqref="N6">
    <cfRule type="notContainsBlanks" dxfId="3518" priority="134">
      <formula>LEN(TRIM(N6))&gt;0</formula>
    </cfRule>
  </conditionalFormatting>
  <conditionalFormatting sqref="AH6:AL7">
    <cfRule type="notContainsBlanks" dxfId="3517" priority="130">
      <formula>LEN(TRIM(AH6))&gt;0</formula>
    </cfRule>
  </conditionalFormatting>
  <conditionalFormatting sqref="BC6">
    <cfRule type="notContainsBlanks" dxfId="3516" priority="127">
      <formula>LEN(TRIM(BC6))&gt;0</formula>
    </cfRule>
  </conditionalFormatting>
  <conditionalFormatting sqref="AG6:AG7">
    <cfRule type="cellIs" dxfId="3515" priority="26" operator="equal">
      <formula>0</formula>
    </cfRule>
    <cfRule type="notContainsBlanks" dxfId="3514" priority="27">
      <formula>LEN(TRIM(AG6))&gt;0</formula>
    </cfRule>
  </conditionalFormatting>
  <conditionalFormatting sqref="L6:L7">
    <cfRule type="notContainsBlanks" dxfId="3513" priority="22">
      <formula>LEN(TRIM(L6))&gt;0</formula>
    </cfRule>
  </conditionalFormatting>
  <conditionalFormatting sqref="BB6:BB7">
    <cfRule type="notContainsBlanks" dxfId="3512" priority="20">
      <formula>LEN(TRIM(BB6))&gt;0</formula>
    </cfRule>
  </conditionalFormatting>
  <conditionalFormatting sqref="AF6:AF7">
    <cfRule type="notContainsBlanks" dxfId="3511" priority="19">
      <formula>LEN(TRIM(AF6))&gt;0</formula>
    </cfRule>
  </conditionalFormatting>
  <conditionalFormatting sqref="BA6:BA7">
    <cfRule type="notContainsBlanks" dxfId="3510" priority="18">
      <formula>LEN(TRIM(BA6))&gt;0</formula>
    </cfRule>
  </conditionalFormatting>
  <conditionalFormatting sqref="BK9">
    <cfRule type="cellIs" dxfId="3509" priority="17" operator="equal">
      <formula>0</formula>
    </cfRule>
  </conditionalFormatting>
  <conditionalFormatting sqref="T9">
    <cfRule type="cellIs" dxfId="3508" priority="16" operator="equal">
      <formula>0</formula>
    </cfRule>
  </conditionalFormatting>
  <conditionalFormatting sqref="T11">
    <cfRule type="cellIs" dxfId="3507" priority="15" operator="equal">
      <formula>0</formula>
    </cfRule>
  </conditionalFormatting>
  <conditionalFormatting sqref="BK11">
    <cfRule type="cellIs" dxfId="3506" priority="14" operator="equal">
      <formula>0</formula>
    </cfRule>
  </conditionalFormatting>
  <conditionalFormatting sqref="J49:N49">
    <cfRule type="containsBlanks" dxfId="3505" priority="8">
      <formula>LEN(TRIM(J49))=0</formula>
    </cfRule>
  </conditionalFormatting>
  <conditionalFormatting sqref="B49">
    <cfRule type="containsBlanks" dxfId="3504" priority="7">
      <formula>LEN(TRIM(B49))=0</formula>
    </cfRule>
  </conditionalFormatting>
  <conditionalFormatting sqref="Q49:S49">
    <cfRule type="containsBlanks" dxfId="3503" priority="9">
      <formula>LEN(TRIM(Q49))=0</formula>
    </cfRule>
  </conditionalFormatting>
  <conditionalFormatting sqref="AD49:AH49">
    <cfRule type="containsBlanks" dxfId="3502" priority="5">
      <formula>LEN(TRIM(AD49))=0</formula>
    </cfRule>
  </conditionalFormatting>
  <conditionalFormatting sqref="V49">
    <cfRule type="containsBlanks" dxfId="3501" priority="4">
      <formula>LEN(TRIM(V49))=0</formula>
    </cfRule>
  </conditionalFormatting>
  <conditionalFormatting sqref="AK49:AM49">
    <cfRule type="containsBlanks" dxfId="3500" priority="6">
      <formula>LEN(TRIM(AK49))=0</formula>
    </cfRule>
  </conditionalFormatting>
  <conditionalFormatting sqref="AX49:BB49">
    <cfRule type="containsBlanks" dxfId="3499" priority="2">
      <formula>LEN(TRIM(AX49))=0</formula>
    </cfRule>
  </conditionalFormatting>
  <conditionalFormatting sqref="AP49">
    <cfRule type="containsBlanks" dxfId="3498" priority="1">
      <formula>LEN(TRIM(AP49))=0</formula>
    </cfRule>
  </conditionalFormatting>
  <conditionalFormatting sqref="BE49:BG49">
    <cfRule type="containsBlanks" dxfId="3497" priority="3">
      <formula>LEN(TRIM(BE49))=0</formula>
    </cfRule>
  </conditionalFormatting>
  <dataValidations count="8">
    <dataValidation allowBlank="1" showInputMessage="1" showErrorMessage="1" promptTitle="Note:" prompt="Indicate PREVIOUS calendar year" sqref="F10 Z10 AT10" xr:uid="{00000000-0002-0000-0400-000000000000}"/>
    <dataValidation allowBlank="1" showInputMessage="1" showErrorMessage="1" promptTitle="Note:" prompt="Refers to combined prevalence rate of UW + SUW from the PREVIOUS calendar year" sqref="G10:I10" xr:uid="{00000000-0002-0000-0400-000001000000}"/>
    <dataValidation allowBlank="1" showInputMessage="1" showErrorMessage="1" promptTitle="Note:" prompt="Refers to the combined prevalence of Stunting + Severe Stunting from the previous calendar year" sqref="AA10:AC10" xr:uid="{00000000-0002-0000-0400-000002000000}"/>
    <dataValidation allowBlank="1" showInputMessage="1" showErrorMessage="1" promptTitle="Note:" prompt="Refers to the combined prevalence of wasting + severe wasting from the previous calendar year" sqref="AU10:AW10" xr:uid="{00000000-0002-0000-0400-000003000000}"/>
    <dataValidation allowBlank="1" showInputMessage="1" showErrorMessage="1" prompt="Please indicate the source of the population data (e.g. &quot;Census 2010&quot;)" sqref="K8" xr:uid="{00000000-0002-0000-0400-000004000000}"/>
    <dataValidation allowBlank="1" showInputMessage="1" showErrorMessage="1" prompt="Please indicate the previous year's prevalence rate for UW &amp; SUW in this Municipality" sqref="J10" xr:uid="{00000000-0002-0000-0400-000005000000}"/>
    <dataValidation allowBlank="1" showInputMessage="1" showErrorMessage="1" prompt="Please indicate the previous year's prevalence rate for Stunting &amp; Severe Stunting in this Municipality" sqref="AD10" xr:uid="{00000000-0002-0000-0400-000006000000}"/>
    <dataValidation allowBlank="1" showInputMessage="1" showErrorMessage="1" prompt="Please indicate the previous year's prevalence rate for Wasting &amp; Severe Wasting in this Municipality" sqref="AX10" xr:uid="{00000000-0002-0000-0400-000007000000}"/>
  </dataValidations>
  <printOptions horizontalCentered="1" verticalCentered="1"/>
  <pageMargins left="0.25" right="0.75520833300000001" top="0.55000000000000004" bottom="0.2" header="0.3" footer="0.3"/>
  <pageSetup paperSize="10000" scale="85" pageOrder="overThenDown" orientation="landscape" horizontalDpi="300" verticalDpi="300" r:id="rId1"/>
  <headerFooter scaleWithDoc="0">
    <oddHeader>&amp;CPage &amp;P</oddHeader>
  </headerFooter>
  <ignoredErrors>
    <ignoredError sqref="N21 N24 N27 N30 N33 P36 P33 P30 P27 P24 P21 P18 R18 R21 R24 R27 R30 R33 R36 AH18 AH21 AH24 AH27 AH30 AH33 AH36 AJ18 AJ21 AJ24 AJ27 AJ30 AJ33 AJ36 AL18 AL21 AL24 AL27 AL30 AL33 AL36 BB39:BB40 BD18 BD21 BD24 BD30 BD33 BD36 BF18 BF21 BF24 BF30 BF33 BF36 BH18 BH21 BH24 BH27 BH30 BH33 BH36 BJ18 BJ21 BJ24 BJ27 BJ30 BJ33 BJ36 BD27 BF2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56B76-A8DB-4331-8563-197537FF248F}">
  <sheetPr>
    <tabColor rgb="FFFFC000"/>
  </sheetPr>
  <dimension ref="A1:U35"/>
  <sheetViews>
    <sheetView workbookViewId="0">
      <selection activeCell="M7" sqref="M7"/>
    </sheetView>
  </sheetViews>
  <sheetFormatPr defaultColWidth="0" defaultRowHeight="15" customHeight="1" zeroHeight="1" x14ac:dyDescent="0.3"/>
  <cols>
    <col min="1" max="1" width="12.6640625" customWidth="1"/>
    <col min="2" max="2" width="10.109375" customWidth="1"/>
    <col min="3" max="3" width="3.6640625" customWidth="1"/>
    <col min="4" max="5" width="9.6640625" customWidth="1"/>
    <col min="6" max="6" width="9.33203125" customWidth="1"/>
    <col min="7" max="7" width="10.88671875" customWidth="1"/>
    <col min="8" max="8" width="9.33203125" customWidth="1"/>
    <col min="9" max="9" width="8.109375" customWidth="1"/>
    <col min="10" max="11" width="8.33203125" customWidth="1"/>
    <col min="12" max="13" width="7.109375" customWidth="1"/>
    <col min="14" max="17" width="8.6640625" customWidth="1"/>
    <col min="18" max="18" width="1.6640625" customWidth="1"/>
    <col min="19" max="21" width="8.88671875" hidden="1" customWidth="1"/>
    <col min="22" max="16384" width="9.109375" hidden="1"/>
  </cols>
  <sheetData>
    <row r="1" spans="1:21" ht="14.4" x14ac:dyDescent="0.3">
      <c r="A1" s="635" t="s">
        <v>31</v>
      </c>
      <c r="B1" s="635"/>
      <c r="C1" s="635"/>
      <c r="D1" s="635"/>
      <c r="E1" s="635"/>
      <c r="F1" s="635"/>
      <c r="G1" s="635"/>
      <c r="H1" s="635"/>
      <c r="I1" s="635"/>
      <c r="J1" s="635"/>
      <c r="K1" s="635"/>
      <c r="L1" s="635"/>
      <c r="M1" s="635"/>
      <c r="N1" s="635"/>
      <c r="O1" s="635"/>
      <c r="P1" s="635"/>
      <c r="Q1" s="635"/>
      <c r="R1" s="430" t="s">
        <v>372</v>
      </c>
      <c r="S1" s="36"/>
      <c r="T1" s="36"/>
      <c r="U1" s="36"/>
    </row>
    <row r="2" spans="1:21" ht="14.4" x14ac:dyDescent="0.3">
      <c r="A2" s="735" t="s">
        <v>32</v>
      </c>
      <c r="B2" s="735"/>
      <c r="C2" s="735"/>
      <c r="D2" s="735"/>
      <c r="E2" s="735"/>
      <c r="F2" s="735"/>
      <c r="G2" s="735"/>
      <c r="H2" s="735"/>
      <c r="I2" s="735"/>
      <c r="J2" s="735"/>
      <c r="K2" s="735"/>
      <c r="L2" s="735"/>
      <c r="M2" s="735"/>
      <c r="N2" s="735"/>
      <c r="O2" s="735"/>
      <c r="P2" s="735"/>
      <c r="Q2" s="735"/>
      <c r="R2" s="416"/>
      <c r="S2" s="416"/>
      <c r="T2" s="416"/>
      <c r="U2" s="416"/>
    </row>
    <row r="3" spans="1:21" ht="14.4" x14ac:dyDescent="0.3">
      <c r="A3" s="736" t="s">
        <v>33</v>
      </c>
      <c r="B3" s="736"/>
      <c r="C3" s="736"/>
      <c r="D3" s="736"/>
      <c r="E3" s="736"/>
      <c r="F3" s="736"/>
      <c r="G3" s="736"/>
      <c r="H3" s="736"/>
      <c r="I3" s="736"/>
      <c r="J3" s="736"/>
      <c r="K3" s="736"/>
      <c r="L3" s="736"/>
      <c r="M3" s="736"/>
      <c r="N3" s="736"/>
      <c r="O3" s="736"/>
      <c r="P3" s="736"/>
      <c r="Q3" s="736"/>
      <c r="R3" s="432"/>
      <c r="S3" s="432"/>
      <c r="T3" s="432"/>
      <c r="U3" s="432"/>
    </row>
    <row r="4" spans="1:21" ht="14.4" x14ac:dyDescent="0.3">
      <c r="A4" s="431"/>
      <c r="B4" s="431"/>
      <c r="C4" s="431"/>
      <c r="D4" s="431"/>
      <c r="E4" s="431"/>
      <c r="F4" s="431"/>
      <c r="G4" s="431"/>
      <c r="H4" s="431"/>
      <c r="I4" s="431"/>
      <c r="J4" s="431"/>
      <c r="K4" s="431"/>
      <c r="L4" s="431"/>
      <c r="M4" s="431"/>
      <c r="N4" s="431"/>
      <c r="O4" s="431"/>
      <c r="P4" s="431"/>
      <c r="Q4" s="431"/>
      <c r="R4" s="432"/>
      <c r="S4" s="432"/>
      <c r="T4" s="432"/>
      <c r="U4" s="432"/>
    </row>
    <row r="5" spans="1:21" ht="14.4" x14ac:dyDescent="0.3">
      <c r="A5" s="636" t="s">
        <v>373</v>
      </c>
      <c r="B5" s="636"/>
      <c r="C5" s="636"/>
      <c r="D5" s="636"/>
      <c r="E5" s="636"/>
      <c r="F5" s="636"/>
      <c r="G5" s="636"/>
      <c r="H5" s="636"/>
      <c r="I5" s="636"/>
      <c r="J5" s="636"/>
      <c r="K5" s="636"/>
      <c r="L5" s="636"/>
      <c r="M5" s="636"/>
      <c r="N5" s="636"/>
      <c r="O5" s="636"/>
      <c r="P5" s="636"/>
      <c r="Q5" s="636"/>
      <c r="R5" s="433"/>
      <c r="S5" s="433"/>
      <c r="T5" s="433"/>
      <c r="U5" s="433"/>
    </row>
    <row r="6" spans="1:21" ht="15.9" customHeight="1" x14ac:dyDescent="0.3">
      <c r="A6" s="434" t="s">
        <v>374</v>
      </c>
      <c r="B6" s="434"/>
      <c r="C6" s="434"/>
      <c r="D6" s="434"/>
      <c r="E6" s="434"/>
      <c r="F6" s="434"/>
      <c r="G6" s="434"/>
      <c r="H6" s="434"/>
      <c r="I6" s="434"/>
      <c r="J6" s="434"/>
      <c r="K6" s="434"/>
      <c r="L6" s="737" t="s">
        <v>375</v>
      </c>
      <c r="M6" s="737"/>
      <c r="N6" s="737"/>
      <c r="O6" s="737"/>
      <c r="P6" s="737"/>
      <c r="Q6" s="435" t="str">
        <f>OPT_Form4A!F10</f>
        <v>CY 2019</v>
      </c>
      <c r="R6" s="28"/>
      <c r="S6" s="28"/>
      <c r="T6" s="28"/>
      <c r="U6" s="28"/>
    </row>
    <row r="7" spans="1:21" ht="26.4" x14ac:dyDescent="0.35">
      <c r="A7" s="436" t="s">
        <v>101</v>
      </c>
      <c r="B7" s="437">
        <f>IF(ProvsCities!N2="","",ProvsCities!N2)</f>
        <v>2</v>
      </c>
      <c r="C7" s="423"/>
      <c r="D7" s="738" t="s">
        <v>376</v>
      </c>
      <c r="E7" s="738"/>
      <c r="F7" s="438">
        <f>IF(Summary!B5="","",Summary!B5)</f>
        <v>3451410</v>
      </c>
      <c r="G7" s="439" t="s">
        <v>377</v>
      </c>
      <c r="H7" s="739"/>
      <c r="I7" s="739"/>
      <c r="K7" s="740" t="s">
        <v>378</v>
      </c>
      <c r="L7" s="741"/>
      <c r="M7" s="441"/>
      <c r="N7" s="440" t="s">
        <v>379</v>
      </c>
      <c r="O7" s="441"/>
      <c r="P7" s="440" t="s">
        <v>380</v>
      </c>
      <c r="Q7" s="441"/>
      <c r="R7" s="23"/>
    </row>
    <row r="8" spans="1:21" ht="15.9" customHeight="1" x14ac:dyDescent="0.3">
      <c r="A8" s="442"/>
      <c r="B8" s="423"/>
      <c r="C8" s="423"/>
      <c r="D8" s="442"/>
      <c r="E8" s="442"/>
      <c r="F8" s="423"/>
      <c r="G8" s="442"/>
      <c r="H8" s="443"/>
      <c r="I8" s="443"/>
      <c r="J8" s="442"/>
      <c r="K8" s="442"/>
      <c r="L8" s="743" t="s">
        <v>393</v>
      </c>
      <c r="M8" s="743"/>
      <c r="N8" s="743"/>
      <c r="O8" s="743"/>
      <c r="P8" s="743"/>
      <c r="Q8" s="423"/>
      <c r="R8" s="23"/>
    </row>
    <row r="9" spans="1:21" ht="18" x14ac:dyDescent="0.3">
      <c r="A9" s="744" t="s">
        <v>392</v>
      </c>
      <c r="B9" s="744"/>
      <c r="C9" s="745">
        <f>ProvsCities!R2</f>
        <v>2020</v>
      </c>
      <c r="D9" s="745"/>
      <c r="E9" s="738" t="s">
        <v>381</v>
      </c>
      <c r="F9" s="738"/>
      <c r="G9" s="738"/>
      <c r="H9" s="445"/>
      <c r="I9" s="423"/>
      <c r="J9" s="446"/>
      <c r="K9" s="740" t="s">
        <v>378</v>
      </c>
      <c r="L9" s="741"/>
      <c r="M9" s="456">
        <f>OPT_Form4A!H11</f>
        <v>2.8918261822415504E-2</v>
      </c>
      <c r="N9" s="440" t="s">
        <v>379</v>
      </c>
      <c r="O9" s="456">
        <f>OPT_Form4A!AB11</f>
        <v>7.3250055689782212E-2</v>
      </c>
      <c r="P9" s="440" t="s">
        <v>380</v>
      </c>
      <c r="Q9" s="456">
        <f>OPT_Form4A!AV11</f>
        <v>2.2156613589892009E-2</v>
      </c>
      <c r="R9" s="169"/>
    </row>
    <row r="10" spans="1:21" ht="3" customHeight="1" x14ac:dyDescent="0.3">
      <c r="A10" s="447"/>
      <c r="B10" s="447"/>
      <c r="C10" s="442"/>
      <c r="D10" s="442"/>
      <c r="E10" s="442"/>
      <c r="F10" s="442"/>
      <c r="G10" s="47"/>
      <c r="H10" s="47"/>
      <c r="I10" s="47"/>
      <c r="J10" s="442"/>
      <c r="K10" s="442"/>
      <c r="L10" s="447"/>
      <c r="M10" s="444"/>
      <c r="N10" s="447"/>
      <c r="O10" s="444"/>
      <c r="P10" s="447"/>
      <c r="Q10" s="444"/>
      <c r="R10" s="169"/>
    </row>
    <row r="11" spans="1:21" s="449" customFormat="1" ht="24" customHeight="1" x14ac:dyDescent="0.3">
      <c r="A11" s="746" t="str">
        <f>ProvsCities!B8</f>
        <v>Province/Independent City</v>
      </c>
      <c r="B11" s="746"/>
      <c r="C11" s="746"/>
      <c r="D11" s="748" t="s">
        <v>382</v>
      </c>
      <c r="E11" s="748"/>
      <c r="F11" s="748" t="s">
        <v>383</v>
      </c>
      <c r="G11" s="748"/>
      <c r="H11" s="748" t="s">
        <v>384</v>
      </c>
      <c r="I11" s="748"/>
      <c r="J11" s="748" t="s">
        <v>385</v>
      </c>
      <c r="K11" s="748"/>
      <c r="L11" s="728" t="s">
        <v>386</v>
      </c>
      <c r="M11" s="729"/>
      <c r="N11" s="730" t="s">
        <v>387</v>
      </c>
      <c r="O11" s="730"/>
      <c r="P11" s="730" t="s">
        <v>388</v>
      </c>
      <c r="Q11" s="730"/>
      <c r="R11" s="448"/>
    </row>
    <row r="12" spans="1:21" ht="20.100000000000001" customHeight="1" x14ac:dyDescent="0.3">
      <c r="A12" s="747"/>
      <c r="B12" s="747"/>
      <c r="C12" s="747"/>
      <c r="D12" s="749"/>
      <c r="E12" s="749"/>
      <c r="F12" s="749"/>
      <c r="G12" s="749"/>
      <c r="H12" s="749"/>
      <c r="I12" s="749"/>
      <c r="J12" s="749"/>
      <c r="K12" s="749"/>
      <c r="L12" s="731" t="s">
        <v>104</v>
      </c>
      <c r="M12" s="732"/>
      <c r="N12" s="454" t="s">
        <v>389</v>
      </c>
      <c r="O12" s="454" t="s">
        <v>390</v>
      </c>
      <c r="P12" s="454" t="s">
        <v>389</v>
      </c>
      <c r="Q12" s="454" t="s">
        <v>390</v>
      </c>
      <c r="R12" s="23"/>
    </row>
    <row r="13" spans="1:21" s="418" customFormat="1" ht="10.199999999999999" x14ac:dyDescent="0.2">
      <c r="A13" s="733" t="s">
        <v>59</v>
      </c>
      <c r="B13" s="734"/>
      <c r="C13" s="734"/>
      <c r="D13" s="733" t="s">
        <v>60</v>
      </c>
      <c r="E13" s="734"/>
      <c r="F13" s="733" t="s">
        <v>61</v>
      </c>
      <c r="G13" s="734"/>
      <c r="H13" s="733" t="s">
        <v>62</v>
      </c>
      <c r="I13" s="734"/>
      <c r="J13" s="733" t="s">
        <v>63</v>
      </c>
      <c r="K13" s="734"/>
      <c r="L13" s="733" t="s">
        <v>64</v>
      </c>
      <c r="M13" s="734"/>
      <c r="N13" s="455" t="s">
        <v>65</v>
      </c>
      <c r="O13" s="455" t="s">
        <v>66</v>
      </c>
      <c r="P13" s="455" t="s">
        <v>67</v>
      </c>
      <c r="Q13" s="455" t="s">
        <v>68</v>
      </c>
      <c r="R13" s="420"/>
    </row>
    <row r="14" spans="1:21" ht="15" customHeight="1" x14ac:dyDescent="0.3">
      <c r="A14" s="714" t="str">
        <f>IF(OPT_Form4!A14="","",OPT_Form4!A14)</f>
        <v>Batanes Province</v>
      </c>
      <c r="B14" s="715"/>
      <c r="C14" s="716"/>
      <c r="D14" s="717">
        <f>IF(ProvsCities!$B$8="NCR City/Municipality","N/A",ProvsCities!PH10)</f>
        <v>6</v>
      </c>
      <c r="E14" s="718"/>
      <c r="F14" s="717">
        <f>IF(ProvsCities!$B$8="NCR City/Municipality","N/A",ProvsCities!PI10)</f>
        <v>6</v>
      </c>
      <c r="G14" s="718"/>
      <c r="H14" s="719">
        <f>IF(ProvsCities!PF10="","",ProvsCities!PF10)</f>
        <v>29</v>
      </c>
      <c r="I14" s="720"/>
      <c r="J14" s="719">
        <f>IF(ProvsCities!PG10="","",ProvsCities!PG10)</f>
        <v>29</v>
      </c>
      <c r="K14" s="720"/>
      <c r="L14" s="719">
        <f>IF(ProvsCities!PA10="","",ProvsCities!PA10)</f>
        <v>1594</v>
      </c>
      <c r="M14" s="720"/>
      <c r="N14" s="450">
        <f>IF(ProvsCities!PB10="","",ProvsCities!PB10)</f>
        <v>1207</v>
      </c>
      <c r="O14" s="450">
        <f>IF(ProvsCities!PC10="","",ProvsCities!PC10)</f>
        <v>1207</v>
      </c>
      <c r="P14" s="450">
        <f>IF(ProvsCities!PD10="","",ProvsCities!PD10)</f>
        <v>0</v>
      </c>
      <c r="Q14" s="450">
        <f>IF(ProvsCities!PE10="","",ProvsCities!PE10)</f>
        <v>0</v>
      </c>
      <c r="R14" s="23"/>
    </row>
    <row r="15" spans="1:21" ht="15" customHeight="1" x14ac:dyDescent="0.3">
      <c r="A15" s="714" t="str">
        <f>IF(OPT_Form4!A15="","",OPT_Form4!A15)</f>
        <v>Cagayan Province</v>
      </c>
      <c r="B15" s="715"/>
      <c r="C15" s="716"/>
      <c r="D15" s="717">
        <f>IF(ProvsCities!$B$8="NCR City/Municipality","N/A",ProvsCities!PH11)</f>
        <v>28</v>
      </c>
      <c r="E15" s="718"/>
      <c r="F15" s="717">
        <f>IF(ProvsCities!$B$8="NCR City/Municipality","N/A",ProvsCities!PI11)</f>
        <v>28</v>
      </c>
      <c r="G15" s="718"/>
      <c r="H15" s="719">
        <f>IF(ProvsCities!PF11="","",ProvsCities!PF11)</f>
        <v>771</v>
      </c>
      <c r="I15" s="720"/>
      <c r="J15" s="719">
        <f>IF(ProvsCities!PG11="","",ProvsCities!PG11)</f>
        <v>771</v>
      </c>
      <c r="K15" s="720"/>
      <c r="L15" s="719">
        <f>IF(ProvsCities!PA11="","",ProvsCities!PA11)</f>
        <v>112649</v>
      </c>
      <c r="M15" s="720"/>
      <c r="N15" s="450">
        <f>IF(ProvsCities!PB11="","",ProvsCities!PB11)</f>
        <v>86209</v>
      </c>
      <c r="O15" s="450">
        <f>IF(ProvsCities!PC11="","",ProvsCities!PC11)</f>
        <v>86216</v>
      </c>
      <c r="P15" s="450">
        <f>IF(ProvsCities!PD11="","",ProvsCities!PD11)</f>
        <v>2298</v>
      </c>
      <c r="Q15" s="450">
        <f>IF(ProvsCities!PE11="","",ProvsCities!PE11)</f>
        <v>2299</v>
      </c>
      <c r="R15" s="23"/>
    </row>
    <row r="16" spans="1:21" ht="15" customHeight="1" x14ac:dyDescent="0.3">
      <c r="A16" s="714" t="str">
        <f>IF(OPT_Form4!A16="","",OPT_Form4!A16)</f>
        <v>Cauayan City</v>
      </c>
      <c r="B16" s="715"/>
      <c r="C16" s="716"/>
      <c r="D16" s="717">
        <f>IF(ProvsCities!$B$8="NCR City/Municipality","N/A",ProvsCities!PH12)</f>
        <v>0</v>
      </c>
      <c r="E16" s="718"/>
      <c r="F16" s="717">
        <f>IF(ProvsCities!$B$8="NCR City/Municipality","N/A",ProvsCities!PI12)</f>
        <v>0</v>
      </c>
      <c r="G16" s="718"/>
      <c r="H16" s="719">
        <f>IF(ProvsCities!PF12="","",ProvsCities!PF12)</f>
        <v>61</v>
      </c>
      <c r="I16" s="720"/>
      <c r="J16" s="719">
        <f>IF(ProvsCities!PG12="","",ProvsCities!PG12)</f>
        <v>61</v>
      </c>
      <c r="K16" s="720"/>
      <c r="L16" s="719">
        <f>IF(ProvsCities!PA12="","",ProvsCities!PA12)</f>
        <v>13957</v>
      </c>
      <c r="M16" s="720"/>
      <c r="N16" s="450">
        <f>IF(ProvsCities!PB12="","",ProvsCities!PB12)</f>
        <v>10914</v>
      </c>
      <c r="O16" s="450">
        <f>IF(ProvsCities!PC12="","",ProvsCities!PC12)</f>
        <v>10914</v>
      </c>
      <c r="P16" s="450">
        <f>IF(ProvsCities!PD12="","",ProvsCities!PD12)</f>
        <v>0</v>
      </c>
      <c r="Q16" s="450">
        <f>IF(ProvsCities!PE12="","",ProvsCities!PE12)</f>
        <v>0</v>
      </c>
      <c r="R16" s="23"/>
    </row>
    <row r="17" spans="1:18" ht="15" customHeight="1" x14ac:dyDescent="0.3">
      <c r="A17" s="714" t="str">
        <f>IF(OPT_Form4!A17="","",OPT_Form4!A17)</f>
        <v>City of Ilagan</v>
      </c>
      <c r="B17" s="715"/>
      <c r="C17" s="716"/>
      <c r="D17" s="717">
        <f>IF(ProvsCities!$B$8="NCR City/Municipality","N/A",ProvsCities!PH13)</f>
        <v>0</v>
      </c>
      <c r="E17" s="718"/>
      <c r="F17" s="717">
        <f>IF(ProvsCities!$B$8="NCR City/Municipality","N/A",ProvsCities!PI13)</f>
        <v>0</v>
      </c>
      <c r="G17" s="718"/>
      <c r="H17" s="719">
        <f>IF(ProvsCities!PF13="","",ProvsCities!PF13)</f>
        <v>91</v>
      </c>
      <c r="I17" s="720"/>
      <c r="J17" s="719">
        <f>IF(ProvsCities!PG13="","",ProvsCities!PG13)</f>
        <v>91</v>
      </c>
      <c r="K17" s="720"/>
      <c r="L17" s="719">
        <f>IF(ProvsCities!PA13="","",ProvsCities!PA13)</f>
        <v>17591</v>
      </c>
      <c r="M17" s="720"/>
      <c r="N17" s="450">
        <f>IF(ProvsCities!PB13="","",ProvsCities!PB13)</f>
        <v>13396</v>
      </c>
      <c r="O17" s="450">
        <f>IF(ProvsCities!PC13="","",ProvsCities!PC13)</f>
        <v>13396</v>
      </c>
      <c r="P17" s="450">
        <f>IF(ProvsCities!PD13="","",ProvsCities!PD13)</f>
        <v>23</v>
      </c>
      <c r="Q17" s="450">
        <f>IF(ProvsCities!PE13="","",ProvsCities!PE13)</f>
        <v>23</v>
      </c>
      <c r="R17" s="23"/>
    </row>
    <row r="18" spans="1:18" ht="15" customHeight="1" x14ac:dyDescent="0.3">
      <c r="A18" s="714" t="str">
        <f>IF(OPT_Form4!A18="","",OPT_Form4!A18)</f>
        <v>Isabela Province</v>
      </c>
      <c r="B18" s="715"/>
      <c r="C18" s="716"/>
      <c r="D18" s="717">
        <f>IF(ProvsCities!$B$8="NCR City/Municipality","N/A",ProvsCities!PH14)</f>
        <v>34</v>
      </c>
      <c r="E18" s="718"/>
      <c r="F18" s="717">
        <f>IF(ProvsCities!$B$8="NCR City/Municipality","N/A",ProvsCities!PI14)</f>
        <v>34</v>
      </c>
      <c r="G18" s="718"/>
      <c r="H18" s="719">
        <f>IF(ProvsCities!PF14="","",ProvsCities!PF14)</f>
        <v>1055</v>
      </c>
      <c r="I18" s="720"/>
      <c r="J18" s="719">
        <f>IF(ProvsCities!PG14="","",ProvsCities!PG14)</f>
        <v>1055</v>
      </c>
      <c r="K18" s="720"/>
      <c r="L18" s="719">
        <f>IF(ProvsCities!PA14="","",ProvsCities!PA14)</f>
        <v>130457</v>
      </c>
      <c r="M18" s="720"/>
      <c r="N18" s="450">
        <f>IF(ProvsCities!PB14="","",ProvsCities!PB14)</f>
        <v>145409</v>
      </c>
      <c r="O18" s="450">
        <f>IF(ProvsCities!PC14="","",ProvsCities!PC14)</f>
        <v>145409</v>
      </c>
      <c r="P18" s="450">
        <f>IF(ProvsCities!PD14="","",ProvsCities!PD14)</f>
        <v>0</v>
      </c>
      <c r="Q18" s="450">
        <f>IF(ProvsCities!PE14="","",ProvsCities!PE14)</f>
        <v>0</v>
      </c>
      <c r="R18" s="23"/>
    </row>
    <row r="19" spans="1:18" ht="15" customHeight="1" x14ac:dyDescent="0.3">
      <c r="A19" s="714" t="str">
        <f>IF(OPT_Form4!A19="","",OPT_Form4!A19)</f>
        <v>Nueva Vizcaya Province</v>
      </c>
      <c r="B19" s="715"/>
      <c r="C19" s="716"/>
      <c r="D19" s="717">
        <f>IF(ProvsCities!$B$8="NCR City/Municipality","N/A",ProvsCities!PH15)</f>
        <v>15</v>
      </c>
      <c r="E19" s="718"/>
      <c r="F19" s="717">
        <f>IF(ProvsCities!$B$8="NCR City/Municipality","N/A",ProvsCities!PI15)</f>
        <v>15</v>
      </c>
      <c r="G19" s="718"/>
      <c r="H19" s="719">
        <f>IF(ProvsCities!PF15="","",ProvsCities!PF15)</f>
        <v>275</v>
      </c>
      <c r="I19" s="720"/>
      <c r="J19" s="719">
        <f>IF(ProvsCities!PG15="","",ProvsCities!PG15)</f>
        <v>275</v>
      </c>
      <c r="K19" s="720"/>
      <c r="L19" s="719">
        <f>IF(ProvsCities!PA15="","",ProvsCities!PA15)</f>
        <v>49705</v>
      </c>
      <c r="M19" s="720"/>
      <c r="N19" s="450">
        <f>IF(ProvsCities!PB15="","",ProvsCities!PB15)</f>
        <v>38645</v>
      </c>
      <c r="O19" s="450">
        <f>IF(ProvsCities!PC15="","",ProvsCities!PC15)</f>
        <v>38645</v>
      </c>
      <c r="P19" s="450">
        <f>IF(ProvsCities!PD15="","",ProvsCities!PD15)</f>
        <v>20142</v>
      </c>
      <c r="Q19" s="450">
        <f>IF(ProvsCities!PE15="","",ProvsCities!PE15)</f>
        <v>20142</v>
      </c>
      <c r="R19" s="23"/>
    </row>
    <row r="20" spans="1:18" ht="15" customHeight="1" x14ac:dyDescent="0.3">
      <c r="A20" s="714" t="str">
        <f>IF(OPT_Form4!A20="","",OPT_Form4!A20)</f>
        <v>Quirino Province</v>
      </c>
      <c r="B20" s="715"/>
      <c r="C20" s="716"/>
      <c r="D20" s="717">
        <f>IF(ProvsCities!$B$8="NCR City/Municipality","N/A",ProvsCities!PH16)</f>
        <v>6</v>
      </c>
      <c r="E20" s="718"/>
      <c r="F20" s="717">
        <f>IF(ProvsCities!$B$8="NCR City/Municipality","N/A",ProvsCities!PI16)</f>
        <v>6</v>
      </c>
      <c r="G20" s="718"/>
      <c r="H20" s="719">
        <f>IF(ProvsCities!PF16="","",ProvsCities!PF16)</f>
        <v>132</v>
      </c>
      <c r="I20" s="720"/>
      <c r="J20" s="719">
        <f>IF(ProvsCities!PG16="","",ProvsCities!PG16)</f>
        <v>132</v>
      </c>
      <c r="K20" s="720"/>
      <c r="L20" s="719">
        <f>IF(ProvsCities!PA16="","",ProvsCities!PA16)</f>
        <v>21834</v>
      </c>
      <c r="M20" s="720"/>
      <c r="N20" s="450">
        <f>IF(ProvsCities!PB16="","",ProvsCities!PB16)</f>
        <v>18369</v>
      </c>
      <c r="O20" s="450">
        <f>IF(ProvsCities!PC16="","",ProvsCities!PC16)</f>
        <v>18369</v>
      </c>
      <c r="P20" s="450">
        <f>IF(ProvsCities!PD16="","",ProvsCities!PD16)</f>
        <v>5419</v>
      </c>
      <c r="Q20" s="450">
        <f>IF(ProvsCities!PE16="","",ProvsCities!PE16)</f>
        <v>5419</v>
      </c>
      <c r="R20" s="23"/>
    </row>
    <row r="21" spans="1:18" ht="15" customHeight="1" x14ac:dyDescent="0.3">
      <c r="A21" s="714" t="str">
        <f>IF(OPT_Form4!A21="","",OPT_Form4!A21)</f>
        <v>Santiago City</v>
      </c>
      <c r="B21" s="715"/>
      <c r="C21" s="716"/>
      <c r="D21" s="717">
        <f>IF(ProvsCities!$B$8="NCR City/Municipality","N/A",ProvsCities!PH17)</f>
        <v>0</v>
      </c>
      <c r="E21" s="718"/>
      <c r="F21" s="717">
        <f>IF(ProvsCities!$B$8="NCR City/Municipality","N/A",ProvsCities!PI17)</f>
        <v>0</v>
      </c>
      <c r="G21" s="718"/>
      <c r="H21" s="719">
        <f>IF(ProvsCities!PF17="","",ProvsCities!PF17)</f>
        <v>37</v>
      </c>
      <c r="I21" s="720"/>
      <c r="J21" s="719">
        <f>IF(ProvsCities!PG17="","",ProvsCities!PG17)</f>
        <v>37</v>
      </c>
      <c r="K21" s="720"/>
      <c r="L21" s="719">
        <f>IF(ProvsCities!PA17="","",ProvsCities!PA17)</f>
        <v>14861</v>
      </c>
      <c r="M21" s="720"/>
      <c r="N21" s="450">
        <f>IF(ProvsCities!PB17="","",ProvsCities!PB17)</f>
        <v>15871</v>
      </c>
      <c r="O21" s="450">
        <f>IF(ProvsCities!PC17="","",ProvsCities!PC17)</f>
        <v>15871</v>
      </c>
      <c r="P21" s="450">
        <f>IF(ProvsCities!PD17="","",ProvsCities!PD17)</f>
        <v>0</v>
      </c>
      <c r="Q21" s="450">
        <f>IF(ProvsCities!PE17="","",ProvsCities!PE17)</f>
        <v>0</v>
      </c>
      <c r="R21" s="23"/>
    </row>
    <row r="22" spans="1:18" ht="15" customHeight="1" x14ac:dyDescent="0.3">
      <c r="A22" s="714" t="str">
        <f>IF(OPT_Form4!A22="","",OPT_Form4!A22)</f>
        <v>Tuguegarao</v>
      </c>
      <c r="B22" s="715"/>
      <c r="C22" s="716"/>
      <c r="D22" s="717">
        <f>IF(ProvsCities!$B$8="NCR City/Municipality","N/A",ProvsCities!PH18)</f>
        <v>0</v>
      </c>
      <c r="E22" s="718"/>
      <c r="F22" s="717">
        <f>IF(ProvsCities!$B$8="NCR City/Municipality","N/A",ProvsCities!PI18)</f>
        <v>0</v>
      </c>
      <c r="G22" s="718"/>
      <c r="H22" s="719">
        <f>IF(ProvsCities!PF18="","",ProvsCities!PF18)</f>
        <v>49</v>
      </c>
      <c r="I22" s="720"/>
      <c r="J22" s="719">
        <f>IF(ProvsCities!PG18="","",ProvsCities!PG18)</f>
        <v>49</v>
      </c>
      <c r="K22" s="720"/>
      <c r="L22" s="719">
        <f>IF(ProvsCities!PA18="","",ProvsCities!PA18)</f>
        <v>16990</v>
      </c>
      <c r="M22" s="720"/>
      <c r="N22" s="450">
        <f>IF(ProvsCities!PB18="","",ProvsCities!PB18)</f>
        <v>15371</v>
      </c>
      <c r="O22" s="450">
        <f>IF(ProvsCities!PC18="","",ProvsCities!PC18)</f>
        <v>15371</v>
      </c>
      <c r="P22" s="450">
        <f>IF(ProvsCities!PD18="","",ProvsCities!PD18)</f>
        <v>0</v>
      </c>
      <c r="Q22" s="450">
        <f>IF(ProvsCities!PE18="","",ProvsCities!PE18)</f>
        <v>0</v>
      </c>
      <c r="R22" s="23"/>
    </row>
    <row r="23" spans="1:18" ht="15" customHeight="1" x14ac:dyDescent="0.3">
      <c r="A23" s="714" t="str">
        <f>IF(OPT_Form4!A23="","",OPT_Form4!A23)</f>
        <v/>
      </c>
      <c r="B23" s="715"/>
      <c r="C23" s="716"/>
      <c r="D23" s="717" t="str">
        <f>IF(ProvsCities!$B$8="NCR City/Municipality","N/A",ProvsCities!PH19)</f>
        <v/>
      </c>
      <c r="E23" s="718"/>
      <c r="F23" s="717" t="str">
        <f>IF(ProvsCities!$B$8="NCR City/Municipality","N/A",ProvsCities!PI19)</f>
        <v/>
      </c>
      <c r="G23" s="718"/>
      <c r="H23" s="719" t="str">
        <f>IF(ProvsCities!PF19="","",ProvsCities!PF19)</f>
        <v/>
      </c>
      <c r="I23" s="720"/>
      <c r="J23" s="719" t="str">
        <f>IF(ProvsCities!PG19="","",ProvsCities!PG19)</f>
        <v/>
      </c>
      <c r="K23" s="720"/>
      <c r="L23" s="719" t="str">
        <f>IF(ProvsCities!PA19="","",ProvsCities!PA19)</f>
        <v/>
      </c>
      <c r="M23" s="720"/>
      <c r="N23" s="450" t="str">
        <f>IF(ProvsCities!PB19="","",ProvsCities!PB19)</f>
        <v/>
      </c>
      <c r="O23" s="450" t="str">
        <f>IF(ProvsCities!PC19="","",ProvsCities!PC19)</f>
        <v/>
      </c>
      <c r="P23" s="450" t="str">
        <f>IF(ProvsCities!PD19="","",ProvsCities!PD19)</f>
        <v/>
      </c>
      <c r="Q23" s="450" t="str">
        <f>IF(ProvsCities!PE19="","",ProvsCities!PE19)</f>
        <v/>
      </c>
      <c r="R23" s="23"/>
    </row>
    <row r="24" spans="1:18" ht="15" customHeight="1" x14ac:dyDescent="0.3">
      <c r="A24" s="714" t="str">
        <f>IF(OPT_Form4!A24="","",OPT_Form4!A24)</f>
        <v/>
      </c>
      <c r="B24" s="715"/>
      <c r="C24" s="716"/>
      <c r="D24" s="717" t="str">
        <f>IF(ProvsCities!$B$8="NCR City/Municipality","N/A",ProvsCities!PH20)</f>
        <v/>
      </c>
      <c r="E24" s="718"/>
      <c r="F24" s="717" t="str">
        <f>IF(ProvsCities!$B$8="NCR City/Municipality","N/A",ProvsCities!PI20)</f>
        <v/>
      </c>
      <c r="G24" s="718"/>
      <c r="H24" s="719" t="str">
        <f>IF(ProvsCities!PF20="","",ProvsCities!PF20)</f>
        <v/>
      </c>
      <c r="I24" s="720"/>
      <c r="J24" s="719" t="str">
        <f>IF(ProvsCities!PG20="","",ProvsCities!PG20)</f>
        <v/>
      </c>
      <c r="K24" s="720"/>
      <c r="L24" s="719" t="str">
        <f>IF(ProvsCities!PA20="","",ProvsCities!PA20)</f>
        <v/>
      </c>
      <c r="M24" s="720"/>
      <c r="N24" s="450" t="str">
        <f>IF(ProvsCities!PB20="","",ProvsCities!PB20)</f>
        <v/>
      </c>
      <c r="O24" s="450" t="str">
        <f>IF(ProvsCities!PC20="","",ProvsCities!PC20)</f>
        <v/>
      </c>
      <c r="P24" s="450" t="str">
        <f>IF(ProvsCities!PD20="","",ProvsCities!PD20)</f>
        <v/>
      </c>
      <c r="Q24" s="450" t="str">
        <f>IF(ProvsCities!PE20="","",ProvsCities!PE20)</f>
        <v/>
      </c>
      <c r="R24" s="23"/>
    </row>
    <row r="25" spans="1:18" ht="15" customHeight="1" x14ac:dyDescent="0.3">
      <c r="A25" s="714" t="str">
        <f>IF(OPT_Form4!A25="","",OPT_Form4!A25)</f>
        <v/>
      </c>
      <c r="B25" s="715"/>
      <c r="C25" s="716"/>
      <c r="D25" s="717" t="str">
        <f>IF(ProvsCities!$B$8="NCR City/Municipality","N/A",ProvsCities!PH21)</f>
        <v/>
      </c>
      <c r="E25" s="718"/>
      <c r="F25" s="717" t="str">
        <f>IF(ProvsCities!$B$8="NCR City/Municipality","N/A",ProvsCities!PI21)</f>
        <v/>
      </c>
      <c r="G25" s="718"/>
      <c r="H25" s="719" t="str">
        <f>IF(ProvsCities!PF21="","",ProvsCities!PF21)</f>
        <v/>
      </c>
      <c r="I25" s="720"/>
      <c r="J25" s="719" t="str">
        <f>IF(ProvsCities!PG21="","",ProvsCities!PG21)</f>
        <v/>
      </c>
      <c r="K25" s="720"/>
      <c r="L25" s="719" t="str">
        <f>IF(ProvsCities!PA21="","",ProvsCities!PA21)</f>
        <v/>
      </c>
      <c r="M25" s="720"/>
      <c r="N25" s="450" t="str">
        <f>IF(ProvsCities!PB21="","",ProvsCities!PB21)</f>
        <v/>
      </c>
      <c r="O25" s="450" t="str">
        <f>IF(ProvsCities!PC21="","",ProvsCities!PC21)</f>
        <v/>
      </c>
      <c r="P25" s="450" t="str">
        <f>IF(ProvsCities!PD21="","",ProvsCities!PD21)</f>
        <v/>
      </c>
      <c r="Q25" s="450" t="str">
        <f>IF(ProvsCities!PE21="","",ProvsCities!PE21)</f>
        <v/>
      </c>
      <c r="R25" s="23"/>
    </row>
    <row r="26" spans="1:18" ht="15" customHeight="1" x14ac:dyDescent="0.3">
      <c r="A26" s="714" t="str">
        <f>IF(OPT_Form4!A26="","",OPT_Form4!A26)</f>
        <v/>
      </c>
      <c r="B26" s="715"/>
      <c r="C26" s="716"/>
      <c r="D26" s="717" t="str">
        <f>IF(ProvsCities!$B$8="NCR City/Municipality","N/A",ProvsCities!PH22)</f>
        <v/>
      </c>
      <c r="E26" s="718"/>
      <c r="F26" s="717" t="str">
        <f>IF(ProvsCities!$B$8="NCR City/Municipality","N/A",ProvsCities!PI22)</f>
        <v/>
      </c>
      <c r="G26" s="718"/>
      <c r="H26" s="719" t="str">
        <f>IF(ProvsCities!PF22="","",ProvsCities!PF22)</f>
        <v/>
      </c>
      <c r="I26" s="720"/>
      <c r="J26" s="719" t="str">
        <f>IF(ProvsCities!PG22="","",ProvsCities!PG22)</f>
        <v/>
      </c>
      <c r="K26" s="720"/>
      <c r="L26" s="719" t="str">
        <f>IF(ProvsCities!PA22="","",ProvsCities!PA22)</f>
        <v/>
      </c>
      <c r="M26" s="720"/>
      <c r="N26" s="450" t="str">
        <f>IF(ProvsCities!PB22="","",ProvsCities!PB22)</f>
        <v/>
      </c>
      <c r="O26" s="450" t="str">
        <f>IF(ProvsCities!PC22="","",ProvsCities!PC22)</f>
        <v/>
      </c>
      <c r="P26" s="450" t="str">
        <f>IF(ProvsCities!PD22="","",ProvsCities!PD22)</f>
        <v/>
      </c>
      <c r="Q26" s="450" t="str">
        <f>IF(ProvsCities!PE22="","",ProvsCities!PE22)</f>
        <v/>
      </c>
      <c r="R26" s="23"/>
    </row>
    <row r="27" spans="1:18" ht="15" customHeight="1" x14ac:dyDescent="0.3">
      <c r="A27" s="714" t="str">
        <f>IF(OPT_Form4!A27="","",OPT_Form4!A27)</f>
        <v/>
      </c>
      <c r="B27" s="715"/>
      <c r="C27" s="716"/>
      <c r="D27" s="717" t="str">
        <f>IF(ProvsCities!$B$8="NCR City/Municipality","N/A",ProvsCities!PH23)</f>
        <v/>
      </c>
      <c r="E27" s="718"/>
      <c r="F27" s="717" t="str">
        <f>IF(ProvsCities!$B$8="NCR City/Municipality","N/A",ProvsCities!PI23)</f>
        <v/>
      </c>
      <c r="G27" s="718"/>
      <c r="H27" s="719" t="str">
        <f>IF(ProvsCities!PF23="","",ProvsCities!PF23)</f>
        <v/>
      </c>
      <c r="I27" s="720"/>
      <c r="J27" s="719" t="str">
        <f>IF(ProvsCities!PG23="","",ProvsCities!PG23)</f>
        <v/>
      </c>
      <c r="K27" s="720"/>
      <c r="L27" s="719" t="str">
        <f>IF(ProvsCities!PA23="","",ProvsCities!PA23)</f>
        <v/>
      </c>
      <c r="M27" s="720"/>
      <c r="N27" s="450" t="str">
        <f>IF(ProvsCities!PB23="","",ProvsCities!PB23)</f>
        <v/>
      </c>
      <c r="O27" s="450" t="str">
        <f>IF(ProvsCities!PC23="","",ProvsCities!PC23)</f>
        <v/>
      </c>
      <c r="P27" s="450" t="str">
        <f>IF(ProvsCities!PD23="","",ProvsCities!PD23)</f>
        <v/>
      </c>
      <c r="Q27" s="450" t="str">
        <f>IF(ProvsCities!PE23="","",ProvsCities!PE23)</f>
        <v/>
      </c>
      <c r="R27" s="23"/>
    </row>
    <row r="28" spans="1:18" ht="15" customHeight="1" x14ac:dyDescent="0.3">
      <c r="A28" s="714" t="str">
        <f>IF(OPT_Form4!A28="","",OPT_Form4!A28)</f>
        <v/>
      </c>
      <c r="B28" s="715"/>
      <c r="C28" s="716"/>
      <c r="D28" s="717" t="str">
        <f>IF(ProvsCities!$B$8="NCR City/Municipality","N/A",ProvsCities!PH24)</f>
        <v/>
      </c>
      <c r="E28" s="718"/>
      <c r="F28" s="717" t="str">
        <f>IF(ProvsCities!$B$8="NCR City/Municipality","N/A",ProvsCities!PI24)</f>
        <v/>
      </c>
      <c r="G28" s="718"/>
      <c r="H28" s="719" t="str">
        <f>IF(ProvsCities!PF24="","",ProvsCities!PF24)</f>
        <v/>
      </c>
      <c r="I28" s="720"/>
      <c r="J28" s="719" t="str">
        <f>IF(ProvsCities!PG24="","",ProvsCities!PG24)</f>
        <v/>
      </c>
      <c r="K28" s="720"/>
      <c r="L28" s="719" t="str">
        <f>IF(ProvsCities!PA24="","",ProvsCities!PA24)</f>
        <v/>
      </c>
      <c r="M28" s="720"/>
      <c r="N28" s="450" t="str">
        <f>IF(ProvsCities!PB24="","",ProvsCities!PB24)</f>
        <v/>
      </c>
      <c r="O28" s="450" t="str">
        <f>IF(ProvsCities!PC24="","",ProvsCities!PC24)</f>
        <v/>
      </c>
      <c r="P28" s="450" t="str">
        <f>IF(ProvsCities!PD24="","",ProvsCities!PD24)</f>
        <v/>
      </c>
      <c r="Q28" s="450" t="str">
        <f>IF(ProvsCities!PE24="","",ProvsCities!PE24)</f>
        <v/>
      </c>
      <c r="R28" s="23"/>
    </row>
    <row r="29" spans="1:18" ht="15" customHeight="1" x14ac:dyDescent="0.3">
      <c r="A29" s="714" t="str">
        <f>IF(OPT_Form4!A29="","",OPT_Form4!A29)</f>
        <v/>
      </c>
      <c r="B29" s="715"/>
      <c r="C29" s="716"/>
      <c r="D29" s="717" t="str">
        <f>IF(ProvsCities!$B$8="NCR City/Municipality","N/A",ProvsCities!PH25)</f>
        <v/>
      </c>
      <c r="E29" s="718"/>
      <c r="F29" s="717" t="str">
        <f>IF(ProvsCities!$B$8="NCR City/Municipality","N/A",ProvsCities!PI25)</f>
        <v/>
      </c>
      <c r="G29" s="718"/>
      <c r="H29" s="719" t="str">
        <f>IF(ProvsCities!PF25="","",ProvsCities!PF25)</f>
        <v/>
      </c>
      <c r="I29" s="720"/>
      <c r="J29" s="719" t="str">
        <f>IF(ProvsCities!PG25="","",ProvsCities!PG25)</f>
        <v/>
      </c>
      <c r="K29" s="720"/>
      <c r="L29" s="719" t="str">
        <f>IF(ProvsCities!PA25="","",ProvsCities!PA25)</f>
        <v/>
      </c>
      <c r="M29" s="720"/>
      <c r="N29" s="450" t="str">
        <f>IF(ProvsCities!PB25="","",ProvsCities!PB25)</f>
        <v/>
      </c>
      <c r="O29" s="450" t="str">
        <f>IF(ProvsCities!PC25="","",ProvsCities!PC25)</f>
        <v/>
      </c>
      <c r="P29" s="450" t="str">
        <f>IF(ProvsCities!PD25="","",ProvsCities!PD25)</f>
        <v/>
      </c>
      <c r="Q29" s="450" t="str">
        <f>IF(ProvsCities!PE25="","",ProvsCities!PE25)</f>
        <v/>
      </c>
      <c r="R29" s="23"/>
    </row>
    <row r="30" spans="1:18" ht="15" customHeight="1" thickBot="1" x14ac:dyDescent="0.35">
      <c r="A30" s="707" t="str">
        <f>IF(OPT_Form4!A30="","",OPT_Form4!A30)</f>
        <v/>
      </c>
      <c r="B30" s="708"/>
      <c r="C30" s="709"/>
      <c r="D30" s="710" t="str">
        <f>IF(ProvsCities!$B$8="NCR City/Municipality","N/A",ProvsCities!PH26)</f>
        <v/>
      </c>
      <c r="E30" s="711"/>
      <c r="F30" s="710" t="str">
        <f>IF(ProvsCities!$B$8="NCR City/Municipality","N/A",ProvsCities!PI26)</f>
        <v/>
      </c>
      <c r="G30" s="711"/>
      <c r="H30" s="712" t="str">
        <f>IF(ProvsCities!PF26="","",ProvsCities!PF26)</f>
        <v/>
      </c>
      <c r="I30" s="713"/>
      <c r="J30" s="712" t="str">
        <f>IF(ProvsCities!PG26="","",ProvsCities!PG26)</f>
        <v/>
      </c>
      <c r="K30" s="713"/>
      <c r="L30" s="712" t="str">
        <f>IF(ProvsCities!PA26="","",ProvsCities!PA26)</f>
        <v/>
      </c>
      <c r="M30" s="713"/>
      <c r="N30" s="458" t="str">
        <f>IF(ProvsCities!PB26="","",ProvsCities!PB26)</f>
        <v/>
      </c>
      <c r="O30" s="458" t="str">
        <f>IF(ProvsCities!PC26="","",ProvsCities!PC26)</f>
        <v/>
      </c>
      <c r="P30" s="458" t="str">
        <f>IF(ProvsCities!PD26="","",ProvsCities!PD26)</f>
        <v/>
      </c>
      <c r="Q30" s="458" t="str">
        <f>IF(ProvsCities!PE26="","",ProvsCities!PE26)</f>
        <v/>
      </c>
      <c r="R30" s="23"/>
    </row>
    <row r="31" spans="1:18" ht="15" customHeight="1" thickTop="1" x14ac:dyDescent="0.3">
      <c r="A31" s="721" t="s">
        <v>43</v>
      </c>
      <c r="B31" s="722"/>
      <c r="C31" s="723"/>
      <c r="D31" s="724">
        <f>SUM(D14:E30)</f>
        <v>89</v>
      </c>
      <c r="E31" s="725"/>
      <c r="F31" s="724">
        <f>SUM(F14:G30)</f>
        <v>89</v>
      </c>
      <c r="G31" s="725"/>
      <c r="H31" s="726">
        <f>SUM(H14:I30)</f>
        <v>2500</v>
      </c>
      <c r="I31" s="727"/>
      <c r="J31" s="726">
        <f>SUM(J14:K30)</f>
        <v>2500</v>
      </c>
      <c r="K31" s="727"/>
      <c r="L31" s="726">
        <f>SUM(L14:M30)</f>
        <v>379638</v>
      </c>
      <c r="M31" s="727"/>
      <c r="N31" s="457">
        <f>SUM(N14:N30)</f>
        <v>345391</v>
      </c>
      <c r="O31" s="457">
        <f t="shared" ref="O31:Q31" si="0">SUM(O14:O30)</f>
        <v>345398</v>
      </c>
      <c r="P31" s="457">
        <f t="shared" si="0"/>
        <v>27882</v>
      </c>
      <c r="Q31" s="457">
        <f t="shared" si="0"/>
        <v>27883</v>
      </c>
      <c r="R31" s="23"/>
    </row>
    <row r="32" spans="1:18" ht="15.9" customHeight="1" x14ac:dyDescent="0.3">
      <c r="A32" s="451"/>
      <c r="B32" s="451"/>
      <c r="C32" s="451"/>
      <c r="D32" s="452"/>
      <c r="E32" s="452"/>
      <c r="F32" s="452"/>
      <c r="G32" s="452"/>
      <c r="H32" s="452"/>
      <c r="I32" s="452"/>
      <c r="J32" s="452"/>
      <c r="K32" s="452"/>
      <c r="L32" s="452"/>
      <c r="M32" s="452"/>
      <c r="N32" s="423"/>
      <c r="O32" s="423"/>
      <c r="P32" s="423"/>
      <c r="Q32" s="423"/>
      <c r="R32" s="23"/>
    </row>
    <row r="33" spans="1:18" ht="14.4" x14ac:dyDescent="0.3">
      <c r="A33" s="417" t="s">
        <v>107</v>
      </c>
      <c r="B33" s="641" t="str">
        <f>OPT_Form4A!B49</f>
        <v/>
      </c>
      <c r="C33" s="641"/>
      <c r="D33" s="641"/>
      <c r="E33" s="641"/>
      <c r="F33" s="23"/>
      <c r="G33" s="417" t="s">
        <v>359</v>
      </c>
      <c r="H33" s="641" t="str">
        <f>OPT_Form4A!J49</f>
        <v/>
      </c>
      <c r="I33" s="641"/>
      <c r="J33" s="641"/>
      <c r="K33" s="641"/>
      <c r="L33" s="641"/>
      <c r="M33" s="23"/>
      <c r="N33" s="417" t="s">
        <v>94</v>
      </c>
      <c r="O33" s="641" t="str">
        <f>OPT_Form4A!Q49</f>
        <v/>
      </c>
      <c r="P33" s="641"/>
      <c r="Q33" s="641"/>
      <c r="R33" s="23"/>
    </row>
    <row r="34" spans="1:18" ht="14.4" x14ac:dyDescent="0.3">
      <c r="A34" s="422"/>
      <c r="B34" s="706" t="s">
        <v>391</v>
      </c>
      <c r="C34" s="706"/>
      <c r="D34" s="706"/>
      <c r="E34" s="453">
        <f>$B$7</f>
        <v>2</v>
      </c>
      <c r="F34" s="23"/>
      <c r="G34" s="742" t="s">
        <v>396</v>
      </c>
      <c r="H34" s="742"/>
      <c r="I34" s="742"/>
      <c r="J34" s="742"/>
      <c r="K34" s="742"/>
      <c r="L34" s="453">
        <f>$B$7</f>
        <v>2</v>
      </c>
      <c r="M34" s="23"/>
      <c r="N34" s="23"/>
      <c r="O34" s="23"/>
      <c r="P34" s="23"/>
      <c r="Q34" s="23"/>
      <c r="R34" s="23"/>
    </row>
    <row r="35" spans="1:18" ht="14.4" hidden="1" x14ac:dyDescent="0.3">
      <c r="A35" s="23"/>
      <c r="B35" s="23"/>
      <c r="C35" s="23"/>
      <c r="D35" s="23"/>
      <c r="E35" s="23"/>
      <c r="F35" s="23"/>
      <c r="G35" s="23"/>
      <c r="H35" s="23"/>
      <c r="I35" s="23"/>
      <c r="J35" s="23"/>
      <c r="K35" s="23"/>
      <c r="L35" s="23"/>
      <c r="M35" s="23"/>
      <c r="N35" s="23"/>
      <c r="O35" s="23"/>
      <c r="P35" s="23"/>
      <c r="Q35" s="23"/>
      <c r="R35" s="23"/>
    </row>
  </sheetData>
  <sheetProtection algorithmName="SHA-512" hashValue="vP7+58oNxHWMaSw+tfm6Ak6vVX/wFMNuNxrX7yBIsUU6uQ98BFcpVMLxRHtYxGeqzGVeGP8pft6AKloIxpqNHw==" saltValue="yI8DeQZB8NbgH3aRjWnOEw==" spinCount="100000" sheet="1" objects="1" scenarios="1"/>
  <mergeCells count="141">
    <mergeCell ref="A1:Q1"/>
    <mergeCell ref="A2:Q2"/>
    <mergeCell ref="A3:Q3"/>
    <mergeCell ref="A5:Q5"/>
    <mergeCell ref="L6:P6"/>
    <mergeCell ref="D7:E7"/>
    <mergeCell ref="H7:I7"/>
    <mergeCell ref="K7:L7"/>
    <mergeCell ref="G34:K34"/>
    <mergeCell ref="L8:P8"/>
    <mergeCell ref="A9:B9"/>
    <mergeCell ref="C9:D9"/>
    <mergeCell ref="E9:G9"/>
    <mergeCell ref="K9:L9"/>
    <mergeCell ref="A11:C12"/>
    <mergeCell ref="D11:E12"/>
    <mergeCell ref="F11:G12"/>
    <mergeCell ref="H11:I12"/>
    <mergeCell ref="J11:K12"/>
    <mergeCell ref="A14:C14"/>
    <mergeCell ref="D14:E14"/>
    <mergeCell ref="F14:G14"/>
    <mergeCell ref="H14:I14"/>
    <mergeCell ref="J14:K14"/>
    <mergeCell ref="L14:M14"/>
    <mergeCell ref="L11:M11"/>
    <mergeCell ref="N11:O11"/>
    <mergeCell ref="P11:Q11"/>
    <mergeCell ref="L12:M12"/>
    <mergeCell ref="A13:C13"/>
    <mergeCell ref="D13:E13"/>
    <mergeCell ref="F13:G13"/>
    <mergeCell ref="H13:I13"/>
    <mergeCell ref="J13:K13"/>
    <mergeCell ref="L13:M13"/>
    <mergeCell ref="A16:C16"/>
    <mergeCell ref="D16:E16"/>
    <mergeCell ref="F16:G16"/>
    <mergeCell ref="H16:I16"/>
    <mergeCell ref="J16:K16"/>
    <mergeCell ref="L16:M16"/>
    <mergeCell ref="A15:C15"/>
    <mergeCell ref="D15:E15"/>
    <mergeCell ref="F15:G15"/>
    <mergeCell ref="H15:I15"/>
    <mergeCell ref="J15:K15"/>
    <mergeCell ref="L15:M15"/>
    <mergeCell ref="A18:C18"/>
    <mergeCell ref="D18:E18"/>
    <mergeCell ref="F18:G18"/>
    <mergeCell ref="H18:I18"/>
    <mergeCell ref="J18:K18"/>
    <mergeCell ref="L18:M18"/>
    <mergeCell ref="A17:C17"/>
    <mergeCell ref="D17:E17"/>
    <mergeCell ref="F17:G17"/>
    <mergeCell ref="H17:I17"/>
    <mergeCell ref="J17:K17"/>
    <mergeCell ref="L17:M17"/>
    <mergeCell ref="A20:C20"/>
    <mergeCell ref="D20:E20"/>
    <mergeCell ref="F20:G20"/>
    <mergeCell ref="H20:I20"/>
    <mergeCell ref="J20:K20"/>
    <mergeCell ref="L20:M20"/>
    <mergeCell ref="A19:C19"/>
    <mergeCell ref="D19:E19"/>
    <mergeCell ref="F19:G19"/>
    <mergeCell ref="H19:I19"/>
    <mergeCell ref="J19:K19"/>
    <mergeCell ref="L19:M19"/>
    <mergeCell ref="A22:C22"/>
    <mergeCell ref="D22:E22"/>
    <mergeCell ref="F22:G22"/>
    <mergeCell ref="H22:I22"/>
    <mergeCell ref="J22:K22"/>
    <mergeCell ref="L22:M22"/>
    <mergeCell ref="A21:C21"/>
    <mergeCell ref="D21:E21"/>
    <mergeCell ref="F21:G21"/>
    <mergeCell ref="H21:I21"/>
    <mergeCell ref="J21:K21"/>
    <mergeCell ref="L21:M21"/>
    <mergeCell ref="A24:C24"/>
    <mergeCell ref="D24:E24"/>
    <mergeCell ref="F24:G24"/>
    <mergeCell ref="H24:I24"/>
    <mergeCell ref="J24:K24"/>
    <mergeCell ref="L24:M24"/>
    <mergeCell ref="A23:C23"/>
    <mergeCell ref="D23:E23"/>
    <mergeCell ref="F23:G23"/>
    <mergeCell ref="H23:I23"/>
    <mergeCell ref="J23:K23"/>
    <mergeCell ref="L23:M23"/>
    <mergeCell ref="A26:C26"/>
    <mergeCell ref="D26:E26"/>
    <mergeCell ref="F26:G26"/>
    <mergeCell ref="H26:I26"/>
    <mergeCell ref="J26:K26"/>
    <mergeCell ref="L26:M26"/>
    <mergeCell ref="A25:C25"/>
    <mergeCell ref="D25:E25"/>
    <mergeCell ref="F25:G25"/>
    <mergeCell ref="H25:I25"/>
    <mergeCell ref="J25:K25"/>
    <mergeCell ref="L25:M25"/>
    <mergeCell ref="A28:C28"/>
    <mergeCell ref="D28:E28"/>
    <mergeCell ref="F28:G28"/>
    <mergeCell ref="H28:I28"/>
    <mergeCell ref="J28:K28"/>
    <mergeCell ref="L28:M28"/>
    <mergeCell ref="A27:C27"/>
    <mergeCell ref="D27:E27"/>
    <mergeCell ref="F27:G27"/>
    <mergeCell ref="H27:I27"/>
    <mergeCell ref="J27:K27"/>
    <mergeCell ref="L27:M27"/>
    <mergeCell ref="O33:Q33"/>
    <mergeCell ref="B34:D34"/>
    <mergeCell ref="A30:C30"/>
    <mergeCell ref="D30:E30"/>
    <mergeCell ref="F30:G30"/>
    <mergeCell ref="H30:I30"/>
    <mergeCell ref="J30:K30"/>
    <mergeCell ref="L30:M30"/>
    <mergeCell ref="A29:C29"/>
    <mergeCell ref="D29:E29"/>
    <mergeCell ref="F29:G29"/>
    <mergeCell ref="H29:I29"/>
    <mergeCell ref="J29:K29"/>
    <mergeCell ref="L29:M29"/>
    <mergeCell ref="A31:C31"/>
    <mergeCell ref="D31:E31"/>
    <mergeCell ref="F31:G31"/>
    <mergeCell ref="H31:I31"/>
    <mergeCell ref="J31:K31"/>
    <mergeCell ref="L31:M31"/>
    <mergeCell ref="B33:E33"/>
    <mergeCell ref="H33:L33"/>
  </mergeCells>
  <conditionalFormatting sqref="H7:I7">
    <cfRule type="containsBlanks" dxfId="3496" priority="17">
      <formula>LEN(TRIM(H7))=0</formula>
    </cfRule>
  </conditionalFormatting>
  <conditionalFormatting sqref="Q6">
    <cfRule type="containsText" dxfId="3495" priority="1" operator="containsText" text="20xx">
      <formula>NOT(ISERROR(SEARCH("20xx",Q6)))</formula>
    </cfRule>
    <cfRule type="containsText" dxfId="3494" priority="16" operator="containsText" text="CY20xx">
      <formula>NOT(ISERROR(SEARCH("CY20xx",Q6)))</formula>
    </cfRule>
  </conditionalFormatting>
  <conditionalFormatting sqref="O7">
    <cfRule type="containsBlanks" dxfId="3493" priority="15">
      <formula>LEN(TRIM(O7))=0</formula>
    </cfRule>
  </conditionalFormatting>
  <conditionalFormatting sqref="B7">
    <cfRule type="containsBlanks" dxfId="3492" priority="14">
      <formula>LEN(TRIM(B7))=0</formula>
    </cfRule>
  </conditionalFormatting>
  <conditionalFormatting sqref="F7">
    <cfRule type="containsBlanks" dxfId="3491" priority="13">
      <formula>LEN(TRIM(F7))=0</formula>
    </cfRule>
  </conditionalFormatting>
  <conditionalFormatting sqref="C9:D9">
    <cfRule type="containsBlanks" dxfId="3490" priority="12">
      <formula>LEN(TRIM(C9))=0</formula>
    </cfRule>
  </conditionalFormatting>
  <conditionalFormatting sqref="H9">
    <cfRule type="containsBlanks" dxfId="3489" priority="11">
      <formula>LEN(TRIM(H9))=0</formula>
    </cfRule>
  </conditionalFormatting>
  <conditionalFormatting sqref="M9">
    <cfRule type="containsBlanks" dxfId="3488" priority="10">
      <formula>LEN(TRIM(M9))=0</formula>
    </cfRule>
  </conditionalFormatting>
  <conditionalFormatting sqref="O9">
    <cfRule type="containsBlanks" dxfId="3487" priority="9">
      <formula>LEN(TRIM(O9))=0</formula>
    </cfRule>
  </conditionalFormatting>
  <conditionalFormatting sqref="Q9">
    <cfRule type="containsBlanks" dxfId="3486" priority="8">
      <formula>LEN(TRIM(Q9))=0</formula>
    </cfRule>
  </conditionalFormatting>
  <conditionalFormatting sqref="B33:E33 H33:L33 O33:Q33">
    <cfRule type="containsBlanks" dxfId="3485" priority="18">
      <formula>LEN(TRIM(B33))=0</formula>
    </cfRule>
  </conditionalFormatting>
  <conditionalFormatting sqref="D31 F31 H31 J31 L31 N31:Q31 D14:Q30">
    <cfRule type="expression" dxfId="3484" priority="4">
      <formula>$A14=""</formula>
    </cfRule>
  </conditionalFormatting>
  <conditionalFormatting sqref="Q7">
    <cfRule type="containsBlanks" dxfId="3483" priority="2">
      <formula>LEN(TRIM(Q7))=0</formula>
    </cfRule>
  </conditionalFormatting>
  <conditionalFormatting sqref="M7">
    <cfRule type="containsBlanks" dxfId="3482" priority="3">
      <formula>LEN(TRIM(M7))=0</formula>
    </cfRule>
  </conditionalFormatting>
  <dataValidations count="5">
    <dataValidation allowBlank="1" showInputMessage="1" showErrorMessage="1" prompt="Pls indicate the weight for age prevalence rate for the previous year" sqref="O7 M7 Q7" xr:uid="{A0FED85A-0226-4177-9573-08A8935A6417}"/>
    <dataValidation allowBlank="1" showInputMessage="1" showErrorMessage="1" prompt="Pls type in the number of indigenous groups included in the OPT Plus in this region " sqref="H9" xr:uid="{75C90F29-7B60-41CE-BD32-2216956AEB8C}"/>
    <dataValidation allowBlank="1" showInputMessage="1" showErrorMessage="1" prompt="Pls indicate the source and year of the population data" sqref="H7:I7" xr:uid="{D3D858C2-EAF5-468F-9C38-BF6291F714CA}"/>
    <dataValidation allowBlank="1" showInputMessage="1" showErrorMessage="1" prompt="Pls type in the total population of the region." sqref="F7" xr:uid="{DE6FFE3A-F9B4-4122-914B-42C85851C3A9}"/>
    <dataValidation allowBlank="1" showInputMessage="1" showErrorMessage="1" prompt="Please indicate the source and year of the total population used" sqref="G7" xr:uid="{5805D1C1-531F-45EB-9826-7399CAED7DF7}"/>
  </dataValidations>
  <pageMargins left="0.7" right="0.45" top="0.5" bottom="0.5" header="0.3" footer="0.3"/>
  <pageSetup paperSize="10000" orientation="landscape" horizontalDpi="0" verticalDpi="0" r:id="rId1"/>
  <headerFoot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N85"/>
  <sheetViews>
    <sheetView topLeftCell="A10" zoomScaleNormal="100" zoomScaleSheetLayoutView="82" workbookViewId="0">
      <pane xSplit="6" topLeftCell="XFD1" activePane="topRight" state="frozen"/>
      <selection pane="topRight" activeCell="E14" sqref="E14"/>
    </sheetView>
  </sheetViews>
  <sheetFormatPr defaultColWidth="0" defaultRowHeight="14.4" zeroHeight="1" x14ac:dyDescent="0.3"/>
  <cols>
    <col min="1" max="1" width="38.88671875" customWidth="1"/>
    <col min="2" max="5" width="12.33203125" customWidth="1"/>
    <col min="6" max="6" width="2.33203125" customWidth="1"/>
    <col min="7" max="7" width="0.88671875" hidden="1" customWidth="1"/>
    <col min="8" max="16384" width="9.109375" hidden="1"/>
  </cols>
  <sheetData>
    <row r="1" spans="1:40" ht="15.6" x14ac:dyDescent="0.3">
      <c r="A1" s="23"/>
      <c r="B1" s="23"/>
      <c r="C1" s="172"/>
      <c r="D1" s="81" t="s">
        <v>172</v>
      </c>
      <c r="E1" s="762" t="s">
        <v>230</v>
      </c>
      <c r="F1" s="81" t="s">
        <v>172</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row>
    <row r="2" spans="1:40" ht="18" x14ac:dyDescent="0.35">
      <c r="A2" s="411" t="s">
        <v>363</v>
      </c>
      <c r="B2" s="26">
        <f>IF(Summary!$A$4="",Summary!$G$4,ProvsCities!$J$2)</f>
        <v>2</v>
      </c>
      <c r="D2" s="28"/>
      <c r="E2" s="762"/>
      <c r="F2" s="23"/>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row>
    <row r="3" spans="1:40" ht="18" x14ac:dyDescent="0.35">
      <c r="A3" s="756" t="s">
        <v>156</v>
      </c>
      <c r="B3" s="756"/>
      <c r="C3" s="26">
        <f>IF(ProvsCities!R2="","",ProvsCities!R2)</f>
        <v>2020</v>
      </c>
      <c r="E3" s="762"/>
      <c r="F3" s="23"/>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row>
    <row r="4" spans="1:40" ht="15.6" x14ac:dyDescent="0.3">
      <c r="A4" s="173" t="s">
        <v>248</v>
      </c>
      <c r="B4" s="179" t="s">
        <v>249</v>
      </c>
      <c r="D4" s="179"/>
      <c r="E4" s="762"/>
      <c r="F4" s="23"/>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row>
    <row r="5" spans="1:40" ht="15.6" x14ac:dyDescent="0.3">
      <c r="A5" s="759" t="s">
        <v>250</v>
      </c>
      <c r="B5" s="759"/>
      <c r="C5" s="759"/>
      <c r="D5" s="759"/>
      <c r="E5" s="179"/>
      <c r="F5" s="23"/>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row>
    <row r="6" spans="1:40" ht="13.5" customHeight="1" x14ac:dyDescent="0.3">
      <c r="A6" s="760" t="s">
        <v>247</v>
      </c>
      <c r="B6" s="760"/>
      <c r="C6" s="760"/>
      <c r="D6" s="760"/>
      <c r="E6" s="180"/>
      <c r="F6" s="23"/>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row>
    <row r="7" spans="1:40" ht="36" customHeight="1" x14ac:dyDescent="0.3">
      <c r="A7" s="761" t="s">
        <v>157</v>
      </c>
      <c r="B7" s="761"/>
      <c r="C7" s="761"/>
      <c r="D7" s="761"/>
      <c r="E7" s="181"/>
      <c r="F7" s="23"/>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row>
    <row r="8" spans="1:40" ht="21" customHeight="1" thickBot="1" x14ac:dyDescent="0.4">
      <c r="A8" s="126" t="s">
        <v>112</v>
      </c>
      <c r="B8" s="126"/>
      <c r="C8" s="126"/>
      <c r="D8" s="127"/>
      <c r="E8" s="127"/>
      <c r="F8" s="23"/>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row>
    <row r="9" spans="1:40" ht="15" thickTop="1" x14ac:dyDescent="0.3">
      <c r="A9" s="757"/>
      <c r="B9" s="750" t="s">
        <v>108</v>
      </c>
      <c r="C9" s="751"/>
      <c r="D9" s="751"/>
      <c r="E9" s="752"/>
      <c r="F9" s="23"/>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row>
    <row r="10" spans="1:40" x14ac:dyDescent="0.3">
      <c r="A10" s="758"/>
      <c r="B10" s="175" t="s">
        <v>8</v>
      </c>
      <c r="C10" s="175" t="s">
        <v>9</v>
      </c>
      <c r="D10" s="175" t="s">
        <v>10</v>
      </c>
      <c r="E10" s="176" t="s">
        <v>22</v>
      </c>
      <c r="F10" s="23"/>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row>
    <row r="11" spans="1:40" x14ac:dyDescent="0.3">
      <c r="A11" s="24" t="s">
        <v>113</v>
      </c>
      <c r="B11" s="196">
        <f>Summary!B8+Summary!E8+Summary!H8+Summary!K8+Summary!N8+Summary!Q8</f>
        <v>144945</v>
      </c>
      <c r="C11" s="196">
        <f>Summary!C8+Summary!F8+Summary!I8+Summary!L8+Summary!O8+Summary!R8</f>
        <v>134878</v>
      </c>
      <c r="D11" s="196">
        <f>Summary!W8</f>
        <v>279823</v>
      </c>
      <c r="E11" s="43">
        <f>Summary!X8</f>
        <v>0.95819950005136456</v>
      </c>
      <c r="F11" s="23"/>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row>
    <row r="12" spans="1:40" x14ac:dyDescent="0.3">
      <c r="A12" s="24" t="s">
        <v>114</v>
      </c>
      <c r="B12" s="196">
        <f>Summary!B9+Summary!E9+Summary!H9+Summary!K9+Summary!N9+Summary!Q9</f>
        <v>2160</v>
      </c>
      <c r="C12" s="196">
        <f>Summary!C9+Summary!F9+Summary!I9+Summary!L9+Summary!O9+Summary!R9</f>
        <v>1602</v>
      </c>
      <c r="D12" s="196">
        <f>Summary!W9</f>
        <v>3762</v>
      </c>
      <c r="E12" s="43">
        <f>Summary!X9</f>
        <v>1.2882238126219909E-2</v>
      </c>
      <c r="F12" s="23"/>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x14ac:dyDescent="0.3">
      <c r="A13" s="24" t="s">
        <v>115</v>
      </c>
      <c r="B13" s="196">
        <f>Summary!B10+Summary!E10+Summary!H10+Summary!K10+Summary!N10+Summary!Q10</f>
        <v>3815</v>
      </c>
      <c r="C13" s="196">
        <f>Summary!C10+Summary!F10+Summary!I10+Summary!L10+Summary!O10+Summary!R10</f>
        <v>3297</v>
      </c>
      <c r="D13" s="196">
        <f>Summary!W10</f>
        <v>7112</v>
      </c>
      <c r="E13" s="43">
        <f>Summary!X10</f>
        <v>2.4353662294969696E-2</v>
      </c>
      <c r="F13" s="23"/>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row>
    <row r="14" spans="1:40" ht="15" thickBot="1" x14ac:dyDescent="0.35">
      <c r="A14" s="27" t="s">
        <v>116</v>
      </c>
      <c r="B14" s="197">
        <f>Summary!B11+Summary!E11+Summary!H11+Summary!K11+Summary!N11+Summary!Q11</f>
        <v>723</v>
      </c>
      <c r="C14" s="197">
        <f>Summary!C11+Summary!F11+Summary!I11+Summary!L11+Summary!O11+Summary!R11</f>
        <v>610</v>
      </c>
      <c r="D14" s="197">
        <f>Summary!W11</f>
        <v>1333</v>
      </c>
      <c r="E14" s="182">
        <f>Summary!X11</f>
        <v>4.56459952744581E-3</v>
      </c>
      <c r="F14" s="23"/>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15" thickTop="1" x14ac:dyDescent="0.3">
      <c r="A15" s="28"/>
      <c r="B15" s="28"/>
      <c r="C15" s="28"/>
      <c r="D15" s="29"/>
      <c r="E15" s="30"/>
      <c r="F15" s="23"/>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row>
    <row r="16" spans="1:40" ht="21" customHeight="1" thickBot="1" x14ac:dyDescent="0.4">
      <c r="A16" s="26" t="s">
        <v>117</v>
      </c>
      <c r="B16" s="26"/>
      <c r="C16" s="26"/>
      <c r="D16" s="31"/>
      <c r="E16" s="32"/>
      <c r="F16" s="23"/>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row>
    <row r="17" spans="1:40" ht="21" customHeight="1" thickTop="1" x14ac:dyDescent="0.3">
      <c r="A17" s="757"/>
      <c r="B17" s="750" t="s">
        <v>108</v>
      </c>
      <c r="C17" s="751"/>
      <c r="D17" s="751"/>
      <c r="E17" s="752"/>
      <c r="F17" s="23"/>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row>
    <row r="18" spans="1:40" x14ac:dyDescent="0.3">
      <c r="A18" s="758"/>
      <c r="B18" s="175" t="s">
        <v>8</v>
      </c>
      <c r="C18" s="175" t="s">
        <v>9</v>
      </c>
      <c r="D18" s="175" t="s">
        <v>10</v>
      </c>
      <c r="E18" s="176" t="s">
        <v>22</v>
      </c>
      <c r="F18" s="23"/>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row>
    <row r="19" spans="1:40" x14ac:dyDescent="0.3">
      <c r="A19" s="24" t="s">
        <v>113</v>
      </c>
      <c r="B19" s="196">
        <f>Summary!B12+Summary!E12+Summary!H12+Summary!K12+Summary!N12+Summary!Q12</f>
        <v>136680</v>
      </c>
      <c r="C19" s="196">
        <f>Summary!C12+Summary!F12+Summary!I12+Summary!L12+Summary!O12+Summary!R12</f>
        <v>127362</v>
      </c>
      <c r="D19" s="196">
        <f>Summary!W12</f>
        <v>264042</v>
      </c>
      <c r="E19" s="43">
        <f>Summary!X12</f>
        <v>0.90416053145224806</v>
      </c>
      <c r="F19" s="23"/>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row>
    <row r="20" spans="1:40" x14ac:dyDescent="0.3">
      <c r="A20" s="24" t="s">
        <v>118</v>
      </c>
      <c r="B20" s="196">
        <f>Summary!B13+Summary!E13+Summary!H13+Summary!K13+Summary!N13+Summary!Q13</f>
        <v>3297</v>
      </c>
      <c r="C20" s="196">
        <f>Summary!C13+Summary!F13+Summary!I13+Summary!L13+Summary!O13+Summary!R13</f>
        <v>3082</v>
      </c>
      <c r="D20" s="196">
        <f>Summary!W13</f>
        <v>6379</v>
      </c>
      <c r="E20" s="43">
        <f>Summary!X13</f>
        <v>2.18436462007328E-2</v>
      </c>
      <c r="F20" s="23"/>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row>
    <row r="21" spans="1:40" x14ac:dyDescent="0.3">
      <c r="A21" s="24" t="s">
        <v>119</v>
      </c>
      <c r="B21" s="196">
        <f>Summary!B14+Summary!E14+Summary!H14+Summary!K14+Summary!N14+Summary!Q14</f>
        <v>8554</v>
      </c>
      <c r="C21" s="196">
        <f>Summary!C14+Summary!F14+Summary!I14+Summary!L14+Summary!O14+Summary!R14</f>
        <v>7475</v>
      </c>
      <c r="D21" s="196">
        <f>Summary!W14</f>
        <v>16029</v>
      </c>
      <c r="E21" s="43">
        <f>Summary!X14</f>
        <v>5.4888196418176216E-2</v>
      </c>
      <c r="F21" s="23"/>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row>
    <row r="22" spans="1:40" ht="15" thickBot="1" x14ac:dyDescent="0.35">
      <c r="A22" s="27" t="s">
        <v>120</v>
      </c>
      <c r="B22" s="197">
        <f>Summary!B15+Summary!E15+Summary!H15+Summary!K15+Summary!N15+Summary!Q15</f>
        <v>2992</v>
      </c>
      <c r="C22" s="197">
        <f>Summary!C15+Summary!F15+Summary!I15+Summary!L15+Summary!O15+Summary!R15</f>
        <v>2353</v>
      </c>
      <c r="D22" s="197">
        <f>Summary!W15</f>
        <v>5345</v>
      </c>
      <c r="E22" s="182">
        <f>Summary!X15</f>
        <v>1.8302914084169435E-2</v>
      </c>
      <c r="F22" s="23"/>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row>
    <row r="23" spans="1:40" ht="15" thickTop="1" x14ac:dyDescent="0.3">
      <c r="A23" s="28"/>
      <c r="B23" s="28"/>
      <c r="C23" s="28"/>
      <c r="D23" s="29"/>
      <c r="E23" s="30"/>
      <c r="F23" s="23"/>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row>
    <row r="24" spans="1:40" ht="18.600000000000001" thickBot="1" x14ac:dyDescent="0.4">
      <c r="A24" s="26" t="s">
        <v>158</v>
      </c>
      <c r="B24" s="26"/>
      <c r="C24" s="26"/>
      <c r="D24" s="29"/>
      <c r="E24" s="30"/>
      <c r="F24" s="23"/>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row>
    <row r="25" spans="1:40" ht="15" thickTop="1" x14ac:dyDescent="0.3">
      <c r="A25" s="757"/>
      <c r="B25" s="750" t="s">
        <v>108</v>
      </c>
      <c r="C25" s="751"/>
      <c r="D25" s="751"/>
      <c r="E25" s="752"/>
      <c r="F25" s="23"/>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row>
    <row r="26" spans="1:40" x14ac:dyDescent="0.3">
      <c r="A26" s="758"/>
      <c r="B26" s="175" t="s">
        <v>8</v>
      </c>
      <c r="C26" s="175" t="s">
        <v>9</v>
      </c>
      <c r="D26" s="175" t="s">
        <v>10</v>
      </c>
      <c r="E26" s="176" t="s">
        <v>22</v>
      </c>
      <c r="F26" s="23"/>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x14ac:dyDescent="0.3">
      <c r="A27" s="24" t="s">
        <v>113</v>
      </c>
      <c r="B27" s="196">
        <f>Summary!B16+Summary!E16+Summary!H16+Summary!K16+Summary!N16+Summary!Q16</f>
        <v>143076</v>
      </c>
      <c r="C27" s="196">
        <f>Summary!C16+Summary!F16+Summary!I16+Summary!L16+Summary!O16+Summary!R16</f>
        <v>134069</v>
      </c>
      <c r="D27" s="196">
        <f>Summary!W16</f>
        <v>277145</v>
      </c>
      <c r="E27" s="43">
        <f>Summary!X16</f>
        <v>0.94902920932780876</v>
      </c>
      <c r="F27" s="23"/>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row>
    <row r="28" spans="1:40" x14ac:dyDescent="0.3">
      <c r="A28" s="24" t="s">
        <v>114</v>
      </c>
      <c r="B28" s="196">
        <f>Summary!B17+Summary!E17+Summary!H17+Summary!K17+Summary!N17+Summary!Q17</f>
        <v>2754</v>
      </c>
      <c r="C28" s="196">
        <f>Summary!C17+Summary!F17+Summary!I17+Summary!L17+Summary!O17+Summary!R17</f>
        <v>2247</v>
      </c>
      <c r="D28" s="196">
        <f>Summary!W17</f>
        <v>5001</v>
      </c>
      <c r="E28" s="43">
        <f>Summary!X17</f>
        <v>1.7124952915796323E-2</v>
      </c>
      <c r="F28" s="23"/>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row>
    <row r="29" spans="1:40" x14ac:dyDescent="0.3">
      <c r="A29" s="24" t="s">
        <v>121</v>
      </c>
      <c r="B29" s="196">
        <f>Summary!B18+Summary!E18+Summary!H18+Summary!K18+Summary!N18+Summary!Q18</f>
        <v>1916</v>
      </c>
      <c r="C29" s="196">
        <f>Summary!C18+Summary!F18+Summary!I18+Summary!L18+Summary!O18+Summary!R18</f>
        <v>1436</v>
      </c>
      <c r="D29" s="196">
        <f>Summary!W18</f>
        <v>3352</v>
      </c>
      <c r="E29" s="43">
        <f>Summary!X18</f>
        <v>1.1478272780193815E-2</v>
      </c>
      <c r="F29" s="23"/>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row>
    <row r="30" spans="1:40" x14ac:dyDescent="0.3">
      <c r="A30" s="24" t="s">
        <v>122</v>
      </c>
      <c r="B30" s="196">
        <f>Summary!B19+Summary!E19+Summary!H19+Summary!K19+Summary!N19+Summary!Q19</f>
        <v>2552</v>
      </c>
      <c r="C30" s="196">
        <f>Summary!C19+Summary!F19+Summary!I19+Summary!L19+Summary!O19+Summary!R19</f>
        <v>2112</v>
      </c>
      <c r="D30" s="196">
        <f>Summary!W19</f>
        <v>4664</v>
      </c>
      <c r="E30" s="43">
        <f>Summary!X19</f>
        <v>1.5970961887477313E-2</v>
      </c>
      <c r="F30" s="23"/>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row>
    <row r="31" spans="1:40" ht="15" thickBot="1" x14ac:dyDescent="0.35">
      <c r="A31" s="27" t="s">
        <v>123</v>
      </c>
      <c r="B31" s="197">
        <f>Summary!B20+Summary!E20+Summary!H20+Summary!K20+Summary!N20+Summary!Q20</f>
        <v>1018</v>
      </c>
      <c r="C31" s="197">
        <f>Summary!C20+Summary!F20+Summary!I20+Summary!L20+Summary!O20+Summary!R20</f>
        <v>787</v>
      </c>
      <c r="D31" s="197">
        <f>Summary!W20</f>
        <v>1805</v>
      </c>
      <c r="E31" s="182">
        <f>Summary!X20</f>
        <v>6.1808718282368247E-3</v>
      </c>
      <c r="F31" s="23"/>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row>
    <row r="32" spans="1:40" ht="15" thickTop="1" x14ac:dyDescent="0.3">
      <c r="A32" s="28"/>
      <c r="B32" s="28"/>
      <c r="C32" s="28"/>
      <c r="D32" s="29"/>
      <c r="E32" s="30"/>
      <c r="F32" s="23"/>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row>
    <row r="33" spans="1:40" x14ac:dyDescent="0.3">
      <c r="A33" s="23"/>
      <c r="B33" s="23"/>
      <c r="C33" s="23"/>
      <c r="D33" s="23"/>
      <c r="E33" s="23"/>
      <c r="F33" s="23"/>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row>
    <row r="34" spans="1:40" x14ac:dyDescent="0.3">
      <c r="A34" s="28"/>
      <c r="B34" s="753"/>
      <c r="C34" s="753"/>
      <c r="D34" s="753"/>
      <c r="E34" s="753"/>
      <c r="F34" s="23"/>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row>
    <row r="35" spans="1:40" x14ac:dyDescent="0.3">
      <c r="A35" s="28"/>
      <c r="B35" s="141"/>
      <c r="C35" s="141"/>
      <c r="D35" s="141"/>
      <c r="E35" s="141"/>
      <c r="F35" s="23"/>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row>
    <row r="36" spans="1:40" x14ac:dyDescent="0.3">
      <c r="A36" s="28"/>
      <c r="B36" s="177"/>
      <c r="C36" s="177"/>
      <c r="D36" s="49"/>
      <c r="E36" s="178"/>
      <c r="F36" s="23"/>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row>
    <row r="37" spans="1:40" x14ac:dyDescent="0.3">
      <c r="A37" s="28"/>
      <c r="B37" s="177"/>
      <c r="C37" s="177"/>
      <c r="D37" s="49"/>
      <c r="E37" s="178"/>
      <c r="F37" s="23"/>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row>
    <row r="38" spans="1:40" x14ac:dyDescent="0.3">
      <c r="A38" s="28"/>
      <c r="B38" s="156"/>
      <c r="C38" s="156"/>
      <c r="D38" s="49"/>
      <c r="E38" s="178"/>
      <c r="F38" s="23"/>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row>
    <row r="39" spans="1:40" x14ac:dyDescent="0.3">
      <c r="A39" s="28"/>
      <c r="B39" s="156"/>
      <c r="C39" s="28"/>
      <c r="D39" s="49"/>
      <c r="E39" s="178"/>
      <c r="F39" s="23"/>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row>
    <row r="40" spans="1:40" x14ac:dyDescent="0.3">
      <c r="A40" s="754" t="s">
        <v>266</v>
      </c>
      <c r="B40" s="755"/>
      <c r="C40" s="755"/>
      <c r="D40" s="755"/>
      <c r="E40" s="755"/>
      <c r="F40" s="23"/>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row>
    <row r="41" spans="1:40" x14ac:dyDescent="0.3">
      <c r="A41" s="28"/>
      <c r="B41" s="28"/>
      <c r="C41" s="28"/>
      <c r="D41" s="49"/>
      <c r="E41" s="178"/>
      <c r="F41" s="23"/>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row>
    <row r="42" spans="1:40" hidden="1" x14ac:dyDescent="0.3">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row>
    <row r="43" spans="1:40" hidden="1" x14ac:dyDescent="0.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row>
    <row r="44" spans="1:40" hidden="1" x14ac:dyDescent="0.3">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row>
    <row r="45" spans="1:40" hidden="1" x14ac:dyDescent="0.3">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hidden="1" x14ac:dyDescent="0.3">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row>
    <row r="47" spans="1:40" hidden="1" x14ac:dyDescent="0.3">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row>
    <row r="48" spans="1:40" hidden="1" x14ac:dyDescent="0.3">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row>
    <row r="49" spans="1:40" hidden="1" x14ac:dyDescent="0.3">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row>
    <row r="50" spans="1:40" hidden="1" x14ac:dyDescent="0.3">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row>
    <row r="51" spans="1:40" hidden="1" x14ac:dyDescent="0.3">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row>
    <row r="52" spans="1:40" hidden="1" x14ac:dyDescent="0.3">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row>
    <row r="53" spans="1:40" hidden="1" x14ac:dyDescent="0.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row>
    <row r="54" spans="1:40" hidden="1" x14ac:dyDescent="0.3">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row>
    <row r="55" spans="1:40" hidden="1" x14ac:dyDescent="0.3">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row>
    <row r="56" spans="1:40" hidden="1" x14ac:dyDescent="0.3">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row r="57" spans="1:40" hidden="1" x14ac:dyDescent="0.3">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row>
    <row r="58" spans="1:40" hidden="1" x14ac:dyDescent="0.3">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row>
    <row r="59" spans="1:40" hidden="1" x14ac:dyDescent="0.3">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row>
    <row r="60" spans="1:40" hidden="1" x14ac:dyDescent="0.3">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row>
    <row r="61" spans="1:40" hidden="1" x14ac:dyDescent="0.3">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row>
    <row r="62" spans="1:40" hidden="1" x14ac:dyDescent="0.3">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row>
    <row r="63" spans="1:40" hidden="1" x14ac:dyDescent="0.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row>
    <row r="64" spans="1:40" hidden="1" x14ac:dyDescent="0.3">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row>
    <row r="65" spans="1:40" hidden="1" x14ac:dyDescent="0.3">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row>
    <row r="66" spans="1:40" hidden="1" x14ac:dyDescent="0.3">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row>
    <row r="67" spans="1:40" hidden="1" x14ac:dyDescent="0.3">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row>
    <row r="68" spans="1:40" hidden="1" x14ac:dyDescent="0.3">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row>
    <row r="69" spans="1:40" hidden="1" x14ac:dyDescent="0.3">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row>
    <row r="70" spans="1:40" hidden="1" x14ac:dyDescent="0.3">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row>
    <row r="71" spans="1:40" hidden="1" x14ac:dyDescent="0.3">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row>
    <row r="72" spans="1:40" hidden="1" x14ac:dyDescent="0.3">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row>
    <row r="73" spans="1:40" hidden="1" x14ac:dyDescent="0.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row>
    <row r="74" spans="1:40" hidden="1" x14ac:dyDescent="0.3">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row>
    <row r="75" spans="1:40" hidden="1" x14ac:dyDescent="0.3">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row>
    <row r="76" spans="1:40" hidden="1" x14ac:dyDescent="0.3">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row>
    <row r="77" spans="1:40" hidden="1" x14ac:dyDescent="0.3">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row>
    <row r="78" spans="1:40" hidden="1" x14ac:dyDescent="0.3">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row>
    <row r="79" spans="1:40" hidden="1" x14ac:dyDescent="0.3">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row>
    <row r="80" spans="1:40" hidden="1" x14ac:dyDescent="0.3">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row>
    <row r="81" spans="1:40" hidden="1" x14ac:dyDescent="0.3">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row>
    <row r="82" spans="1:40" hidden="1" x14ac:dyDescent="0.3">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row>
    <row r="83" spans="1:40" hidden="1" x14ac:dyDescent="0.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row>
    <row r="84" spans="1:40" hidden="1" x14ac:dyDescent="0.3">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row>
    <row r="85" spans="1:40" hidden="1" x14ac:dyDescent="0.3">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row>
  </sheetData>
  <sheetProtection algorithmName="SHA-512" hashValue="49NhMiLcRLHQr7nQX0Ibz35fnkjLTn74bG3l65/bVilIwOWGtFADChgVCYSnwWYPCWt+87HRGbJP+TokI18yaA==" saltValue="uyNsx4vv4YswO+oSEDsGqA==" spinCount="100000" sheet="1" objects="1" scenarios="1"/>
  <mergeCells count="13">
    <mergeCell ref="B17:E17"/>
    <mergeCell ref="B25:E25"/>
    <mergeCell ref="B34:E34"/>
    <mergeCell ref="A40:E40"/>
    <mergeCell ref="A3:B3"/>
    <mergeCell ref="A9:A10"/>
    <mergeCell ref="A17:A18"/>
    <mergeCell ref="A25:A26"/>
    <mergeCell ref="A5:D5"/>
    <mergeCell ref="A6:D6"/>
    <mergeCell ref="A7:D7"/>
    <mergeCell ref="E1:E4"/>
    <mergeCell ref="B9:E9"/>
  </mergeCells>
  <conditionalFormatting sqref="E37">
    <cfRule type="iconSet" priority="52">
      <iconSet iconSet="3ArrowsGray">
        <cfvo type="percent" val="0"/>
        <cfvo type="num" val="0.1"/>
        <cfvo type="num" val="0.2" gte="0"/>
      </iconSet>
    </cfRule>
    <cfRule type="cellIs" dxfId="3481" priority="61" operator="greaterThan">
      <formula>0.1</formula>
    </cfRule>
  </conditionalFormatting>
  <conditionalFormatting sqref="E39">
    <cfRule type="iconSet" priority="50">
      <iconSet iconSet="3ArrowsGray">
        <cfvo type="percent" val="0"/>
        <cfvo type="num" val="0.1"/>
        <cfvo type="num" val="0.3" gte="0"/>
      </iconSet>
    </cfRule>
    <cfRule type="cellIs" dxfId="3480" priority="59" operator="greaterThan">
      <formula>0.15</formula>
    </cfRule>
  </conditionalFormatting>
  <conditionalFormatting sqref="E41">
    <cfRule type="iconSet" priority="48">
      <iconSet iconSet="3ArrowsGray">
        <cfvo type="percent" val="0"/>
        <cfvo type="num" val="0.05"/>
        <cfvo type="num" val="0.08" gte="0"/>
      </iconSet>
    </cfRule>
    <cfRule type="cellIs" dxfId="3479" priority="57" operator="greaterThan">
      <formula>0.05</formula>
    </cfRule>
  </conditionalFormatting>
  <conditionalFormatting sqref="B2">
    <cfRule type="cellIs" dxfId="3478" priority="32" operator="equal">
      <formula>0</formula>
    </cfRule>
  </conditionalFormatting>
  <conditionalFormatting sqref="E13">
    <cfRule type="cellIs" dxfId="3477" priority="10" operator="greaterThan">
      <formula>0.15</formula>
    </cfRule>
  </conditionalFormatting>
  <conditionalFormatting sqref="E14">
    <cfRule type="cellIs" dxfId="3476" priority="9" operator="greaterThan">
      <formula>0.05</formula>
    </cfRule>
  </conditionalFormatting>
  <conditionalFormatting sqref="E21">
    <cfRule type="cellIs" dxfId="3475" priority="8" operator="greaterThan">
      <formula>0.2</formula>
    </cfRule>
  </conditionalFormatting>
  <conditionalFormatting sqref="E22">
    <cfRule type="cellIs" dxfId="3474" priority="7" operator="greaterThan">
      <formula>0.1</formula>
    </cfRule>
  </conditionalFormatting>
  <conditionalFormatting sqref="E28">
    <cfRule type="cellIs" dxfId="3473" priority="6" operator="greaterThan">
      <formula>0.05</formula>
    </cfRule>
  </conditionalFormatting>
  <conditionalFormatting sqref="E29">
    <cfRule type="cellIs" dxfId="3472" priority="5" operator="greaterThan">
      <formula>0.05</formula>
    </cfRule>
  </conditionalFormatting>
  <conditionalFormatting sqref="E30">
    <cfRule type="cellIs" dxfId="3471" priority="4" operator="greaterThan">
      <formula>0.05</formula>
    </cfRule>
  </conditionalFormatting>
  <conditionalFormatting sqref="E31">
    <cfRule type="cellIs" dxfId="3470" priority="3" operator="greaterThan">
      <formula>0.05</formula>
    </cfRule>
  </conditionalFormatting>
  <conditionalFormatting sqref="E12">
    <cfRule type="cellIs" dxfId="3469" priority="2" operator="greaterThanOrEqual">
      <formula>0.05</formula>
    </cfRule>
  </conditionalFormatting>
  <conditionalFormatting sqref="C3">
    <cfRule type="containsBlanks" dxfId="3468" priority="1">
      <formula>LEN(TRIM(C3))=0</formula>
    </cfRule>
  </conditionalFormatting>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H26"/>
  <sheetViews>
    <sheetView zoomScaleNormal="100" workbookViewId="0">
      <pane xSplit="9" topLeftCell="XDU1" activePane="topRight" state="frozen"/>
      <selection pane="topRight" activeCell="F18" sqref="F18"/>
    </sheetView>
  </sheetViews>
  <sheetFormatPr defaultColWidth="0" defaultRowHeight="14.4" zeroHeight="1" x14ac:dyDescent="0.3"/>
  <cols>
    <col min="1" max="1" width="6.6640625" customWidth="1"/>
    <col min="2" max="2" width="23.6640625" customWidth="1"/>
    <col min="3" max="6" width="11.6640625" customWidth="1"/>
    <col min="7" max="8" width="6.6640625" customWidth="1"/>
    <col min="9" max="9" width="0.88671875" customWidth="1"/>
    <col min="10" max="38" width="4.88671875" customWidth="1"/>
    <col min="39" max="46" width="4.88671875" hidden="1" customWidth="1"/>
    <col min="47" max="47" width="3.44140625" hidden="1" customWidth="1"/>
    <col min="48" max="48" width="4.88671875" hidden="1" customWidth="1"/>
    <col min="49" max="49" width="11.5546875" hidden="1" customWidth="1"/>
    <col min="50" max="52" width="8.6640625" hidden="1" customWidth="1"/>
    <col min="53" max="53" width="22.5546875" hidden="1" customWidth="1"/>
    <col min="54" max="55" width="10.5546875" hidden="1" customWidth="1"/>
    <col min="56" max="58" width="11.6640625" hidden="1" customWidth="1"/>
    <col min="59" max="60" width="6.33203125" hidden="1" customWidth="1"/>
    <col min="61" max="16384" width="4.88671875" hidden="1"/>
  </cols>
  <sheetData>
    <row r="1" spans="1:58" ht="22.5" customHeight="1" x14ac:dyDescent="0.3">
      <c r="A1" s="23"/>
      <c r="B1" s="23"/>
      <c r="C1" s="23"/>
      <c r="D1" s="23"/>
      <c r="E1" s="23"/>
      <c r="F1" s="766" t="s">
        <v>212</v>
      </c>
      <c r="G1" s="767"/>
      <c r="H1" s="767"/>
      <c r="I1" s="81" t="s">
        <v>211</v>
      </c>
    </row>
    <row r="2" spans="1:58" ht="15.6" x14ac:dyDescent="0.3">
      <c r="A2" s="23"/>
      <c r="B2" s="23"/>
      <c r="C2" s="23"/>
      <c r="D2" s="23"/>
      <c r="E2" s="201"/>
      <c r="F2" s="767"/>
      <c r="G2" s="767"/>
      <c r="H2" s="767"/>
      <c r="I2" s="81"/>
    </row>
    <row r="3" spans="1:58" ht="18" x14ac:dyDescent="0.35">
      <c r="A3" s="756" t="s">
        <v>363</v>
      </c>
      <c r="B3" s="756"/>
      <c r="C3" s="756"/>
      <c r="D3" s="26">
        <f>IF(Summary!$A$4="",Summary!$G$4,ProvsCities!$J$2)</f>
        <v>2</v>
      </c>
      <c r="E3" s="28"/>
      <c r="F3" s="767"/>
      <c r="G3" s="767"/>
      <c r="H3" s="767"/>
      <c r="I3" s="23"/>
    </row>
    <row r="4" spans="1:58" x14ac:dyDescent="0.3">
      <c r="A4" s="765" t="s">
        <v>156</v>
      </c>
      <c r="B4" s="765"/>
      <c r="C4" s="765"/>
      <c r="D4" s="48">
        <f>IF(ProvsCities!R2="","",ProvsCities!R2)</f>
        <v>2020</v>
      </c>
      <c r="E4" s="28"/>
      <c r="F4" s="767"/>
      <c r="G4" s="767"/>
      <c r="H4" s="767"/>
      <c r="I4" s="23"/>
    </row>
    <row r="5" spans="1:58" ht="15.6" x14ac:dyDescent="0.3">
      <c r="A5" s="768" t="s">
        <v>193</v>
      </c>
      <c r="B5" s="768"/>
      <c r="C5" s="768"/>
      <c r="D5" s="768"/>
      <c r="E5" s="768"/>
      <c r="F5" s="768"/>
      <c r="G5" s="768"/>
      <c r="H5" s="104"/>
      <c r="I5" s="23"/>
    </row>
    <row r="6" spans="1:58" x14ac:dyDescent="0.3">
      <c r="A6" s="769" t="s">
        <v>367</v>
      </c>
      <c r="B6" s="769"/>
      <c r="C6" s="769"/>
      <c r="D6" s="769"/>
      <c r="E6" s="769"/>
      <c r="F6" s="769"/>
      <c r="G6" s="769"/>
      <c r="H6" s="104"/>
      <c r="I6" s="23"/>
    </row>
    <row r="7" spans="1:58" ht="15" customHeight="1" x14ac:dyDescent="0.3">
      <c r="A7" s="771" t="s">
        <v>365</v>
      </c>
      <c r="B7" s="771"/>
      <c r="C7" s="771"/>
      <c r="D7" s="771"/>
      <c r="E7" s="770" t="s">
        <v>324</v>
      </c>
      <c r="F7" s="770"/>
      <c r="G7" s="770"/>
      <c r="H7" s="770"/>
      <c r="I7" s="23"/>
    </row>
    <row r="8" spans="1:58" ht="15" customHeight="1" x14ac:dyDescent="0.3">
      <c r="A8" s="772" t="s">
        <v>169</v>
      </c>
      <c r="B8" s="772" t="s">
        <v>364</v>
      </c>
      <c r="C8" s="775" t="s">
        <v>188</v>
      </c>
      <c r="D8" s="774" t="s">
        <v>187</v>
      </c>
      <c r="E8" s="774"/>
      <c r="F8" s="774"/>
      <c r="G8" s="774"/>
      <c r="H8" s="774"/>
      <c r="I8" s="23"/>
    </row>
    <row r="9" spans="1:58" ht="50.1" customHeight="1" x14ac:dyDescent="0.3">
      <c r="A9" s="772"/>
      <c r="B9" s="772"/>
      <c r="C9" s="775"/>
      <c r="D9" s="85" t="s">
        <v>161</v>
      </c>
      <c r="E9" s="85" t="s">
        <v>160</v>
      </c>
      <c r="F9" s="85" t="s">
        <v>195</v>
      </c>
      <c r="G9" s="773" t="s">
        <v>196</v>
      </c>
      <c r="H9" s="773"/>
      <c r="I9" s="23"/>
      <c r="AX9" s="1" t="s">
        <v>165</v>
      </c>
      <c r="AY9" s="1" t="s">
        <v>166</v>
      </c>
      <c r="AZ9" s="1" t="s">
        <v>167</v>
      </c>
      <c r="BA9" s="82" t="s">
        <v>111</v>
      </c>
      <c r="BB9" s="82" t="s">
        <v>159</v>
      </c>
      <c r="BC9" s="82" t="s">
        <v>113</v>
      </c>
      <c r="BD9" s="82" t="s">
        <v>114</v>
      </c>
      <c r="BE9" s="82" t="s">
        <v>170</v>
      </c>
      <c r="BF9" s="82" t="s">
        <v>171</v>
      </c>
    </row>
    <row r="10" spans="1:58" ht="14.25" customHeight="1" x14ac:dyDescent="0.3">
      <c r="A10" s="203">
        <v>1</v>
      </c>
      <c r="B10" s="204" t="str">
        <f>IFERROR(INDEX(BA$10:BA$26,MATCH(ROWS($AZ$10:AZ10),$AZ$10:$AZ$26,0)),"")</f>
        <v>Isabela Province</v>
      </c>
      <c r="C10" s="205">
        <f>IFERROR(INDEX(BB$10:BB$26,MATCH(ROWS($AZ$10:AZ10),$AZ$10:$AZ$26,0)),"")</f>
        <v>0.72171673424959948</v>
      </c>
      <c r="D10" s="205">
        <f>IFERROR(INDEX(BC$10:BC$26,MATCH(ROWS($AZ$10:AZ10),$AZ$10:$AZ$26,0)),"")</f>
        <v>0.93534990919036032</v>
      </c>
      <c r="E10" s="205">
        <f>IFERROR(INDEX(BD$10:BD$26,MATCH(ROWS($AZ$10:AZ10),$AZ$10:$AZ$26,0)),"")</f>
        <v>1.9871910613575777E-2</v>
      </c>
      <c r="F10" s="205">
        <f>IFERROR(INDEX(BE$10:BE$26,MATCH(ROWS($AZ$10:AZ10),$AZ$10:$AZ$26,0)),"")</f>
        <v>4.4778180196063853E-2</v>
      </c>
      <c r="G10" s="764">
        <f>IFERROR(INDEX(BF$10:BF$26,MATCH(ROWS($AZ$10:AZ10),$AZ$10:$AZ$26,0)),"")</f>
        <v>4216</v>
      </c>
      <c r="H10" s="764"/>
      <c r="I10" s="23"/>
      <c r="AX10" s="83">
        <f>COUNTIF($BE$10:$BE$26,"&gt;"&amp;$BE10)</f>
        <v>7</v>
      </c>
      <c r="AY10" s="83">
        <f>COUNTIF($BE$10:BE10,BE10)</f>
        <v>1</v>
      </c>
      <c r="AZ10" s="83">
        <f>AX10+AY10</f>
        <v>8</v>
      </c>
      <c r="BA10" s="83" t="str">
        <f>IF(ProvsCities!B10="","",ProvsCities!B10)</f>
        <v>Santiago City</v>
      </c>
      <c r="BB10" s="84">
        <f>IFERROR(ProvsCities!C10/ProvsCities!GS10,"")</f>
        <v>1.0679631249579435</v>
      </c>
      <c r="BC10" s="84">
        <f>IFERROR(SUM(ProvsCities!F10,ProvsCities!S10,ProvsCities!AF10,ProvsCities!AS10,ProvsCities!BF10,ProvsCities!BS10,ProvsCities!CS10,ProvsCities!DF10,ProvsCities!DS10,ProvsCities!EF10,ProvsCities!ES10,ProvsCities!FF10)/ProvsCities!C10,"")</f>
        <v>0.99678659189717089</v>
      </c>
      <c r="BD10" s="84">
        <f>IFERROR(SUM(ProvsCities!G10,ProvsCities!T10,ProvsCities!AG10,ProvsCities!AT10,ProvsCities!BG10,ProvsCities!BT10,ProvsCities!CT10,ProvsCities!DG10,ProvsCities!DT10,ProvsCities!EG10,ProvsCities!ET10,ProvsCities!FG10)/ProvsCities!C10,"")</f>
        <v>1.7012160544389138E-3</v>
      </c>
      <c r="BE10" s="84">
        <f>IFERROR(SUM(ProvsCities!H10:I10,ProvsCities!U10:V10,ProvsCities!AH10:AI10,ProvsCities!AU10:AV10,ProvsCities!BH10:BI10,ProvsCities!BU10:BV10,ProvsCities!CU10:CV10,ProvsCities!DH10:DI10,ProvsCities!DU10:DV10,ProvsCities!EH10:EI10,ProvsCities!EU10:EV10,ProvsCities!FH10:FI10)/ProvsCities!C10,"")</f>
        <v>1.5121920483901455E-3</v>
      </c>
      <c r="BF10" s="83">
        <f>IFERROR(SUM(ProvsCities!H10:I10,ProvsCities!U10:V10,ProvsCities!AH10:AI10,ProvsCities!AU10:AV10,ProvsCities!BH10:BI10,ProvsCities!BU10:BV10,ProvsCities!CU10:CV10,ProvsCities!DH10:DI10,ProvsCities!DU10:DV10,ProvsCities!EH10:EI10,ProvsCities!EU10:EV10,ProvsCities!FH10:FI10),"")</f>
        <v>24</v>
      </c>
    </row>
    <row r="11" spans="1:58" x14ac:dyDescent="0.3">
      <c r="A11" s="206">
        <v>2</v>
      </c>
      <c r="B11" s="460" t="str">
        <f>IFERROR(INDEX(BA$10:BA$26,MATCH(ROWS($AZ$10:AZ11),$AZ$10:$AZ$26,0)),"")</f>
        <v>Cagayan Province</v>
      </c>
      <c r="C11" s="461">
        <f>IFERROR(INDEX(BB$10:BB$26,MATCH(ROWS($AZ$10:AZ11),$AZ$10:$AZ$26,0)),"")</f>
        <v>0.76627400154462089</v>
      </c>
      <c r="D11" s="461">
        <f>IFERROR(INDEX(BC$10:BC$26,MATCH(ROWS($AZ$10:AZ11),$AZ$10:$AZ$26,0)),"")</f>
        <v>0.9553290083410565</v>
      </c>
      <c r="E11" s="461">
        <f>IFERROR(INDEX(BD$10:BD$26,MATCH(ROWS($AZ$10:AZ11),$AZ$10:$AZ$26,0)),"")</f>
        <v>1.2407321594068581E-2</v>
      </c>
      <c r="F11" s="461">
        <f>IFERROR(INDEX(BE$10:BE$26,MATCH(ROWS($AZ$10:AZ11),$AZ$10:$AZ$26,0)),"")</f>
        <v>3.2263670064874884E-2</v>
      </c>
      <c r="G11" s="763">
        <f>IFERROR(INDEX(BF$10:BF$26,MATCH(ROWS($AZ$10:AZ11),$AZ$10:$AZ$26,0)),"")</f>
        <v>2785</v>
      </c>
      <c r="H11" s="763"/>
      <c r="I11" s="23"/>
      <c r="AX11" s="83">
        <f t="shared" ref="AX11:AX26" si="0">COUNTIF($BE$10:$BE$26,"&gt;"&amp;$BE11)</f>
        <v>4</v>
      </c>
      <c r="AY11" s="83">
        <f>COUNTIF($BE$10:BE11,BE11)</f>
        <v>1</v>
      </c>
      <c r="AZ11" s="83">
        <f t="shared" ref="AZ11:AZ26" si="1">AX11+AY11</f>
        <v>5</v>
      </c>
      <c r="BA11" s="83" t="str">
        <f>IF(ProvsCities!B11="","",ProvsCities!B11)</f>
        <v>City of Ilagan</v>
      </c>
      <c r="BB11" s="84">
        <f>IFERROR(ProvsCities!C11/ProvsCities!GS11,"")</f>
        <v>0.76152578022852591</v>
      </c>
      <c r="BC11" s="84">
        <f>IFERROR(SUM(ProvsCities!F11,ProvsCities!S11,ProvsCities!AF11,ProvsCities!AS11,ProvsCities!BF11,ProvsCities!BS11,ProvsCities!CS11,ProvsCities!DF11,ProvsCities!DS11,ProvsCities!EF11,ProvsCities!ES11,ProvsCities!FF11)/ProvsCities!C11,"")</f>
        <v>0.97865034338608536</v>
      </c>
      <c r="BD11" s="84">
        <f>IFERROR(SUM(ProvsCities!G11,ProvsCities!T11,ProvsCities!AG11,ProvsCities!AT11,ProvsCities!BG11,ProvsCities!BT11,ProvsCities!CT11,ProvsCities!DG11,ProvsCities!DT11,ProvsCities!EG11,ProvsCities!ET11,ProvsCities!FG11)/ProvsCities!C11,"")</f>
        <v>7.0916691549716337E-3</v>
      </c>
      <c r="BE11" s="84">
        <f>IFERROR(SUM(ProvsCities!H11:I11,ProvsCities!U11:V11,ProvsCities!AH11:AI11,ProvsCities!AU11:AV11,ProvsCities!BH11:BI11,ProvsCities!BU11:BV11,ProvsCities!CU11:CV11,ProvsCities!DH11:DI11,ProvsCities!DU11:DV11,ProvsCities!EH11:EI11,ProvsCities!EU11:EV11,ProvsCities!FH11:FI11)/ProvsCities!C11,"")</f>
        <v>1.4257987458942968E-2</v>
      </c>
      <c r="BF11" s="83">
        <f>IFERROR(SUM(ProvsCities!H11:I11,ProvsCities!U11:V11,ProvsCities!AH11:AI11,ProvsCities!AU11:AV11,ProvsCities!BH11:BI11,ProvsCities!BU11:BV11,ProvsCities!CU11:CV11,ProvsCities!DH11:DI11,ProvsCities!DU11:DV11,ProvsCities!EH11:EI11,ProvsCities!EU11:EV11,ProvsCities!FH11:FI11),"")</f>
        <v>191</v>
      </c>
    </row>
    <row r="12" spans="1:58" x14ac:dyDescent="0.3">
      <c r="A12" s="206">
        <v>3</v>
      </c>
      <c r="B12" s="460" t="str">
        <f>IFERROR(INDEX(BA$10:BA$26,MATCH(ROWS($AZ$10:AZ12),$AZ$10:$AZ$26,0)),"")</f>
        <v>Nueva Vizcaya Province</v>
      </c>
      <c r="C12" s="461">
        <f>IFERROR(INDEX(BB$10:BB$26,MATCH(ROWS($AZ$10:AZ12),$AZ$10:$AZ$26,0)),"")</f>
        <v>0.7729001106528518</v>
      </c>
      <c r="D12" s="461">
        <f>IFERROR(INDEX(BC$10:BC$26,MATCH(ROWS($AZ$10:AZ12),$AZ$10:$AZ$26,0)),"")</f>
        <v>0.97394382695160997</v>
      </c>
      <c r="E12" s="461">
        <f>IFERROR(INDEX(BD$10:BD$26,MATCH(ROWS($AZ$10:AZ12),$AZ$10:$AZ$26,0)),"")</f>
        <v>6.9760782986698598E-3</v>
      </c>
      <c r="F12" s="461">
        <f>IFERROR(INDEX(BE$10:BE$26,MATCH(ROWS($AZ$10:AZ12),$AZ$10:$AZ$26,0)),"")</f>
        <v>1.9080094749720177E-2</v>
      </c>
      <c r="G12" s="763">
        <f>IFERROR(INDEX(BF$10:BF$26,MATCH(ROWS($AZ$10:AZ12),$AZ$10:$AZ$26,0)),"")</f>
        <v>733</v>
      </c>
      <c r="H12" s="763"/>
      <c r="I12" s="23"/>
      <c r="AX12" s="83">
        <f t="shared" si="0"/>
        <v>6</v>
      </c>
      <c r="AY12" s="83">
        <f>COUNTIF($BE$10:BE12,BE12)</f>
        <v>1</v>
      </c>
      <c r="AZ12" s="83">
        <f t="shared" si="1"/>
        <v>7</v>
      </c>
      <c r="BA12" s="83" t="str">
        <f>IF(ProvsCities!B12="","",ProvsCities!B12)</f>
        <v>Batanes Province</v>
      </c>
      <c r="BB12" s="84">
        <f>IFERROR(ProvsCities!C12/ProvsCities!GS12,"")</f>
        <v>0.75407779171894607</v>
      </c>
      <c r="BC12" s="84">
        <f>IFERROR(SUM(ProvsCities!F12,ProvsCities!S12,ProvsCities!AF12,ProvsCities!AS12,ProvsCities!BF12,ProvsCities!BS12,ProvsCities!CS12,ProvsCities!DF12,ProvsCities!DS12,ProvsCities!EF12,ProvsCities!ES12,ProvsCities!FF12)/ProvsCities!C12,"")</f>
        <v>0.95507487520798673</v>
      </c>
      <c r="BD12" s="84">
        <f>IFERROR(SUM(ProvsCities!G12,ProvsCities!T12,ProvsCities!AG12,ProvsCities!AT12,ProvsCities!BG12,ProvsCities!BT12,ProvsCities!CT12,ProvsCities!DG12,ProvsCities!DT12,ProvsCities!EG12,ProvsCities!ET12,ProvsCities!FG12)/ProvsCities!C12,"")</f>
        <v>3.5773710482529121E-2</v>
      </c>
      <c r="BE12" s="84">
        <f>IFERROR(SUM(ProvsCities!H12:I12,ProvsCities!U12:V12,ProvsCities!AH12:AI12,ProvsCities!AU12:AV12,ProvsCities!BH12:BI12,ProvsCities!BU12:BV12,ProvsCities!CU12:CV12,ProvsCities!DH12:DI12,ProvsCities!DU12:DV12,ProvsCities!EH12:EI12,ProvsCities!EU12:EV12,ProvsCities!FH12:FI12)/ProvsCities!C12,"")</f>
        <v>9.1514143094841936E-3</v>
      </c>
      <c r="BF12" s="83">
        <f>IFERROR(SUM(ProvsCities!H12:I12,ProvsCities!U12:V12,ProvsCities!AH12:AI12,ProvsCities!AU12:AV12,ProvsCities!BH12:BI12,ProvsCities!BU12:BV12,ProvsCities!CU12:CV12,ProvsCities!DH12:DI12,ProvsCities!DU12:DV12,ProvsCities!EH12:EI12,ProvsCities!EU12:EV12,ProvsCities!FH12:FI12),"")</f>
        <v>11</v>
      </c>
    </row>
    <row r="13" spans="1:58" x14ac:dyDescent="0.3">
      <c r="A13" s="206">
        <v>4</v>
      </c>
      <c r="B13" s="460" t="str">
        <f>IFERROR(INDEX(BA$10:BA$26,MATCH(ROWS($AZ$10:AZ13),$AZ$10:$AZ$26,0)),"")</f>
        <v>Quirino Province</v>
      </c>
      <c r="C13" s="461">
        <f>IFERROR(INDEX(BB$10:BB$26,MATCH(ROWS($AZ$10:AZ13),$AZ$10:$AZ$26,0)),"")</f>
        <v>0.84189795731428052</v>
      </c>
      <c r="D13" s="461">
        <f>IFERROR(INDEX(BC$10:BC$26,MATCH(ROWS($AZ$10:AZ13),$AZ$10:$AZ$26,0)),"")</f>
        <v>0.97366989446197372</v>
      </c>
      <c r="E13" s="461">
        <f>IFERROR(INDEX(BD$10:BD$26,MATCH(ROWS($AZ$10:AZ13),$AZ$10:$AZ$26,0)),"")</f>
        <v>8.2145577195082142E-3</v>
      </c>
      <c r="F13" s="461">
        <f>IFERROR(INDEX(BE$10:BE$26,MATCH(ROWS($AZ$10:AZ13),$AZ$10:$AZ$26,0)),"")</f>
        <v>1.8115547818518117E-2</v>
      </c>
      <c r="G13" s="763">
        <f>IFERROR(INDEX(BF$10:BF$26,MATCH(ROWS($AZ$10:AZ13),$AZ$10:$AZ$26,0)),"")</f>
        <v>333</v>
      </c>
      <c r="H13" s="763"/>
      <c r="I13" s="23"/>
      <c r="AX13" s="83">
        <f t="shared" si="0"/>
        <v>2</v>
      </c>
      <c r="AY13" s="83">
        <f>COUNTIF($BE$10:BE13,BE13)</f>
        <v>1</v>
      </c>
      <c r="AZ13" s="83">
        <f t="shared" si="1"/>
        <v>3</v>
      </c>
      <c r="BA13" s="83" t="str">
        <f>IF(ProvsCities!B13="","",ProvsCities!B13)</f>
        <v>Nueva Vizcaya Province</v>
      </c>
      <c r="BB13" s="84">
        <f>IFERROR(ProvsCities!C13/ProvsCities!GS13,"")</f>
        <v>0.7729001106528518</v>
      </c>
      <c r="BC13" s="84">
        <f>IFERROR(SUM(ProvsCities!F13,ProvsCities!S13,ProvsCities!AF13,ProvsCities!AS13,ProvsCities!BF13,ProvsCities!BS13,ProvsCities!CS13,ProvsCities!DF13,ProvsCities!DS13,ProvsCities!EF13,ProvsCities!ES13,ProvsCities!FF13)/ProvsCities!C13,"")</f>
        <v>0.97394382695160997</v>
      </c>
      <c r="BD13" s="84">
        <f>IFERROR(SUM(ProvsCities!G13,ProvsCities!T13,ProvsCities!AG13,ProvsCities!AT13,ProvsCities!BG13,ProvsCities!BT13,ProvsCities!CT13,ProvsCities!DG13,ProvsCities!DT13,ProvsCities!EG13,ProvsCities!ET13,ProvsCities!FG13)/ProvsCities!C13,"")</f>
        <v>6.9760782986698598E-3</v>
      </c>
      <c r="BE13" s="84">
        <f>IFERROR(SUM(ProvsCities!H13:I13,ProvsCities!U13:V13,ProvsCities!AH13:AI13,ProvsCities!AU13:AV13,ProvsCities!BH13:BI13,ProvsCities!BU13:BV13,ProvsCities!CU13:CV13,ProvsCities!DH13:DI13,ProvsCities!DU13:DV13,ProvsCities!EH13:EI13,ProvsCities!EU13:EV13,ProvsCities!FH13:FI13)/ProvsCities!C13,"")</f>
        <v>1.9080094749720177E-2</v>
      </c>
      <c r="BF13" s="83">
        <f>IFERROR(SUM(ProvsCities!H13:I13,ProvsCities!U13:V13,ProvsCities!AH13:AI13,ProvsCities!AU13:AV13,ProvsCities!BH13:BI13,ProvsCities!BU13:BV13,ProvsCities!CU13:CV13,ProvsCities!DH13:DI13,ProvsCities!DU13:DV13,ProvsCities!EH13:EI13,ProvsCities!EU13:EV13,ProvsCities!FH13:FI13),"")</f>
        <v>733</v>
      </c>
    </row>
    <row r="14" spans="1:58" x14ac:dyDescent="0.3">
      <c r="A14" s="206">
        <v>5</v>
      </c>
      <c r="B14" s="460" t="str">
        <f>IFERROR(INDEX(BA$10:BA$26,MATCH(ROWS($AZ$10:AZ14),$AZ$10:$AZ$26,0)),"")</f>
        <v>City of Ilagan</v>
      </c>
      <c r="C14" s="461">
        <f>IFERROR(INDEX(BB$10:BB$26,MATCH(ROWS($AZ$10:AZ14),$AZ$10:$AZ$26,0)),"")</f>
        <v>0.76152578022852591</v>
      </c>
      <c r="D14" s="461">
        <f>IFERROR(INDEX(BC$10:BC$26,MATCH(ROWS($AZ$10:AZ14),$AZ$10:$AZ$26,0)),"")</f>
        <v>0.97865034338608536</v>
      </c>
      <c r="E14" s="461">
        <f>IFERROR(INDEX(BD$10:BD$26,MATCH(ROWS($AZ$10:AZ14),$AZ$10:$AZ$26,0)),"")</f>
        <v>7.0916691549716337E-3</v>
      </c>
      <c r="F14" s="461">
        <f>IFERROR(INDEX(BE$10:BE$26,MATCH(ROWS($AZ$10:AZ14),$AZ$10:$AZ$26,0)),"")</f>
        <v>1.4257987458942968E-2</v>
      </c>
      <c r="G14" s="763">
        <f>IFERROR(INDEX(BF$10:BF$26,MATCH(ROWS($AZ$10:AZ14),$AZ$10:$AZ$26,0)),"")</f>
        <v>191</v>
      </c>
      <c r="H14" s="763"/>
      <c r="I14" s="23"/>
      <c r="AX14" s="83">
        <f t="shared" si="0"/>
        <v>3</v>
      </c>
      <c r="AY14" s="83">
        <f>COUNTIF($BE$10:BE14,BE14)</f>
        <v>1</v>
      </c>
      <c r="AZ14" s="83">
        <f t="shared" si="1"/>
        <v>4</v>
      </c>
      <c r="BA14" s="83" t="str">
        <f>IF(ProvsCities!B14="","",ProvsCities!B14)</f>
        <v>Quirino Province</v>
      </c>
      <c r="BB14" s="84">
        <f>IFERROR(ProvsCities!C14/ProvsCities!GS14,"")</f>
        <v>0.84189795731428052</v>
      </c>
      <c r="BC14" s="84">
        <f>IFERROR(SUM(ProvsCities!F14,ProvsCities!S14,ProvsCities!AF14,ProvsCities!AS14,ProvsCities!BF14,ProvsCities!BS14,ProvsCities!CS14,ProvsCities!DF14,ProvsCities!DS14,ProvsCities!EF14,ProvsCities!ES14,ProvsCities!FF14)/ProvsCities!C14,"")</f>
        <v>0.97366989446197372</v>
      </c>
      <c r="BD14" s="84">
        <f>IFERROR(SUM(ProvsCities!G14,ProvsCities!T14,ProvsCities!AG14,ProvsCities!AT14,ProvsCities!BG14,ProvsCities!BT14,ProvsCities!CT14,ProvsCities!DG14,ProvsCities!DT14,ProvsCities!EG14,ProvsCities!ET14,ProvsCities!FG14)/ProvsCities!C14,"")</f>
        <v>8.2145577195082142E-3</v>
      </c>
      <c r="BE14" s="84">
        <f>IFERROR(SUM(ProvsCities!H14:I14,ProvsCities!U14:V14,ProvsCities!AH14:AI14,ProvsCities!AU14:AV14,ProvsCities!BH14:BI14,ProvsCities!BU14:BV14,ProvsCities!CU14:CV14,ProvsCities!DH14:DI14,ProvsCities!DU14:DV14,ProvsCities!EH14:EI14,ProvsCities!EU14:EV14,ProvsCities!FH14:FI14)/ProvsCities!C14,"")</f>
        <v>1.8115547818518117E-2</v>
      </c>
      <c r="BF14" s="83">
        <f>IFERROR(SUM(ProvsCities!H14:I14,ProvsCities!U14:V14,ProvsCities!AH14:AI14,ProvsCities!AU14:AV14,ProvsCities!BH14:BI14,ProvsCities!BU14:BV14,ProvsCities!CU14:CV14,ProvsCities!DH14:DI14,ProvsCities!DU14:DV14,ProvsCities!EH14:EI14,ProvsCities!EU14:EV14,ProvsCities!FH14:FI14),"")</f>
        <v>333</v>
      </c>
    </row>
    <row r="15" spans="1:58" x14ac:dyDescent="0.3">
      <c r="A15" s="206">
        <v>6</v>
      </c>
      <c r="B15" s="460" t="str">
        <f>IFERROR(INDEX(BA$10:BA$26,MATCH(ROWS($AZ$10:AZ15),$AZ$10:$AZ$26,0)),"")</f>
        <v>Cauayan City</v>
      </c>
      <c r="C15" s="461">
        <f>IFERROR(INDEX(BB$10:BB$26,MATCH(ROWS($AZ$10:AZ15),$AZ$10:$AZ$26,0)),"")</f>
        <v>0.78197320341047505</v>
      </c>
      <c r="D15" s="461">
        <f>IFERROR(INDEX(BC$10:BC$26,MATCH(ROWS($AZ$10:AZ15),$AZ$10:$AZ$26,0)),"")</f>
        <v>0.98085028403884922</v>
      </c>
      <c r="E15" s="461">
        <f>IFERROR(INDEX(BD$10:BD$26,MATCH(ROWS($AZ$10:AZ15),$AZ$10:$AZ$26,0)),"")</f>
        <v>5.6807769836906725E-3</v>
      </c>
      <c r="F15" s="461">
        <f>IFERROR(INDEX(BE$10:BE$26,MATCH(ROWS($AZ$10:AZ15),$AZ$10:$AZ$26,0)),"")</f>
        <v>1.3468938977460142E-2</v>
      </c>
      <c r="G15" s="763">
        <f>IFERROR(INDEX(BF$10:BF$26,MATCH(ROWS($AZ$10:AZ15),$AZ$10:$AZ$26,0)),"")</f>
        <v>147</v>
      </c>
      <c r="H15" s="763"/>
      <c r="I15" s="23"/>
      <c r="AX15" s="83">
        <f t="shared" si="0"/>
        <v>0</v>
      </c>
      <c r="AY15" s="83">
        <f>COUNTIF($BE$10:BE15,BE15)</f>
        <v>1</v>
      </c>
      <c r="AZ15" s="83">
        <f t="shared" si="1"/>
        <v>1</v>
      </c>
      <c r="BA15" s="83" t="str">
        <f>IF(ProvsCities!B15="","",ProvsCities!B15)</f>
        <v>Isabela Province</v>
      </c>
      <c r="BB15" s="84">
        <f>IFERROR(ProvsCities!C15/ProvsCities!GS15,"")</f>
        <v>0.72171673424959948</v>
      </c>
      <c r="BC15" s="84">
        <f>IFERROR(SUM(ProvsCities!F15,ProvsCities!S15,ProvsCities!AF15,ProvsCities!AS15,ProvsCities!BF15,ProvsCities!BS15,ProvsCities!CS15,ProvsCities!DF15,ProvsCities!DS15,ProvsCities!EF15,ProvsCities!ES15,ProvsCities!FF15)/ProvsCities!C15,"")</f>
        <v>0.93534990919036032</v>
      </c>
      <c r="BD15" s="84">
        <f>IFERROR(SUM(ProvsCities!G15,ProvsCities!T15,ProvsCities!AG15,ProvsCities!AT15,ProvsCities!BG15,ProvsCities!BT15,ProvsCities!CT15,ProvsCities!DG15,ProvsCities!DT15,ProvsCities!EG15,ProvsCities!ET15,ProvsCities!FG15)/ProvsCities!C15,"")</f>
        <v>1.9871910613575777E-2</v>
      </c>
      <c r="BE15" s="84">
        <f>IFERROR(SUM(ProvsCities!H15:I15,ProvsCities!U15:V15,ProvsCities!AH15:AI15,ProvsCities!AU15:AV15,ProvsCities!BH15:BI15,ProvsCities!BU15:BV15,ProvsCities!CU15:CV15,ProvsCities!DH15:DI15,ProvsCities!DU15:DV15,ProvsCities!EH15:EI15,ProvsCities!EU15:EV15,ProvsCities!FH15:FI15)/ProvsCities!C15,"")</f>
        <v>4.4778180196063853E-2</v>
      </c>
      <c r="BF15" s="83">
        <f>IFERROR(SUM(ProvsCities!H15:I15,ProvsCities!U15:V15,ProvsCities!AH15:AI15,ProvsCities!AU15:AV15,ProvsCities!BH15:BI15,ProvsCities!BU15:BV15,ProvsCities!CU15:CV15,ProvsCities!DH15:DI15,ProvsCities!DU15:DV15,ProvsCities!EH15:EI15,ProvsCities!EU15:EV15,ProvsCities!FH15:FI15),"")</f>
        <v>4216</v>
      </c>
    </row>
    <row r="16" spans="1:58" x14ac:dyDescent="0.3">
      <c r="A16" s="206">
        <v>7</v>
      </c>
      <c r="B16" s="460" t="str">
        <f>IFERROR(INDEX(BA$10:BA$26,MATCH(ROWS($AZ$10:AZ16),$AZ$10:$AZ$26,0)),"")</f>
        <v>Batanes Province</v>
      </c>
      <c r="C16" s="461">
        <f>IFERROR(INDEX(BB$10:BB$26,MATCH(ROWS($AZ$10:AZ16),$AZ$10:$AZ$26,0)),"")</f>
        <v>0.75407779171894607</v>
      </c>
      <c r="D16" s="461">
        <f>IFERROR(INDEX(BC$10:BC$26,MATCH(ROWS($AZ$10:AZ16),$AZ$10:$AZ$26,0)),"")</f>
        <v>0.95507487520798673</v>
      </c>
      <c r="E16" s="461">
        <f>IFERROR(INDEX(BD$10:BD$26,MATCH(ROWS($AZ$10:AZ16),$AZ$10:$AZ$26,0)),"")</f>
        <v>3.5773710482529121E-2</v>
      </c>
      <c r="F16" s="461">
        <f>IFERROR(INDEX(BE$10:BE$26,MATCH(ROWS($AZ$10:AZ16),$AZ$10:$AZ$26,0)),"")</f>
        <v>9.1514143094841936E-3</v>
      </c>
      <c r="G16" s="763">
        <f>IFERROR(INDEX(BF$10:BF$26,MATCH(ROWS($AZ$10:AZ16),$AZ$10:$AZ$26,0)),"")</f>
        <v>11</v>
      </c>
      <c r="H16" s="763"/>
      <c r="I16" s="23"/>
      <c r="AX16" s="83">
        <f t="shared" si="0"/>
        <v>8</v>
      </c>
      <c r="AY16" s="83">
        <f>COUNTIF($BE$10:BE16,BE16)</f>
        <v>1</v>
      </c>
      <c r="AZ16" s="83">
        <f t="shared" si="1"/>
        <v>9</v>
      </c>
      <c r="BA16" s="83" t="str">
        <f>IF(ProvsCities!B16="","",ProvsCities!B16)</f>
        <v>Tuguegarao</v>
      </c>
      <c r="BB16" s="84">
        <f>IFERROR(ProvsCities!C16/ProvsCities!GS16,"")</f>
        <v>0.7872277810476751</v>
      </c>
      <c r="BC16" s="84">
        <f>IFERROR(SUM(ProvsCities!F16,ProvsCities!S16,ProvsCities!AF16,ProvsCities!AS16,ProvsCities!BF16,ProvsCities!BS16,ProvsCities!CS16,ProvsCities!DF16,ProvsCities!DS16,ProvsCities!EF16,ProvsCities!ES16,ProvsCities!FF16)/ProvsCities!C16,"")</f>
        <v>0.98661682242990656</v>
      </c>
      <c r="BD16" s="84">
        <f>IFERROR(SUM(ProvsCities!G16,ProvsCities!T16,ProvsCities!AG16,ProvsCities!AT16,ProvsCities!BG16,ProvsCities!BT16,ProvsCities!CT16,ProvsCities!DG16,ProvsCities!DT16,ProvsCities!EG16,ProvsCities!ET16,ProvsCities!FG16)/ProvsCities!C16,"")</f>
        <v>1.3009345794392523E-2</v>
      </c>
      <c r="BE16" s="84">
        <f>IFERROR(SUM(ProvsCities!H16:I16,ProvsCities!U16:V16,ProvsCities!AH16:AI16,ProvsCities!AU16:AV16,ProvsCities!BH16:BI16,ProvsCities!BU16:BV16,ProvsCities!CU16:CV16,ProvsCities!DH16:DI16,ProvsCities!DU16:DV16,ProvsCities!EH16:EI16,ProvsCities!EU16:EV16,ProvsCities!FH16:FI16)/ProvsCities!C16,"")</f>
        <v>3.7383177570093456E-4</v>
      </c>
      <c r="BF16" s="83">
        <f>IFERROR(SUM(ProvsCities!H16:I16,ProvsCities!U16:V16,ProvsCities!AH16:AI16,ProvsCities!AU16:AV16,ProvsCities!BH16:BI16,ProvsCities!BU16:BV16,ProvsCities!CU16:CV16,ProvsCities!DH16:DI16,ProvsCities!DU16:DV16,ProvsCities!EH16:EI16,ProvsCities!EU16:EV16,ProvsCities!FH16:FI16),"")</f>
        <v>5</v>
      </c>
    </row>
    <row r="17" spans="1:58" x14ac:dyDescent="0.3">
      <c r="A17" s="206">
        <v>8</v>
      </c>
      <c r="B17" s="460" t="str">
        <f>IFERROR(INDEX(BA$10:BA$26,MATCH(ROWS($AZ$10:AZ17),$AZ$10:$AZ$26,0)),"")</f>
        <v>Santiago City</v>
      </c>
      <c r="C17" s="461">
        <f>IFERROR(INDEX(BB$10:BB$26,MATCH(ROWS($AZ$10:AZ17),$AZ$10:$AZ$26,0)),"")</f>
        <v>1.0679631249579435</v>
      </c>
      <c r="D17" s="461">
        <f>IFERROR(INDEX(BC$10:BC$26,MATCH(ROWS($AZ$10:AZ17),$AZ$10:$AZ$26,0)),"")</f>
        <v>0.99678659189717089</v>
      </c>
      <c r="E17" s="461">
        <f>IFERROR(INDEX(BD$10:BD$26,MATCH(ROWS($AZ$10:AZ17),$AZ$10:$AZ$26,0)),"")</f>
        <v>1.7012160544389138E-3</v>
      </c>
      <c r="F17" s="461">
        <f>IFERROR(INDEX(BE$10:BE$26,MATCH(ROWS($AZ$10:AZ17),$AZ$10:$AZ$26,0)),"")</f>
        <v>1.5121920483901455E-3</v>
      </c>
      <c r="G17" s="763">
        <f>IFERROR(INDEX(BF$10:BF$26,MATCH(ROWS($AZ$10:AZ17),$AZ$10:$AZ$26,0)),"")</f>
        <v>24</v>
      </c>
      <c r="H17" s="763"/>
      <c r="I17" s="23"/>
      <c r="AX17" s="83">
        <f t="shared" si="0"/>
        <v>1</v>
      </c>
      <c r="AY17" s="83">
        <f>COUNTIF($BE$10:BE17,BE17)</f>
        <v>1</v>
      </c>
      <c r="AZ17" s="83">
        <f t="shared" si="1"/>
        <v>2</v>
      </c>
      <c r="BA17" s="83" t="str">
        <f>IF(ProvsCities!B17="","",ProvsCities!B17)</f>
        <v>Cagayan Province</v>
      </c>
      <c r="BB17" s="84">
        <f>IFERROR(ProvsCities!C17/ProvsCities!GS17,"")</f>
        <v>0.76627400154462089</v>
      </c>
      <c r="BC17" s="84">
        <f>IFERROR(SUM(ProvsCities!F17,ProvsCities!S17,ProvsCities!AF17,ProvsCities!AS17,ProvsCities!BF17,ProvsCities!BS17,ProvsCities!CS17,ProvsCities!DF17,ProvsCities!DS17,ProvsCities!EF17,ProvsCities!ES17,ProvsCities!FF17)/ProvsCities!C17,"")</f>
        <v>0.9553290083410565</v>
      </c>
      <c r="BD17" s="84">
        <f>IFERROR(SUM(ProvsCities!G17,ProvsCities!T17,ProvsCities!AG17,ProvsCities!AT17,ProvsCities!BG17,ProvsCities!BT17,ProvsCities!CT17,ProvsCities!DG17,ProvsCities!DT17,ProvsCities!EG17,ProvsCities!ET17,ProvsCities!FG17)/ProvsCities!C17,"")</f>
        <v>1.2407321594068581E-2</v>
      </c>
      <c r="BE17" s="84">
        <f>IFERROR(SUM(ProvsCities!H17:I17,ProvsCities!U17:V17,ProvsCities!AH17:AI17,ProvsCities!AU17:AV17,ProvsCities!BH17:BI17,ProvsCities!BU17:BV17,ProvsCities!CU17:CV17,ProvsCities!DH17:DI17,ProvsCities!DU17:DV17,ProvsCities!EH17:EI17,ProvsCities!EU17:EV17,ProvsCities!FH17:FI17)/ProvsCities!C17,"")</f>
        <v>3.2263670064874884E-2</v>
      </c>
      <c r="BF17" s="83">
        <f>IFERROR(SUM(ProvsCities!H17:I17,ProvsCities!U17:V17,ProvsCities!AH17:AI17,ProvsCities!AU17:AV17,ProvsCities!BH17:BI17,ProvsCities!BU17:BV17,ProvsCities!CU17:CV17,ProvsCities!DH17:DI17,ProvsCities!DU17:DV17,ProvsCities!EH17:EI17,ProvsCities!EU17:EV17,ProvsCities!FH17:FI17),"")</f>
        <v>2785</v>
      </c>
    </row>
    <row r="18" spans="1:58" x14ac:dyDescent="0.3">
      <c r="A18" s="206">
        <v>9</v>
      </c>
      <c r="B18" s="460" t="str">
        <f>IFERROR(INDEX(BA$10:BA$26,MATCH(ROWS($AZ$10:AZ18),$AZ$10:$AZ$26,0)),"")</f>
        <v>Tuguegarao</v>
      </c>
      <c r="C18" s="461">
        <f>IFERROR(INDEX(BB$10:BB$26,MATCH(ROWS($AZ$10:AZ18),$AZ$10:$AZ$26,0)),"")</f>
        <v>0.7872277810476751</v>
      </c>
      <c r="D18" s="461">
        <f>IFERROR(INDEX(BC$10:BC$26,MATCH(ROWS($AZ$10:AZ18),$AZ$10:$AZ$26,0)),"")</f>
        <v>0.98661682242990656</v>
      </c>
      <c r="E18" s="461">
        <f>IFERROR(INDEX(BD$10:BD$26,MATCH(ROWS($AZ$10:AZ18),$AZ$10:$AZ$26,0)),"")</f>
        <v>1.3009345794392523E-2</v>
      </c>
      <c r="F18" s="461">
        <f>IFERROR(INDEX(BE$10:BE$26,MATCH(ROWS($AZ$10:AZ18),$AZ$10:$AZ$26,0)),"")</f>
        <v>3.7383177570093456E-4</v>
      </c>
      <c r="G18" s="763">
        <f>IFERROR(INDEX(BF$10:BF$26,MATCH(ROWS($AZ$10:AZ18),$AZ$10:$AZ$26,0)),"")</f>
        <v>5</v>
      </c>
      <c r="H18" s="763"/>
      <c r="I18" s="23"/>
      <c r="AX18" s="83">
        <f t="shared" si="0"/>
        <v>5</v>
      </c>
      <c r="AY18" s="83">
        <f>COUNTIF($BE$10:BE18,BE18)</f>
        <v>1</v>
      </c>
      <c r="AZ18" s="83">
        <f t="shared" si="1"/>
        <v>6</v>
      </c>
      <c r="BA18" s="83" t="str">
        <f>IF(ProvsCities!B18="","",ProvsCities!B18)</f>
        <v>Cauayan City</v>
      </c>
      <c r="BB18" s="84">
        <f>IFERROR(ProvsCities!C18/ProvsCities!GS18,"")</f>
        <v>0.78197320341047505</v>
      </c>
      <c r="BC18" s="84">
        <f>IFERROR(SUM(ProvsCities!F18,ProvsCities!S18,ProvsCities!AF18,ProvsCities!AS18,ProvsCities!BF18,ProvsCities!BS18,ProvsCities!CS18,ProvsCities!DF18,ProvsCities!DS18,ProvsCities!EF18,ProvsCities!ES18,ProvsCities!FF18)/ProvsCities!C18,"")</f>
        <v>0.98085028403884922</v>
      </c>
      <c r="BD18" s="84">
        <f>IFERROR(SUM(ProvsCities!G18,ProvsCities!T18,ProvsCities!AG18,ProvsCities!AT18,ProvsCities!BG18,ProvsCities!BT18,ProvsCities!CT18,ProvsCities!DG18,ProvsCities!DT18,ProvsCities!EG18,ProvsCities!ET18,ProvsCities!FG18)/ProvsCities!C18,"")</f>
        <v>5.6807769836906725E-3</v>
      </c>
      <c r="BE18" s="84">
        <f>IFERROR(SUM(ProvsCities!H18:I18,ProvsCities!U18:V18,ProvsCities!AH18:AI18,ProvsCities!AU18:AV18,ProvsCities!BH18:BI18,ProvsCities!BU18:BV18,ProvsCities!CU18:CV18,ProvsCities!DH18:DI18,ProvsCities!DU18:DV18,ProvsCities!EH18:EI18,ProvsCities!EU18:EV18,ProvsCities!FH18:FI18)/ProvsCities!C18,"")</f>
        <v>1.3468938977460142E-2</v>
      </c>
      <c r="BF18" s="83">
        <f>IFERROR(SUM(ProvsCities!H18:I18,ProvsCities!U18:V18,ProvsCities!AH18:AI18,ProvsCities!AU18:AV18,ProvsCities!BH18:BI18,ProvsCities!BU18:BV18,ProvsCities!CU18:CV18,ProvsCities!DH18:DI18,ProvsCities!DU18:DV18,ProvsCities!EH18:EI18,ProvsCities!EU18:EV18,ProvsCities!FH18:FI18),"")</f>
        <v>147</v>
      </c>
    </row>
    <row r="19" spans="1:58" x14ac:dyDescent="0.3">
      <c r="A19" s="206">
        <v>10</v>
      </c>
      <c r="B19" s="460" t="str">
        <f>IFERROR(INDEX(BA$10:BA$26,MATCH(ROWS($AZ$10:AZ19),$AZ$10:$AZ$26,0)),"")</f>
        <v/>
      </c>
      <c r="C19" s="461" t="str">
        <f>IFERROR(INDEX(BB$10:BB$26,MATCH(ROWS($AZ$10:AZ19),$AZ$10:$AZ$26,0)),"")</f>
        <v/>
      </c>
      <c r="D19" s="461" t="str">
        <f>IFERROR(INDEX(BC$10:BC$26,MATCH(ROWS($AZ$10:AZ19),$AZ$10:$AZ$26,0)),"")</f>
        <v/>
      </c>
      <c r="E19" s="461" t="str">
        <f>IFERROR(INDEX(BD$10:BD$26,MATCH(ROWS($AZ$10:AZ19),$AZ$10:$AZ$26,0)),"")</f>
        <v/>
      </c>
      <c r="F19" s="461" t="str">
        <f>IFERROR(INDEX(BE$10:BE$26,MATCH(ROWS($AZ$10:AZ19),$AZ$10:$AZ$26,0)),"")</f>
        <v/>
      </c>
      <c r="G19" s="763" t="str">
        <f>IFERROR(INDEX(BF$10:BF$26,MATCH(ROWS($AZ$10:AZ19),$AZ$10:$AZ$26,0)),"")</f>
        <v/>
      </c>
      <c r="H19" s="763"/>
      <c r="I19" s="23"/>
      <c r="AX19" s="83">
        <f t="shared" si="0"/>
        <v>0</v>
      </c>
      <c r="AY19" s="83">
        <f>COUNTIF($BE$10:BE19,BE19)</f>
        <v>1</v>
      </c>
      <c r="AZ19" s="83">
        <f t="shared" si="1"/>
        <v>1</v>
      </c>
      <c r="BA19" s="83" t="str">
        <f>IF(ProvsCities!B19="","",ProvsCities!B19)</f>
        <v/>
      </c>
      <c r="BB19" s="84" t="str">
        <f>IFERROR(ProvsCities!C19/ProvsCities!GS19,"")</f>
        <v/>
      </c>
      <c r="BC19" s="84" t="str">
        <f>IFERROR(SUM(ProvsCities!F19,ProvsCities!S19,ProvsCities!AF19,ProvsCities!AS19,ProvsCities!BF19,ProvsCities!BS19,ProvsCities!CS19,ProvsCities!DF19,ProvsCities!DS19,ProvsCities!EF19,ProvsCities!ES19,ProvsCities!FF19)/ProvsCities!C19,"")</f>
        <v/>
      </c>
      <c r="BD19" s="84" t="str">
        <f>IFERROR(SUM(ProvsCities!G19,ProvsCities!T19,ProvsCities!AG19,ProvsCities!AT19,ProvsCities!BG19,ProvsCities!BT19,ProvsCities!CT19,ProvsCities!DG19,ProvsCities!DT19,ProvsCities!EG19,ProvsCities!ET19,ProvsCities!FG19)/ProvsCities!C19,"")</f>
        <v/>
      </c>
      <c r="BE19" s="84" t="str">
        <f>IFERROR(SUM(ProvsCities!H19:I19,ProvsCities!U19:V19,ProvsCities!AH19:AI19,ProvsCities!AU19:AV19,ProvsCities!BH19:BI19,ProvsCities!BU19:BV19,ProvsCities!CU19:CV19,ProvsCities!DH19:DI19,ProvsCities!DU19:DV19,ProvsCities!EH19:EI19,ProvsCities!EU19:EV19,ProvsCities!FH19:FI19)/ProvsCities!C19,"")</f>
        <v/>
      </c>
      <c r="BF19" s="83">
        <f>IFERROR(SUM(ProvsCities!H19:I19,ProvsCities!U19:V19,ProvsCities!AH19:AI19,ProvsCities!AU19:AV19,ProvsCities!BH19:BI19,ProvsCities!BU19:BV19,ProvsCities!CU19:CV19,ProvsCities!DH19:DI19,ProvsCities!DU19:DV19,ProvsCities!EH19:EI19,ProvsCities!EU19:EV19,ProvsCities!FH19:FI19),"")</f>
        <v>0</v>
      </c>
    </row>
    <row r="20" spans="1:58" x14ac:dyDescent="0.3">
      <c r="A20" s="206">
        <v>11</v>
      </c>
      <c r="B20" s="460" t="str">
        <f>IFERROR(INDEX(BA$10:BA$26,MATCH(ROWS($AZ$10:AZ20),$AZ$10:$AZ$26,0)),"")</f>
        <v/>
      </c>
      <c r="C20" s="461" t="str">
        <f>IFERROR(INDEX(BB$10:BB$26,MATCH(ROWS($AZ$10:AZ20),$AZ$10:$AZ$26,0)),"")</f>
        <v/>
      </c>
      <c r="D20" s="461" t="str">
        <f>IFERROR(INDEX(BC$10:BC$26,MATCH(ROWS($AZ$10:AZ20),$AZ$10:$AZ$26,0)),"")</f>
        <v/>
      </c>
      <c r="E20" s="461" t="str">
        <f>IFERROR(INDEX(BD$10:BD$26,MATCH(ROWS($AZ$10:AZ20),$AZ$10:$AZ$26,0)),"")</f>
        <v/>
      </c>
      <c r="F20" s="461" t="str">
        <f>IFERROR(INDEX(BE$10:BE$26,MATCH(ROWS($AZ$10:AZ20),$AZ$10:$AZ$26,0)),"")</f>
        <v/>
      </c>
      <c r="G20" s="763" t="str">
        <f>IFERROR(INDEX(BF$10:BF$26,MATCH(ROWS($AZ$10:AZ20),$AZ$10:$AZ$26,0)),"")</f>
        <v/>
      </c>
      <c r="H20" s="763"/>
      <c r="I20" s="23"/>
      <c r="AX20" s="83">
        <f t="shared" si="0"/>
        <v>0</v>
      </c>
      <c r="AY20" s="83">
        <f>COUNTIF($BE$10:BE20,BE20)</f>
        <v>2</v>
      </c>
      <c r="AZ20" s="83">
        <f t="shared" si="1"/>
        <v>2</v>
      </c>
      <c r="BA20" s="83" t="str">
        <f>IF(ProvsCities!B20="","",ProvsCities!B20)</f>
        <v/>
      </c>
      <c r="BB20" s="84" t="str">
        <f>IFERROR(ProvsCities!C20/ProvsCities!GS20,"")</f>
        <v/>
      </c>
      <c r="BC20" s="84" t="str">
        <f>IFERROR(SUM(ProvsCities!F20,ProvsCities!S20,ProvsCities!AF20,ProvsCities!AS20,ProvsCities!BF20,ProvsCities!BS20,ProvsCities!CS20,ProvsCities!DF20,ProvsCities!DS20,ProvsCities!EF20,ProvsCities!ES20,ProvsCities!FF20)/ProvsCities!C20,"")</f>
        <v/>
      </c>
      <c r="BD20" s="84" t="str">
        <f>IFERROR(SUM(ProvsCities!G20,ProvsCities!T20,ProvsCities!AG20,ProvsCities!AT20,ProvsCities!BG20,ProvsCities!BT20,ProvsCities!CT20,ProvsCities!DG20,ProvsCities!DT20,ProvsCities!EG20,ProvsCities!ET20,ProvsCities!FG20)/ProvsCities!C20,"")</f>
        <v/>
      </c>
      <c r="BE20" s="84" t="str">
        <f>IFERROR(SUM(ProvsCities!H20:I20,ProvsCities!U20:V20,ProvsCities!AH20:AI20,ProvsCities!AU20:AV20,ProvsCities!BH20:BI20,ProvsCities!BU20:BV20,ProvsCities!CU20:CV20,ProvsCities!DH20:DI20,ProvsCities!DU20:DV20,ProvsCities!EH20:EI20,ProvsCities!EU20:EV20,ProvsCities!FH20:FI20)/ProvsCities!C20,"")</f>
        <v/>
      </c>
      <c r="BF20" s="83">
        <f>IFERROR(SUM(ProvsCities!H20:I20,ProvsCities!U20:V20,ProvsCities!AH20:AI20,ProvsCities!AU20:AV20,ProvsCities!BH20:BI20,ProvsCities!BU20:BV20,ProvsCities!CU20:CV20,ProvsCities!DH20:DI20,ProvsCities!DU20:DV20,ProvsCities!EH20:EI20,ProvsCities!EU20:EV20,ProvsCities!FH20:FI20),"")</f>
        <v>0</v>
      </c>
    </row>
    <row r="21" spans="1:58" x14ac:dyDescent="0.3">
      <c r="A21" s="206">
        <v>12</v>
      </c>
      <c r="B21" s="460" t="str">
        <f>IFERROR(INDEX(BA$10:BA$26,MATCH(ROWS($AZ$10:AZ21),$AZ$10:$AZ$26,0)),"")</f>
        <v/>
      </c>
      <c r="C21" s="461" t="str">
        <f>IFERROR(INDEX(BB$10:BB$26,MATCH(ROWS($AZ$10:AZ21),$AZ$10:$AZ$26,0)),"")</f>
        <v/>
      </c>
      <c r="D21" s="461" t="str">
        <f>IFERROR(INDEX(BC$10:BC$26,MATCH(ROWS($AZ$10:AZ21),$AZ$10:$AZ$26,0)),"")</f>
        <v/>
      </c>
      <c r="E21" s="461" t="str">
        <f>IFERROR(INDEX(BD$10:BD$26,MATCH(ROWS($AZ$10:AZ21),$AZ$10:$AZ$26,0)),"")</f>
        <v/>
      </c>
      <c r="F21" s="461" t="str">
        <f>IFERROR(INDEX(BE$10:BE$26,MATCH(ROWS($AZ$10:AZ21),$AZ$10:$AZ$26,0)),"")</f>
        <v/>
      </c>
      <c r="G21" s="763" t="str">
        <f>IFERROR(INDEX(BF$10:BF$26,MATCH(ROWS($AZ$10:AZ21),$AZ$10:$AZ$26,0)),"")</f>
        <v/>
      </c>
      <c r="H21" s="763"/>
      <c r="I21" s="23"/>
      <c r="AX21" s="83">
        <f t="shared" si="0"/>
        <v>0</v>
      </c>
      <c r="AY21" s="83">
        <f>COUNTIF($BE$10:BE21,BE21)</f>
        <v>3</v>
      </c>
      <c r="AZ21" s="83">
        <f t="shared" si="1"/>
        <v>3</v>
      </c>
      <c r="BA21" s="83" t="str">
        <f>IF(ProvsCities!B21="","",ProvsCities!B21)</f>
        <v/>
      </c>
      <c r="BB21" s="84" t="str">
        <f>IFERROR(ProvsCities!C21/ProvsCities!GS21,"")</f>
        <v/>
      </c>
      <c r="BC21" s="84" t="str">
        <f>IFERROR(SUM(ProvsCities!F21,ProvsCities!S21,ProvsCities!AF21,ProvsCities!AS21,ProvsCities!BF21,ProvsCities!BS21,ProvsCities!CS21,ProvsCities!DF21,ProvsCities!DS21,ProvsCities!EF21,ProvsCities!ES21,ProvsCities!FF21)/ProvsCities!C21,"")</f>
        <v/>
      </c>
      <c r="BD21" s="84" t="str">
        <f>IFERROR(SUM(ProvsCities!G21,ProvsCities!T21,ProvsCities!AG21,ProvsCities!AT21,ProvsCities!BG21,ProvsCities!BT21,ProvsCities!CT21,ProvsCities!DG21,ProvsCities!DT21,ProvsCities!EG21,ProvsCities!ET21,ProvsCities!FG21)/ProvsCities!C21,"")</f>
        <v/>
      </c>
      <c r="BE21" s="84" t="str">
        <f>IFERROR(SUM(ProvsCities!H21:I21,ProvsCities!U21:V21,ProvsCities!AH21:AI21,ProvsCities!AU21:AV21,ProvsCities!BH21:BI21,ProvsCities!BU21:BV21,ProvsCities!CU21:CV21,ProvsCities!DH21:DI21,ProvsCities!DU21:DV21,ProvsCities!EH21:EI21,ProvsCities!EU21:EV21,ProvsCities!FH21:FI21)/ProvsCities!C21,"")</f>
        <v/>
      </c>
      <c r="BF21" s="83">
        <f>IFERROR(SUM(ProvsCities!H21:I21,ProvsCities!U21:V21,ProvsCities!AH21:AI21,ProvsCities!AU21:AV21,ProvsCities!BH21:BI21,ProvsCities!BU21:BV21,ProvsCities!CU21:CV21,ProvsCities!DH21:DI21,ProvsCities!DU21:DV21,ProvsCities!EH21:EI21,ProvsCities!EU21:EV21,ProvsCities!FH21:FI21),"")</f>
        <v>0</v>
      </c>
    </row>
    <row r="22" spans="1:58" x14ac:dyDescent="0.3">
      <c r="A22" s="206">
        <v>13</v>
      </c>
      <c r="B22" s="460" t="str">
        <f>IFERROR(INDEX(BA$10:BA$26,MATCH(ROWS($AZ$10:AZ22),$AZ$10:$AZ$26,0)),"")</f>
        <v/>
      </c>
      <c r="C22" s="461" t="str">
        <f>IFERROR(INDEX(BB$10:BB$26,MATCH(ROWS($AZ$10:AZ22),$AZ$10:$AZ$26,0)),"")</f>
        <v/>
      </c>
      <c r="D22" s="461" t="str">
        <f>IFERROR(INDEX(BC$10:BC$26,MATCH(ROWS($AZ$10:AZ22),$AZ$10:$AZ$26,0)),"")</f>
        <v/>
      </c>
      <c r="E22" s="461" t="str">
        <f>IFERROR(INDEX(BD$10:BD$26,MATCH(ROWS($AZ$10:AZ22),$AZ$10:$AZ$26,0)),"")</f>
        <v/>
      </c>
      <c r="F22" s="461" t="str">
        <f>IFERROR(INDEX(BE$10:BE$26,MATCH(ROWS($AZ$10:AZ22),$AZ$10:$AZ$26,0)),"")</f>
        <v/>
      </c>
      <c r="G22" s="763" t="str">
        <f>IFERROR(INDEX(BF$10:BF$26,MATCH(ROWS($AZ$10:AZ22),$AZ$10:$AZ$26,0)),"")</f>
        <v/>
      </c>
      <c r="H22" s="763"/>
      <c r="I22" s="23"/>
      <c r="AX22" s="83">
        <f t="shared" si="0"/>
        <v>0</v>
      </c>
      <c r="AY22" s="83">
        <f>COUNTIF($BE$10:BE22,BE22)</f>
        <v>4</v>
      </c>
      <c r="AZ22" s="83">
        <f t="shared" si="1"/>
        <v>4</v>
      </c>
      <c r="BA22" s="83" t="str">
        <f>IF(ProvsCities!B22="","",ProvsCities!B22)</f>
        <v/>
      </c>
      <c r="BB22" s="84" t="str">
        <f>IFERROR(ProvsCities!C22/ProvsCities!GS22,"")</f>
        <v/>
      </c>
      <c r="BC22" s="84" t="str">
        <f>IFERROR(SUM(ProvsCities!F22,ProvsCities!S22,ProvsCities!AF22,ProvsCities!AS22,ProvsCities!BF22,ProvsCities!BS22,ProvsCities!CS22,ProvsCities!DF22,ProvsCities!DS22,ProvsCities!EF22,ProvsCities!ES22,ProvsCities!FF22)/ProvsCities!C22,"")</f>
        <v/>
      </c>
      <c r="BD22" s="84" t="str">
        <f>IFERROR(SUM(ProvsCities!G22,ProvsCities!T22,ProvsCities!AG22,ProvsCities!AT22,ProvsCities!BG22,ProvsCities!BT22,ProvsCities!CT22,ProvsCities!DG22,ProvsCities!DT22,ProvsCities!EG22,ProvsCities!ET22,ProvsCities!FG22)/ProvsCities!C22,"")</f>
        <v/>
      </c>
      <c r="BE22" s="84" t="str">
        <f>IFERROR(SUM(ProvsCities!H22:I22,ProvsCities!U22:V22,ProvsCities!AH22:AI22,ProvsCities!AU22:AV22,ProvsCities!BH22:BI22,ProvsCities!BU22:BV22,ProvsCities!CU22:CV22,ProvsCities!DH22:DI22,ProvsCities!DU22:DV22,ProvsCities!EH22:EI22,ProvsCities!EU22:EV22,ProvsCities!FH22:FI22)/ProvsCities!C22,"")</f>
        <v/>
      </c>
      <c r="BF22" s="83">
        <f>IFERROR(SUM(ProvsCities!H22:I22,ProvsCities!U22:V22,ProvsCities!AH22:AI22,ProvsCities!AU22:AV22,ProvsCities!BH22:BI22,ProvsCities!BU22:BV22,ProvsCities!CU22:CV22,ProvsCities!DH22:DI22,ProvsCities!DU22:DV22,ProvsCities!EH22:EI22,ProvsCities!EU22:EV22,ProvsCities!FH22:FI22),"")</f>
        <v>0</v>
      </c>
    </row>
    <row r="23" spans="1:58" x14ac:dyDescent="0.3">
      <c r="A23" s="206">
        <v>14</v>
      </c>
      <c r="B23" s="460" t="str">
        <f>IFERROR(INDEX(BA$10:BA$26,MATCH(ROWS($AZ$10:AZ23),$AZ$10:$AZ$26,0)),"")</f>
        <v/>
      </c>
      <c r="C23" s="461" t="str">
        <f>IFERROR(INDEX(BB$10:BB$26,MATCH(ROWS($AZ$10:AZ23),$AZ$10:$AZ$26,0)),"")</f>
        <v/>
      </c>
      <c r="D23" s="461" t="str">
        <f>IFERROR(INDEX(BC$10:BC$26,MATCH(ROWS($AZ$10:AZ23),$AZ$10:$AZ$26,0)),"")</f>
        <v/>
      </c>
      <c r="E23" s="461" t="str">
        <f>IFERROR(INDEX(BD$10:BD$26,MATCH(ROWS($AZ$10:AZ23),$AZ$10:$AZ$26,0)),"")</f>
        <v/>
      </c>
      <c r="F23" s="461" t="str">
        <f>IFERROR(INDEX(BE$10:BE$26,MATCH(ROWS($AZ$10:AZ23),$AZ$10:$AZ$26,0)),"")</f>
        <v/>
      </c>
      <c r="G23" s="763" t="str">
        <f>IFERROR(INDEX(BF$10:BF$26,MATCH(ROWS($AZ$10:AZ23),$AZ$10:$AZ$26,0)),"")</f>
        <v/>
      </c>
      <c r="H23" s="763"/>
      <c r="I23" s="23"/>
      <c r="AX23" s="83">
        <f t="shared" si="0"/>
        <v>0</v>
      </c>
      <c r="AY23" s="83">
        <f>COUNTIF($BE$10:BE23,BE23)</f>
        <v>5</v>
      </c>
      <c r="AZ23" s="83">
        <f t="shared" si="1"/>
        <v>5</v>
      </c>
      <c r="BA23" s="83" t="str">
        <f>IF(ProvsCities!B23="","",ProvsCities!B23)</f>
        <v/>
      </c>
      <c r="BB23" s="84" t="str">
        <f>IFERROR(ProvsCities!C23/ProvsCities!GS23,"")</f>
        <v/>
      </c>
      <c r="BC23" s="84" t="str">
        <f>IFERROR(SUM(ProvsCities!F23,ProvsCities!S23,ProvsCities!AF23,ProvsCities!AS23,ProvsCities!BF23,ProvsCities!BS23,ProvsCities!CS23,ProvsCities!DF23,ProvsCities!DS23,ProvsCities!EF23,ProvsCities!ES23,ProvsCities!FF23)/ProvsCities!C23,"")</f>
        <v/>
      </c>
      <c r="BD23" s="84" t="str">
        <f>IFERROR(SUM(ProvsCities!G23,ProvsCities!T23,ProvsCities!AG23,ProvsCities!AT23,ProvsCities!BG23,ProvsCities!BT23,ProvsCities!CT23,ProvsCities!DG23,ProvsCities!DT23,ProvsCities!EG23,ProvsCities!ET23,ProvsCities!FG23)/ProvsCities!C23,"")</f>
        <v/>
      </c>
      <c r="BE23" s="84" t="str">
        <f>IFERROR(SUM(ProvsCities!H23:I23,ProvsCities!U23:V23,ProvsCities!AH23:AI23,ProvsCities!AU23:AV23,ProvsCities!BH23:BI23,ProvsCities!BU23:BV23,ProvsCities!CU23:CV23,ProvsCities!DH23:DI23,ProvsCities!DU23:DV23,ProvsCities!EH23:EI23,ProvsCities!EU23:EV23,ProvsCities!FH23:FI23)/ProvsCities!C23,"")</f>
        <v/>
      </c>
      <c r="BF23" s="83">
        <f>IFERROR(SUM(ProvsCities!H23:I23,ProvsCities!U23:V23,ProvsCities!AH23:AI23,ProvsCities!AU23:AV23,ProvsCities!BH23:BI23,ProvsCities!BU23:BV23,ProvsCities!CU23:CV23,ProvsCities!DH23:DI23,ProvsCities!DU23:DV23,ProvsCities!EH23:EI23,ProvsCities!EU23:EV23,ProvsCities!FH23:FI23),"")</f>
        <v>0</v>
      </c>
    </row>
    <row r="24" spans="1:58" x14ac:dyDescent="0.3">
      <c r="A24" s="206">
        <v>15</v>
      </c>
      <c r="B24" s="460" t="str">
        <f>IFERROR(INDEX(BA$10:BA$26,MATCH(ROWS($AZ$10:AZ24),$AZ$10:$AZ$26,0)),"")</f>
        <v/>
      </c>
      <c r="C24" s="461" t="str">
        <f>IFERROR(INDEX(BB$10:BB$26,MATCH(ROWS($AZ$10:AZ24),$AZ$10:$AZ$26,0)),"")</f>
        <v/>
      </c>
      <c r="D24" s="461" t="str">
        <f>IFERROR(INDEX(BC$10:BC$26,MATCH(ROWS($AZ$10:AZ24),$AZ$10:$AZ$26,0)),"")</f>
        <v/>
      </c>
      <c r="E24" s="461" t="str">
        <f>IFERROR(INDEX(BD$10:BD$26,MATCH(ROWS($AZ$10:AZ24),$AZ$10:$AZ$26,0)),"")</f>
        <v/>
      </c>
      <c r="F24" s="461" t="str">
        <f>IFERROR(INDEX(BE$10:BE$26,MATCH(ROWS($AZ$10:AZ24),$AZ$10:$AZ$26,0)),"")</f>
        <v/>
      </c>
      <c r="G24" s="763" t="str">
        <f>IFERROR(INDEX(BF$10:BF$26,MATCH(ROWS($AZ$10:AZ24),$AZ$10:$AZ$26,0)),"")</f>
        <v/>
      </c>
      <c r="H24" s="763"/>
      <c r="I24" s="23"/>
      <c r="AX24" s="83">
        <f t="shared" si="0"/>
        <v>0</v>
      </c>
      <c r="AY24" s="83">
        <f>COUNTIF($BE$10:BE24,BE24)</f>
        <v>6</v>
      </c>
      <c r="AZ24" s="83">
        <f t="shared" si="1"/>
        <v>6</v>
      </c>
      <c r="BA24" s="83" t="str">
        <f>IF(ProvsCities!B24="","",ProvsCities!B24)</f>
        <v/>
      </c>
      <c r="BB24" s="84" t="str">
        <f>IFERROR(ProvsCities!C24/ProvsCities!GS24,"")</f>
        <v/>
      </c>
      <c r="BC24" s="84" t="str">
        <f>IFERROR(SUM(ProvsCities!F24,ProvsCities!S24,ProvsCities!AF24,ProvsCities!AS24,ProvsCities!BF24,ProvsCities!BS24,ProvsCities!CS24,ProvsCities!DF24,ProvsCities!DS24,ProvsCities!EF24,ProvsCities!ES24,ProvsCities!FF24)/ProvsCities!C24,"")</f>
        <v/>
      </c>
      <c r="BD24" s="84" t="str">
        <f>IFERROR(SUM(ProvsCities!G24,ProvsCities!T24,ProvsCities!AG24,ProvsCities!AT24,ProvsCities!BG24,ProvsCities!BT24,ProvsCities!CT24,ProvsCities!DG24,ProvsCities!DT24,ProvsCities!EG24,ProvsCities!ET24,ProvsCities!FG24)/ProvsCities!C24,"")</f>
        <v/>
      </c>
      <c r="BE24" s="84" t="str">
        <f>IFERROR(SUM(ProvsCities!H24:I24,ProvsCities!U24:V24,ProvsCities!AH24:AI24,ProvsCities!AU24:AV24,ProvsCities!BH24:BI24,ProvsCities!BU24:BV24,ProvsCities!CU24:CV24,ProvsCities!DH24:DI24,ProvsCities!DU24:DV24,ProvsCities!EH24:EI24,ProvsCities!EU24:EV24,ProvsCities!FH24:FI24)/ProvsCities!C24,"")</f>
        <v/>
      </c>
      <c r="BF24" s="83">
        <f>IFERROR(SUM(ProvsCities!H24:I24,ProvsCities!U24:V24,ProvsCities!AH24:AI24,ProvsCities!AU24:AV24,ProvsCities!BH24:BI24,ProvsCities!BU24:BV24,ProvsCities!CU24:CV24,ProvsCities!DH24:DI24,ProvsCities!DU24:DV24,ProvsCities!EH24:EI24,ProvsCities!EU24:EV24,ProvsCities!FH24:FI24),"")</f>
        <v>0</v>
      </c>
    </row>
    <row r="25" spans="1:58" x14ac:dyDescent="0.3">
      <c r="A25" s="206">
        <v>16</v>
      </c>
      <c r="B25" s="460" t="str">
        <f>IFERROR(INDEX(BA$10:BA$26,MATCH(ROWS($AZ$10:AZ25),$AZ$10:$AZ$26,0)),"")</f>
        <v/>
      </c>
      <c r="C25" s="461" t="str">
        <f>IFERROR(INDEX(BB$10:BB$26,MATCH(ROWS($AZ$10:AZ25),$AZ$10:$AZ$26,0)),"")</f>
        <v/>
      </c>
      <c r="D25" s="461" t="str">
        <f>IFERROR(INDEX(BC$10:BC$26,MATCH(ROWS($AZ$10:AZ25),$AZ$10:$AZ$26,0)),"")</f>
        <v/>
      </c>
      <c r="E25" s="461" t="str">
        <f>IFERROR(INDEX(BD$10:BD$26,MATCH(ROWS($AZ$10:AZ25),$AZ$10:$AZ$26,0)),"")</f>
        <v/>
      </c>
      <c r="F25" s="461" t="str">
        <f>IFERROR(INDEX(BE$10:BE$26,MATCH(ROWS($AZ$10:AZ25),$AZ$10:$AZ$26,0)),"")</f>
        <v/>
      </c>
      <c r="G25" s="763" t="str">
        <f>IFERROR(INDEX(BF$10:BF$26,MATCH(ROWS($AZ$10:AZ25),$AZ$10:$AZ$26,0)),"")</f>
        <v/>
      </c>
      <c r="H25" s="763"/>
      <c r="I25" s="23"/>
      <c r="AX25" s="83">
        <f t="shared" si="0"/>
        <v>0</v>
      </c>
      <c r="AY25" s="83">
        <f>COUNTIF($BE$10:BE25,BE25)</f>
        <v>7</v>
      </c>
      <c r="AZ25" s="83">
        <f t="shared" si="1"/>
        <v>7</v>
      </c>
      <c r="BA25" s="83" t="str">
        <f>IF(ProvsCities!B25="","",ProvsCities!B25)</f>
        <v/>
      </c>
      <c r="BB25" s="84" t="str">
        <f>IFERROR(ProvsCities!C25/ProvsCities!GS25,"")</f>
        <v/>
      </c>
      <c r="BC25" s="84" t="str">
        <f>IFERROR(SUM(ProvsCities!F25,ProvsCities!S25,ProvsCities!AF25,ProvsCities!AS25,ProvsCities!BF25,ProvsCities!BS25,ProvsCities!CS25,ProvsCities!DF25,ProvsCities!DS25,ProvsCities!EF25,ProvsCities!ES25,ProvsCities!FF25)/ProvsCities!C25,"")</f>
        <v/>
      </c>
      <c r="BD25" s="84" t="str">
        <f>IFERROR(SUM(ProvsCities!G25,ProvsCities!T25,ProvsCities!AG25,ProvsCities!AT25,ProvsCities!BG25,ProvsCities!BT25,ProvsCities!CT25,ProvsCities!DG25,ProvsCities!DT25,ProvsCities!EG25,ProvsCities!ET25,ProvsCities!FG25)/ProvsCities!C25,"")</f>
        <v/>
      </c>
      <c r="BE25" s="84" t="str">
        <f>IFERROR(SUM(ProvsCities!H25:I25,ProvsCities!U25:V25,ProvsCities!AH25:AI25,ProvsCities!AU25:AV25,ProvsCities!BH25:BI25,ProvsCities!BU25:BV25,ProvsCities!CU25:CV25,ProvsCities!DH25:DI25,ProvsCities!DU25:DV25,ProvsCities!EH25:EI25,ProvsCities!EU25:EV25,ProvsCities!FH25:FI25)/ProvsCities!C25,"")</f>
        <v/>
      </c>
      <c r="BF25" s="83">
        <f>IFERROR(SUM(ProvsCities!H25:I25,ProvsCities!U25:V25,ProvsCities!AH25:AI25,ProvsCities!AU25:AV25,ProvsCities!BH25:BI25,ProvsCities!BU25:BV25,ProvsCities!CU25:CV25,ProvsCities!DH25:DI25,ProvsCities!DU25:DV25,ProvsCities!EH25:EI25,ProvsCities!EU25:EV25,ProvsCities!FH25:FI25),"")</f>
        <v>0</v>
      </c>
    </row>
    <row r="26" spans="1:58" x14ac:dyDescent="0.3">
      <c r="A26" s="206">
        <v>17</v>
      </c>
      <c r="B26" s="460" t="str">
        <f>IFERROR(INDEX(BA$10:BA$26,MATCH(ROWS($AZ$10:AZ26),$AZ$10:$AZ$26,0)),"")</f>
        <v/>
      </c>
      <c r="C26" s="461" t="str">
        <f>IFERROR(INDEX(BB$10:BB$26,MATCH(ROWS($AZ$10:AZ26),$AZ$10:$AZ$26,0)),"")</f>
        <v/>
      </c>
      <c r="D26" s="461" t="str">
        <f>IFERROR(INDEX(BC$10:BC$26,MATCH(ROWS($AZ$10:AZ26),$AZ$10:$AZ$26,0)),"")</f>
        <v/>
      </c>
      <c r="E26" s="461" t="str">
        <f>IFERROR(INDEX(BD$10:BD$26,MATCH(ROWS($AZ$10:AZ26),$AZ$10:$AZ$26,0)),"")</f>
        <v/>
      </c>
      <c r="F26" s="461" t="str">
        <f>IFERROR(INDEX(BE$10:BE$26,MATCH(ROWS($AZ$10:AZ26),$AZ$10:$AZ$26,0)),"")</f>
        <v/>
      </c>
      <c r="G26" s="763" t="str">
        <f>IFERROR(INDEX(BF$10:BF$26,MATCH(ROWS($AZ$10:AZ26),$AZ$10:$AZ$26,0)),"")</f>
        <v/>
      </c>
      <c r="H26" s="763"/>
      <c r="I26" s="23"/>
      <c r="AX26" s="83">
        <f t="shared" si="0"/>
        <v>0</v>
      </c>
      <c r="AY26" s="83">
        <f>COUNTIF($BE$10:BE26,BE26)</f>
        <v>8</v>
      </c>
      <c r="AZ26" s="83">
        <f t="shared" si="1"/>
        <v>8</v>
      </c>
      <c r="BA26" s="83" t="str">
        <f>IF(ProvsCities!B26="","",ProvsCities!B26)</f>
        <v/>
      </c>
      <c r="BB26" s="84" t="str">
        <f>IFERROR(ProvsCities!C26/ProvsCities!GS26,"")</f>
        <v/>
      </c>
      <c r="BC26" s="84" t="str">
        <f>IFERROR(SUM(ProvsCities!F26,ProvsCities!S26,ProvsCities!AF26,ProvsCities!AS26,ProvsCities!BF26,ProvsCities!BS26,ProvsCities!CS26,ProvsCities!DF26,ProvsCities!DS26,ProvsCities!EF26,ProvsCities!ES26,ProvsCities!FF26)/ProvsCities!C26,"")</f>
        <v/>
      </c>
      <c r="BD26" s="84" t="str">
        <f>IFERROR(SUM(ProvsCities!G26,ProvsCities!T26,ProvsCities!AG26,ProvsCities!AT26,ProvsCities!BG26,ProvsCities!BT26,ProvsCities!CT26,ProvsCities!DG26,ProvsCities!DT26,ProvsCities!EG26,ProvsCities!ET26,ProvsCities!FG26)/ProvsCities!C26,"")</f>
        <v/>
      </c>
      <c r="BE26" s="84" t="str">
        <f>IFERROR(SUM(ProvsCities!H26:I26,ProvsCities!U26:V26,ProvsCities!AH26:AI26,ProvsCities!AU26:AV26,ProvsCities!BH26:BI26,ProvsCities!BU26:BV26,ProvsCities!CU26:CV26,ProvsCities!DH26:DI26,ProvsCities!DU26:DV26,ProvsCities!EH26:EI26,ProvsCities!EU26:EV26,ProvsCities!FH26:FI26)/ProvsCities!C26,"")</f>
        <v/>
      </c>
      <c r="BF26" s="83">
        <f>IFERROR(SUM(ProvsCities!H26:I26,ProvsCities!U26:V26,ProvsCities!AH26:AI26,ProvsCities!AU26:AV26,ProvsCities!BH26:BI26,ProvsCities!BU26:BV26,ProvsCities!CU26:CV26,ProvsCities!DH26:DI26,ProvsCities!DU26:DV26,ProvsCities!EH26:EI26,ProvsCities!EU26:EV26,ProvsCities!FH26:FI26),"")</f>
        <v>0</v>
      </c>
    </row>
  </sheetData>
  <sheetProtection algorithmName="SHA-512" hashValue="Q8k4AJc84jOHDbiRfW/+QjiRWVd42x9Cv9HX05OeomPvRtfJsj4zI81ZAO18QnWWN9xcyYnnhJe0Fyeku0C74Q==" saltValue="3vvdASVdv06deb/5dV2bsw==" spinCount="100000" sheet="1" objects="1" scenarios="1"/>
  <mergeCells count="29">
    <mergeCell ref="A3:C3"/>
    <mergeCell ref="G10:H10"/>
    <mergeCell ref="G11:H11"/>
    <mergeCell ref="G12:H12"/>
    <mergeCell ref="A4:C4"/>
    <mergeCell ref="F1:H4"/>
    <mergeCell ref="A5:G5"/>
    <mergeCell ref="A6:G6"/>
    <mergeCell ref="E7:H7"/>
    <mergeCell ref="A7:D7"/>
    <mergeCell ref="A8:A9"/>
    <mergeCell ref="B8:B9"/>
    <mergeCell ref="G9:H9"/>
    <mergeCell ref="D8:H8"/>
    <mergeCell ref="C8:C9"/>
    <mergeCell ref="G25:H25"/>
    <mergeCell ref="G26:H26"/>
    <mergeCell ref="G13:H13"/>
    <mergeCell ref="G14:H14"/>
    <mergeCell ref="G15:H15"/>
    <mergeCell ref="G20:H20"/>
    <mergeCell ref="G21:H21"/>
    <mergeCell ref="G22:H22"/>
    <mergeCell ref="G23:H23"/>
    <mergeCell ref="G24:H24"/>
    <mergeCell ref="G16:H16"/>
    <mergeCell ref="G17:H17"/>
    <mergeCell ref="G18:H18"/>
    <mergeCell ref="G19:H19"/>
  </mergeCells>
  <conditionalFormatting sqref="A10:A26">
    <cfRule type="expression" dxfId="3467" priority="33">
      <formula>$B10=""</formula>
    </cfRule>
    <cfRule type="expression" dxfId="3466" priority="59">
      <formula>$B10&lt;&gt;""</formula>
    </cfRule>
  </conditionalFormatting>
  <conditionalFormatting sqref="A10:A26">
    <cfRule type="expression" dxfId="3465" priority="58">
      <formula>$B10=0</formula>
    </cfRule>
  </conditionalFormatting>
  <conditionalFormatting sqref="B10:B26">
    <cfRule type="cellIs" dxfId="3464" priority="41" operator="equal">
      <formula>0</formula>
    </cfRule>
    <cfRule type="containsBlanks" dxfId="3463" priority="42">
      <formula>LEN(TRIM(B10))=0</formula>
    </cfRule>
    <cfRule type="notContainsBlanks" dxfId="3462" priority="43">
      <formula>LEN(TRIM(B10))&gt;0</formula>
    </cfRule>
  </conditionalFormatting>
  <conditionalFormatting sqref="C10:D26">
    <cfRule type="expression" dxfId="3461" priority="18">
      <formula>$B10=""</formula>
    </cfRule>
    <cfRule type="expression" dxfId="3460" priority="19">
      <formula>$B10=0</formula>
    </cfRule>
    <cfRule type="expression" dxfId="3459" priority="20">
      <formula>$B10&lt;&gt;""</formula>
    </cfRule>
  </conditionalFormatting>
  <conditionalFormatting sqref="E10:E26">
    <cfRule type="expression" dxfId="3458" priority="3">
      <formula>$B10=""</formula>
    </cfRule>
    <cfRule type="expression" dxfId="3457" priority="5">
      <formula>$B10=0</formula>
    </cfRule>
    <cfRule type="expression" dxfId="3456" priority="12">
      <formula>$B10&lt;&gt;""</formula>
    </cfRule>
    <cfRule type="cellIs" dxfId="3455" priority="13" operator="between">
      <formula>0.05</formula>
      <formula>0.99</formula>
    </cfRule>
  </conditionalFormatting>
  <conditionalFormatting sqref="F10:F26">
    <cfRule type="expression" dxfId="3454" priority="22">
      <formula>$B10=""</formula>
    </cfRule>
    <cfRule type="expression" dxfId="3453" priority="25">
      <formula>B10&lt;&gt;""</formula>
    </cfRule>
    <cfRule type="notContainsBlanks" dxfId="3452" priority="26">
      <formula>LEN(TRIM(F10))&gt;0</formula>
    </cfRule>
    <cfRule type="cellIs" dxfId="3451" priority="28" operator="between">
      <formula>0.15</formula>
      <formula>0.99</formula>
    </cfRule>
  </conditionalFormatting>
  <conditionalFormatting sqref="G10:H26">
    <cfRule type="expression" dxfId="3450" priority="7">
      <formula>$B10=""</formula>
    </cfRule>
    <cfRule type="expression" dxfId="3449" priority="8">
      <formula>$B10=0</formula>
    </cfRule>
    <cfRule type="expression" dxfId="3448" priority="9">
      <formula>$B10&lt;&gt;0</formula>
    </cfRule>
    <cfRule type="containsBlanks" dxfId="3447" priority="10">
      <formula>LEN(TRIM(G10))=0</formula>
    </cfRule>
    <cfRule type="cellIs" dxfId="3446" priority="11" operator="between">
      <formula>100</formula>
      <formula>1000000</formula>
    </cfRule>
  </conditionalFormatting>
  <conditionalFormatting sqref="A8:H9">
    <cfRule type="notContainsBlanks" dxfId="3445" priority="6">
      <formula>LEN(TRIM(A8))&gt;0</formula>
    </cfRule>
  </conditionalFormatting>
  <conditionalFormatting sqref="D4">
    <cfRule type="containsBlanks" dxfId="3444" priority="2">
      <formula>LEN(TRIM(D4))=0</formula>
    </cfRule>
  </conditionalFormatting>
  <conditionalFormatting sqref="D3">
    <cfRule type="cellIs" dxfId="3443" priority="1" operator="equal">
      <formula>0</formula>
    </cfRule>
  </conditionalFormatting>
  <pageMargins left="0.7" right="0.45" top="0.75" bottom="0.75" header="0.3" footer="0.3"/>
  <pageSetup paperSize="10000" orientation="portrait" horizontalDpi="0" verticalDpi="0" r:id="rId1"/>
  <headerFooter>
    <oddFooter>&amp;CPage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F26"/>
  <sheetViews>
    <sheetView zoomScaleNormal="100" workbookViewId="0">
      <selection activeCell="F18" sqref="F18"/>
    </sheetView>
  </sheetViews>
  <sheetFormatPr defaultColWidth="0" defaultRowHeight="14.4" zeroHeight="1" x14ac:dyDescent="0.3"/>
  <cols>
    <col min="1" max="1" width="6.6640625" customWidth="1"/>
    <col min="2" max="2" width="23.6640625" customWidth="1"/>
    <col min="3" max="6" width="11.6640625" customWidth="1"/>
    <col min="7" max="8" width="6.33203125" customWidth="1"/>
    <col min="9" max="9" width="0.88671875" customWidth="1"/>
    <col min="10" max="49" width="9.109375" hidden="1" customWidth="1"/>
    <col min="50" max="58" width="11.6640625" hidden="1" customWidth="1"/>
    <col min="59" max="16384" width="9.109375" hidden="1"/>
  </cols>
  <sheetData>
    <row r="1" spans="1:58" ht="22.5" customHeight="1" x14ac:dyDescent="0.3">
      <c r="A1" s="23"/>
      <c r="B1" s="23"/>
      <c r="C1" s="23"/>
      <c r="D1" s="23"/>
      <c r="E1" s="23"/>
      <c r="F1" s="766" t="s">
        <v>212</v>
      </c>
      <c r="G1" s="767"/>
      <c r="H1" s="767"/>
    </row>
    <row r="2" spans="1:58" ht="15" customHeight="1" x14ac:dyDescent="0.3">
      <c r="A2" s="23"/>
      <c r="B2" s="23"/>
      <c r="C2" s="23"/>
      <c r="D2" s="23"/>
      <c r="E2" s="110">
        <f>ProvsCities!D2</f>
        <v>0</v>
      </c>
      <c r="F2" s="767"/>
      <c r="G2" s="767"/>
      <c r="H2" s="767"/>
      <c r="I2" s="81" t="s">
        <v>211</v>
      </c>
    </row>
    <row r="3" spans="1:58" ht="15" customHeight="1" x14ac:dyDescent="0.35">
      <c r="A3" s="756" t="s">
        <v>363</v>
      </c>
      <c r="B3" s="756"/>
      <c r="C3" s="756"/>
      <c r="D3" s="26">
        <f>IF(Summary!$A$4="",Summary!$G$4,ProvsCities!$J$2)</f>
        <v>2</v>
      </c>
      <c r="E3" s="110"/>
      <c r="F3" s="767"/>
      <c r="G3" s="767"/>
      <c r="H3" s="767"/>
      <c r="I3" s="81"/>
    </row>
    <row r="4" spans="1:58" x14ac:dyDescent="0.3">
      <c r="A4" s="765" t="s">
        <v>156</v>
      </c>
      <c r="B4" s="765"/>
      <c r="C4" s="765"/>
      <c r="D4" s="48">
        <f>IF(ProvsCities!R2="","",ProvsCities!R2)</f>
        <v>2020</v>
      </c>
      <c r="E4" s="110" t="str">
        <f>IF(ProvsCities!T3="","",ProvsCities!T3)</f>
        <v/>
      </c>
      <c r="F4" s="767"/>
      <c r="G4" s="767"/>
      <c r="H4" s="767"/>
      <c r="I4" s="23"/>
    </row>
    <row r="5" spans="1:58" ht="15.6" x14ac:dyDescent="0.3">
      <c r="A5" s="768" t="s">
        <v>192</v>
      </c>
      <c r="B5" s="768"/>
      <c r="C5" s="768"/>
      <c r="D5" s="768"/>
      <c r="E5" s="768"/>
      <c r="F5" s="768"/>
      <c r="G5" s="768"/>
      <c r="H5" s="110"/>
      <c r="I5" s="23"/>
    </row>
    <row r="6" spans="1:58" x14ac:dyDescent="0.3">
      <c r="A6" s="769" t="s">
        <v>367</v>
      </c>
      <c r="B6" s="769"/>
      <c r="C6" s="769"/>
      <c r="D6" s="769"/>
      <c r="E6" s="769"/>
      <c r="F6" s="769"/>
      <c r="G6" s="769"/>
      <c r="H6" s="104"/>
      <c r="I6" s="23"/>
    </row>
    <row r="7" spans="1:58" ht="15" customHeight="1" x14ac:dyDescent="0.3">
      <c r="A7" s="776" t="s">
        <v>366</v>
      </c>
      <c r="B7" s="776"/>
      <c r="C7" s="776"/>
      <c r="D7" s="776"/>
      <c r="E7" s="770" t="s">
        <v>324</v>
      </c>
      <c r="F7" s="770"/>
      <c r="G7" s="770"/>
      <c r="H7" s="770"/>
      <c r="I7" s="23"/>
    </row>
    <row r="8" spans="1:58" ht="15" customHeight="1" x14ac:dyDescent="0.3">
      <c r="A8" s="772" t="s">
        <v>169</v>
      </c>
      <c r="B8" s="772" t="s">
        <v>364</v>
      </c>
      <c r="C8" s="775" t="s">
        <v>189</v>
      </c>
      <c r="D8" s="774" t="s">
        <v>186</v>
      </c>
      <c r="E8" s="774"/>
      <c r="F8" s="774"/>
      <c r="G8" s="774"/>
      <c r="H8" s="774"/>
      <c r="I8" s="23"/>
    </row>
    <row r="9" spans="1:58" ht="50.1" customHeight="1" x14ac:dyDescent="0.3">
      <c r="A9" s="772"/>
      <c r="B9" s="772"/>
      <c r="C9" s="775"/>
      <c r="D9" s="85" t="s">
        <v>161</v>
      </c>
      <c r="E9" s="85" t="s">
        <v>175</v>
      </c>
      <c r="F9" s="85" t="s">
        <v>197</v>
      </c>
      <c r="G9" s="773" t="s">
        <v>198</v>
      </c>
      <c r="H9" s="773"/>
      <c r="I9" s="23"/>
      <c r="AX9" s="1" t="s">
        <v>165</v>
      </c>
      <c r="AY9" s="1" t="s">
        <v>166</v>
      </c>
      <c r="AZ9" s="1" t="s">
        <v>167</v>
      </c>
      <c r="BA9" s="82" t="s">
        <v>111</v>
      </c>
      <c r="BB9" s="82" t="s">
        <v>159</v>
      </c>
      <c r="BC9" s="82" t="s">
        <v>113</v>
      </c>
      <c r="BD9" s="82" t="s">
        <v>118</v>
      </c>
      <c r="BE9" s="82" t="s">
        <v>173</v>
      </c>
      <c r="BF9" s="82" t="s">
        <v>174</v>
      </c>
    </row>
    <row r="10" spans="1:58" x14ac:dyDescent="0.3">
      <c r="A10" s="203">
        <v>1</v>
      </c>
      <c r="B10" s="204" t="str">
        <f>IFERROR(INDEX(BA$10:BA$26,MATCH(ROWS($AZ$10:AZ10),$AZ$10:$AZ$26,0)),"")</f>
        <v>Isabela Province</v>
      </c>
      <c r="C10" s="205">
        <f>IFERROR(INDEX(BB$10:BB$26,MATCH(ROWS($AZ$10:AZ10),$AZ$10:$AZ$26,0)),"")</f>
        <v>0.72171673424959948</v>
      </c>
      <c r="D10" s="205">
        <f>IFERROR(INDEX(BC$10:BC$26,MATCH(ROWS($AZ$10:AZ10),$AZ$10:$AZ$26,0)),"")</f>
        <v>0.85374868564995277</v>
      </c>
      <c r="E10" s="205">
        <f>IFERROR(INDEX(BD$10:BD$26,MATCH(ROWS($AZ$10:AZ10),$AZ$10:$AZ$26,0)),"")</f>
        <v>3.1034592631142926E-2</v>
      </c>
      <c r="F10" s="205">
        <f>IFERROR(INDEX(BE$10:BE$26,MATCH(ROWS($AZ$10:AZ10),$AZ$10:$AZ$26,0)),"")</f>
        <v>0.11521672171890433</v>
      </c>
      <c r="G10" s="764">
        <f>IFERROR(INDEX(BF$10:BF$26,MATCH(ROWS($AZ$10:AZ10),$AZ$10:$AZ$26,0)),"")</f>
        <v>10848</v>
      </c>
      <c r="H10" s="764"/>
      <c r="I10" s="23"/>
      <c r="AX10" s="83">
        <f>COUNTIF($BE$10:$BE$26,"&gt;"&amp;$BE10)</f>
        <v>7</v>
      </c>
      <c r="AY10" s="83">
        <f>COUNTIF($BE$10:BE10,BE10)</f>
        <v>1</v>
      </c>
      <c r="AZ10" s="83">
        <f>AX10+AY10</f>
        <v>8</v>
      </c>
      <c r="BA10" s="83" t="str">
        <f>IF(ProvsCities!B10="","",ProvsCities!B10)</f>
        <v>Santiago City</v>
      </c>
      <c r="BB10" s="84">
        <f>IFERROR(ProvsCities!C10/ProvsCities!GS10,"")</f>
        <v>1.0679631249579435</v>
      </c>
      <c r="BC10" s="84">
        <f>IFERROR(SUM(ProvsCities!J10,ProvsCities!W10,ProvsCities!AJ10,ProvsCities!AW10,ProvsCities!BJ10,ProvsCities!BW10,ProvsCities!CW10,ProvsCities!DJ10,ProvsCities!DW10,ProvsCities!EJ10,ProvsCities!EW10,ProvsCities!FJ10)/ProvsCities!C10,"")</f>
        <v>0.99439228782055322</v>
      </c>
      <c r="BD10" s="84">
        <f>IFERROR(SUM(ProvsCities!M10,ProvsCities!Z10,ProvsCities!AM10,ProvsCities!AZ10,ProvsCities!BM10,ProvsCities!BZ10,ProvsCities!CZ10,ProvsCities!DM10,ProvsCities!DZ10,ProvsCities!EM10,ProvsCities!EZ10,ProvsCities!FM10)/ProvsCities!C10,"")</f>
        <v>2.6463360846827547E-3</v>
      </c>
      <c r="BE10" s="84">
        <f>IFERROR(SUM(ProvsCities!K10:L10,ProvsCities!X10:Y10,ProvsCities!AK10:AL10,ProvsCities!AX10:AY10,ProvsCities!BK10:BL10,ProvsCities!BX10:BY10,ProvsCities!CX10:CY10,ProvsCities!DK10:DL10,ProvsCities!DX10:DY10,ProvsCities!EK10:EL10,ProvsCities!EX10:EY10,ProvsCities!FK10:FL10)/ProvsCities!C10,"")</f>
        <v>2.9613760947640351E-3</v>
      </c>
      <c r="BF10" s="83">
        <f>IFERROR(SUM(ProvsCities!K10:L10,ProvsCities!X10:Y10,ProvsCities!AK10:AL10,ProvsCities!AX10:AY10,ProvsCities!BK10:BL10,ProvsCities!BX10:BY10,ProvsCities!CX10:CY10,ProvsCities!DK10:DL10,ProvsCities!DX10:DY10,ProvsCities!EK10:EL10,ProvsCities!EX10:EY10,ProvsCities!FK10:FL10),"")</f>
        <v>47</v>
      </c>
    </row>
    <row r="11" spans="1:58" x14ac:dyDescent="0.3">
      <c r="A11" s="206">
        <v>2</v>
      </c>
      <c r="B11" s="460" t="str">
        <f>IFERROR(INDEX(BA$10:BA$26,MATCH(ROWS($AZ$10:AZ11),$AZ$10:$AZ$26,0)),"")</f>
        <v>Cagayan Province</v>
      </c>
      <c r="C11" s="461">
        <f>IFERROR(INDEX(BB$10:BB$26,MATCH(ROWS($AZ$10:AZ11),$AZ$10:$AZ$26,0)),"")</f>
        <v>0.76627400154462089</v>
      </c>
      <c r="D11" s="461">
        <f>IFERROR(INDEX(BC$10:BC$26,MATCH(ROWS($AZ$10:AZ11),$AZ$10:$AZ$26,0)),"")</f>
        <v>0.90320898980537534</v>
      </c>
      <c r="E11" s="461">
        <f>IFERROR(INDEX(BD$10:BD$26,MATCH(ROWS($AZ$10:AZ11),$AZ$10:$AZ$26,0)),"")</f>
        <v>1.8663113994439297E-2</v>
      </c>
      <c r="F11" s="461">
        <f>IFERROR(INDEX(BE$10:BE$26,MATCH(ROWS($AZ$10:AZ11),$AZ$10:$AZ$26,0)),"")</f>
        <v>7.5266450417052821E-2</v>
      </c>
      <c r="G11" s="763">
        <f>IFERROR(INDEX(BF$10:BF$26,MATCH(ROWS($AZ$10:AZ11),$AZ$10:$AZ$26,0)),"")</f>
        <v>6497</v>
      </c>
      <c r="H11" s="763"/>
      <c r="I11" s="23"/>
      <c r="AX11" s="83">
        <f t="shared" ref="AX11:AX26" si="0">COUNTIF($BE$10:$BE$26,"&gt;"&amp;$BE11)</f>
        <v>4</v>
      </c>
      <c r="AY11" s="83">
        <f>COUNTIF($BE$10:BE11,BE11)</f>
        <v>1</v>
      </c>
      <c r="AZ11" s="83">
        <f t="shared" ref="AZ11:AZ26" si="1">AX11+AY11</f>
        <v>5</v>
      </c>
      <c r="BA11" s="83" t="str">
        <f>IF(ProvsCities!B11="","",ProvsCities!B11)</f>
        <v>City of Ilagan</v>
      </c>
      <c r="BB11" s="84">
        <f>IFERROR(ProvsCities!C11/ProvsCities!GS11,"")</f>
        <v>0.76152578022852591</v>
      </c>
      <c r="BC11" s="84">
        <f>IFERROR(SUM(ProvsCities!J11,ProvsCities!W11,ProvsCities!AJ11,ProvsCities!AW11,ProvsCities!BJ11,ProvsCities!BW11,ProvsCities!CW11,ProvsCities!DJ11,ProvsCities!DW11,ProvsCities!EJ11,ProvsCities!EW11,ProvsCities!FJ11)/ProvsCities!C11,"")</f>
        <v>0.95871902060316516</v>
      </c>
      <c r="BD11" s="84">
        <f>IFERROR(SUM(ProvsCities!M11,ProvsCities!Z11,ProvsCities!AM11,ProvsCities!AZ11,ProvsCities!BM11,ProvsCities!BZ11,ProvsCities!CZ11,ProvsCities!DM11,ProvsCities!DZ11,ProvsCities!EM11,ProvsCities!EZ11,ProvsCities!FM11)/ProvsCities!C11,"")</f>
        <v>5.8226336219767095E-3</v>
      </c>
      <c r="BE11" s="84">
        <f>IFERROR(SUM(ProvsCities!K11:L11,ProvsCities!X11:Y11,ProvsCities!AK11:AL11,ProvsCities!AX11:AY11,ProvsCities!BK11:BL11,ProvsCities!BX11:BY11,ProvsCities!CX11:CY11,ProvsCities!DK11:DL11,ProvsCities!DX11:DY11,ProvsCities!EK11:EL11,ProvsCities!EX11:EY11,ProvsCities!FK11:FL11)/ProvsCities!C11,"")</f>
        <v>3.5458345774858166E-2</v>
      </c>
      <c r="BF11" s="83">
        <f>IFERROR(SUM(ProvsCities!K11:L11,ProvsCities!X11:Y11,ProvsCities!AK11:AL11,ProvsCities!AX11:AY11,ProvsCities!BK11:BL11,ProvsCities!BX11:BY11,ProvsCities!CX11:CY11,ProvsCities!DK11:DL11,ProvsCities!DX11:DY11,ProvsCities!EK11:EL11,ProvsCities!EX11:EY11,ProvsCities!FK11:FL11),"")</f>
        <v>475</v>
      </c>
    </row>
    <row r="12" spans="1:58" x14ac:dyDescent="0.3">
      <c r="A12" s="206">
        <v>3</v>
      </c>
      <c r="B12" s="460" t="str">
        <f>IFERROR(INDEX(BA$10:BA$26,MATCH(ROWS($AZ$10:AZ12),$AZ$10:$AZ$26,0)),"")</f>
        <v>Quirino Province</v>
      </c>
      <c r="C12" s="461">
        <f>IFERROR(INDEX(BB$10:BB$26,MATCH(ROWS($AZ$10:AZ12),$AZ$10:$AZ$26,0)),"")</f>
        <v>0.84189795731428052</v>
      </c>
      <c r="D12" s="461">
        <f>IFERROR(INDEX(BC$10:BC$26,MATCH(ROWS($AZ$10:AZ12),$AZ$10:$AZ$26,0)),"")</f>
        <v>0.92998585572842996</v>
      </c>
      <c r="E12" s="461">
        <f>IFERROR(INDEX(BD$10:BD$26,MATCH(ROWS($AZ$10:AZ12),$AZ$10:$AZ$26,0)),"")</f>
        <v>1.3437057991513438E-2</v>
      </c>
      <c r="F12" s="461">
        <f>IFERROR(INDEX(BE$10:BE$26,MATCH(ROWS($AZ$10:AZ12),$AZ$10:$AZ$26,0)),"")</f>
        <v>5.6577086280056574E-2</v>
      </c>
      <c r="G12" s="763">
        <f>IFERROR(INDEX(BF$10:BF$26,MATCH(ROWS($AZ$10:AZ12),$AZ$10:$AZ$26,0)),"")</f>
        <v>1040</v>
      </c>
      <c r="H12" s="763"/>
      <c r="I12" s="23"/>
      <c r="AX12" s="83">
        <f t="shared" si="0"/>
        <v>5</v>
      </c>
      <c r="AY12" s="83">
        <f>COUNTIF($BE$10:BE12,BE12)</f>
        <v>1</v>
      </c>
      <c r="AZ12" s="83">
        <f t="shared" si="1"/>
        <v>6</v>
      </c>
      <c r="BA12" s="83" t="str">
        <f>IF(ProvsCities!B12="","",ProvsCities!B12)</f>
        <v>Batanes Province</v>
      </c>
      <c r="BB12" s="84">
        <f>IFERROR(ProvsCities!C12/ProvsCities!GS12,"")</f>
        <v>0.75407779171894607</v>
      </c>
      <c r="BC12" s="84">
        <f>IFERROR(SUM(ProvsCities!J12,ProvsCities!W12,ProvsCities!AJ12,ProvsCities!AW12,ProvsCities!BJ12,ProvsCities!BW12,ProvsCities!CW12,ProvsCities!DJ12,ProvsCities!DW12,ProvsCities!EJ12,ProvsCities!EW12,ProvsCities!FJ12)/ProvsCities!C12,"")</f>
        <v>0.93261231281197998</v>
      </c>
      <c r="BD12" s="84">
        <f>IFERROR(SUM(ProvsCities!M12,ProvsCities!Z12,ProvsCities!AM12,ProvsCities!AZ12,ProvsCities!BM12,ProvsCities!BZ12,ProvsCities!CZ12,ProvsCities!DM12,ProvsCities!DZ12,ProvsCities!EM12,ProvsCities!EZ12,ProvsCities!FM12)/ProvsCities!C12,"")</f>
        <v>6.8219633943427616E-2</v>
      </c>
      <c r="BE12" s="84">
        <f>IFERROR(SUM(ProvsCities!K12:L12,ProvsCities!X12:Y12,ProvsCities!AK12:AL12,ProvsCities!AX12:AY12,ProvsCities!BK12:BL12,ProvsCities!BX12:BY12,ProvsCities!CX12:CY12,ProvsCities!DK12:DL12,ProvsCities!DX12:DY12,ProvsCities!EK12:EL12,ProvsCities!EX12:EY12,ProvsCities!FK12:FL12)/ProvsCities!C12,"")</f>
        <v>2.6622296173044926E-2</v>
      </c>
      <c r="BF12" s="83">
        <f>IFERROR(SUM(ProvsCities!K12:L12,ProvsCities!X12:Y12,ProvsCities!AK12:AL12,ProvsCities!AX12:AY12,ProvsCities!BK12:BL12,ProvsCities!BX12:BY12,ProvsCities!CX12:CY12,ProvsCities!DK12:DL12,ProvsCities!DX12:DY12,ProvsCities!EK12:EL12,ProvsCities!EX12:EY12,ProvsCities!FK12:FL12),"")</f>
        <v>32</v>
      </c>
    </row>
    <row r="13" spans="1:58" x14ac:dyDescent="0.3">
      <c r="A13" s="206">
        <v>4</v>
      </c>
      <c r="B13" s="460" t="str">
        <f>IFERROR(INDEX(BA$10:BA$26,MATCH(ROWS($AZ$10:AZ13),$AZ$10:$AZ$26,0)),"")</f>
        <v>Nueva Vizcaya Province</v>
      </c>
      <c r="C13" s="461">
        <f>IFERROR(INDEX(BB$10:BB$26,MATCH(ROWS($AZ$10:AZ13),$AZ$10:$AZ$26,0)),"")</f>
        <v>0.7729001106528518</v>
      </c>
      <c r="D13" s="461">
        <f>IFERROR(INDEX(BC$10:BC$26,MATCH(ROWS($AZ$10:AZ13),$AZ$10:$AZ$26,0)),"")</f>
        <v>0.92724575057917069</v>
      </c>
      <c r="E13" s="461">
        <f>IFERROR(INDEX(BD$10:BD$26,MATCH(ROWS($AZ$10:AZ13),$AZ$10:$AZ$26,0)),"")</f>
        <v>1.585235702944009E-2</v>
      </c>
      <c r="F13" s="461">
        <f>IFERROR(INDEX(BE$10:BE$26,MATCH(ROWS($AZ$10:AZ13),$AZ$10:$AZ$26,0)),"")</f>
        <v>5.6147018247130177E-2</v>
      </c>
      <c r="G13" s="763">
        <f>IFERROR(INDEX(BF$10:BF$26,MATCH(ROWS($AZ$10:AZ13),$AZ$10:$AZ$26,0)),"")</f>
        <v>2157</v>
      </c>
      <c r="H13" s="763"/>
      <c r="I13" s="23"/>
      <c r="AX13" s="83">
        <f t="shared" si="0"/>
        <v>3</v>
      </c>
      <c r="AY13" s="83">
        <f>COUNTIF($BE$10:BE13,BE13)</f>
        <v>1</v>
      </c>
      <c r="AZ13" s="83">
        <f t="shared" si="1"/>
        <v>4</v>
      </c>
      <c r="BA13" s="83" t="str">
        <f>IF(ProvsCities!B13="","",ProvsCities!B13)</f>
        <v>Nueva Vizcaya Province</v>
      </c>
      <c r="BB13" s="84">
        <f>IFERROR(ProvsCities!C13/ProvsCities!GS13,"")</f>
        <v>0.7729001106528518</v>
      </c>
      <c r="BC13" s="84">
        <f>IFERROR(SUM(ProvsCities!J13,ProvsCities!W13,ProvsCities!AJ13,ProvsCities!AW13,ProvsCities!BJ13,ProvsCities!BW13,ProvsCities!CW13,ProvsCities!DJ13,ProvsCities!DW13,ProvsCities!EJ13,ProvsCities!EW13,ProvsCities!FJ13)/ProvsCities!C13,"")</f>
        <v>0.92724575057917069</v>
      </c>
      <c r="BD13" s="84">
        <f>IFERROR(SUM(ProvsCities!M13,ProvsCities!Z13,ProvsCities!AM13,ProvsCities!AZ13,ProvsCities!BM13,ProvsCities!BZ13,ProvsCities!CZ13,ProvsCities!DM13,ProvsCities!DZ13,ProvsCities!EM13,ProvsCities!EZ13,ProvsCities!FM13)/ProvsCities!C13,"")</f>
        <v>1.585235702944009E-2</v>
      </c>
      <c r="BE13" s="84">
        <f>IFERROR(SUM(ProvsCities!K13:L13,ProvsCities!X13:Y13,ProvsCities!AK13:AL13,ProvsCities!AX13:AY13,ProvsCities!BK13:BL13,ProvsCities!BX13:BY13,ProvsCities!CX13:CY13,ProvsCities!DK13:DL13,ProvsCities!DX13:DY13,ProvsCities!EK13:EL13,ProvsCities!EX13:EY13,ProvsCities!FK13:FL13)/ProvsCities!C13,"")</f>
        <v>5.6147018247130177E-2</v>
      </c>
      <c r="BF13" s="83">
        <f>IFERROR(SUM(ProvsCities!K13:L13,ProvsCities!X13:Y13,ProvsCities!AK13:AL13,ProvsCities!AX13:AY13,ProvsCities!BK13:BL13,ProvsCities!BX13:BY13,ProvsCities!CX13:CY13,ProvsCities!DK13:DL13,ProvsCities!DX13:DY13,ProvsCities!EK13:EL13,ProvsCities!EX13:EY13,ProvsCities!FK13:FL13),"")</f>
        <v>2157</v>
      </c>
    </row>
    <row r="14" spans="1:58" x14ac:dyDescent="0.3">
      <c r="A14" s="206">
        <v>5</v>
      </c>
      <c r="B14" s="460" t="str">
        <f>IFERROR(INDEX(BA$10:BA$26,MATCH(ROWS($AZ$10:AZ14),$AZ$10:$AZ$26,0)),"")</f>
        <v>City of Ilagan</v>
      </c>
      <c r="C14" s="461">
        <f>IFERROR(INDEX(BB$10:BB$26,MATCH(ROWS($AZ$10:AZ14),$AZ$10:$AZ$26,0)),"")</f>
        <v>0.76152578022852591</v>
      </c>
      <c r="D14" s="461">
        <f>IFERROR(INDEX(BC$10:BC$26,MATCH(ROWS($AZ$10:AZ14),$AZ$10:$AZ$26,0)),"")</f>
        <v>0.95871902060316516</v>
      </c>
      <c r="E14" s="461">
        <f>IFERROR(INDEX(BD$10:BD$26,MATCH(ROWS($AZ$10:AZ14),$AZ$10:$AZ$26,0)),"")</f>
        <v>5.8226336219767095E-3</v>
      </c>
      <c r="F14" s="461">
        <f>IFERROR(INDEX(BE$10:BE$26,MATCH(ROWS($AZ$10:AZ14),$AZ$10:$AZ$26,0)),"")</f>
        <v>3.5458345774858166E-2</v>
      </c>
      <c r="G14" s="763">
        <f>IFERROR(INDEX(BF$10:BF$26,MATCH(ROWS($AZ$10:AZ14),$AZ$10:$AZ$26,0)),"")</f>
        <v>475</v>
      </c>
      <c r="H14" s="763"/>
      <c r="I14" s="23"/>
      <c r="AX14" s="83">
        <f t="shared" si="0"/>
        <v>2</v>
      </c>
      <c r="AY14" s="83">
        <f>COUNTIF($BE$10:BE14,BE14)</f>
        <v>1</v>
      </c>
      <c r="AZ14" s="83">
        <f t="shared" si="1"/>
        <v>3</v>
      </c>
      <c r="BA14" s="83" t="str">
        <f>IF(ProvsCities!B14="","",ProvsCities!B14)</f>
        <v>Quirino Province</v>
      </c>
      <c r="BB14" s="84">
        <f>IFERROR(ProvsCities!C14/ProvsCities!GS14,"")</f>
        <v>0.84189795731428052</v>
      </c>
      <c r="BC14" s="84">
        <f>IFERROR(SUM(ProvsCities!J14,ProvsCities!W14,ProvsCities!AJ14,ProvsCities!AW14,ProvsCities!BJ14,ProvsCities!BW14,ProvsCities!CW14,ProvsCities!DJ14,ProvsCities!DW14,ProvsCities!EJ14,ProvsCities!EW14,ProvsCities!FJ14)/ProvsCities!C14,"")</f>
        <v>0.92998585572842996</v>
      </c>
      <c r="BD14" s="84">
        <f>IFERROR(SUM(ProvsCities!M14,ProvsCities!Z14,ProvsCities!AM14,ProvsCities!AZ14,ProvsCities!BM14,ProvsCities!BZ14,ProvsCities!CZ14,ProvsCities!DM14,ProvsCities!DZ14,ProvsCities!EM14,ProvsCities!EZ14,ProvsCities!FM14)/ProvsCities!C14,"")</f>
        <v>1.3437057991513438E-2</v>
      </c>
      <c r="BE14" s="84">
        <f>IFERROR(SUM(ProvsCities!K14:L14,ProvsCities!X14:Y14,ProvsCities!AK14:AL14,ProvsCities!AX14:AY14,ProvsCities!BK14:BL14,ProvsCities!BX14:BY14,ProvsCities!CX14:CY14,ProvsCities!DK14:DL14,ProvsCities!DX14:DY14,ProvsCities!EK14:EL14,ProvsCities!EX14:EY14,ProvsCities!FK14:FL14)/ProvsCities!C14,"")</f>
        <v>5.6577086280056574E-2</v>
      </c>
      <c r="BF14" s="83">
        <f>IFERROR(SUM(ProvsCities!K14:L14,ProvsCities!X14:Y14,ProvsCities!AK14:AL14,ProvsCities!AX14:AY14,ProvsCities!BK14:BL14,ProvsCities!BX14:BY14,ProvsCities!CX14:CY14,ProvsCities!DK14:DL14,ProvsCities!DX14:DY14,ProvsCities!EK14:EL14,ProvsCities!EX14:EY14,ProvsCities!FK14:FL14),"")</f>
        <v>1040</v>
      </c>
    </row>
    <row r="15" spans="1:58" x14ac:dyDescent="0.3">
      <c r="A15" s="206">
        <v>6</v>
      </c>
      <c r="B15" s="460" t="str">
        <f>IFERROR(INDEX(BA$10:BA$26,MATCH(ROWS($AZ$10:AZ15),$AZ$10:$AZ$26,0)),"")</f>
        <v>Batanes Province</v>
      </c>
      <c r="C15" s="461">
        <f>IFERROR(INDEX(BB$10:BB$26,MATCH(ROWS($AZ$10:AZ15),$AZ$10:$AZ$26,0)),"")</f>
        <v>0.75407779171894607</v>
      </c>
      <c r="D15" s="461">
        <f>IFERROR(INDEX(BC$10:BC$26,MATCH(ROWS($AZ$10:AZ15),$AZ$10:$AZ$26,0)),"")</f>
        <v>0.93261231281197998</v>
      </c>
      <c r="E15" s="461">
        <f>IFERROR(INDEX(BD$10:BD$26,MATCH(ROWS($AZ$10:AZ15),$AZ$10:$AZ$26,0)),"")</f>
        <v>6.8219633943427616E-2</v>
      </c>
      <c r="F15" s="461">
        <f>IFERROR(INDEX(BE$10:BE$26,MATCH(ROWS($AZ$10:AZ15),$AZ$10:$AZ$26,0)),"")</f>
        <v>2.6622296173044926E-2</v>
      </c>
      <c r="G15" s="763">
        <f>IFERROR(INDEX(BF$10:BF$26,MATCH(ROWS($AZ$10:AZ15),$AZ$10:$AZ$26,0)),"")</f>
        <v>32</v>
      </c>
      <c r="H15" s="763"/>
      <c r="I15" s="23"/>
      <c r="AX15" s="83">
        <f t="shared" si="0"/>
        <v>0</v>
      </c>
      <c r="AY15" s="83">
        <f>COUNTIF($BE$10:BE15,BE15)</f>
        <v>1</v>
      </c>
      <c r="AZ15" s="83">
        <f t="shared" si="1"/>
        <v>1</v>
      </c>
      <c r="BA15" s="83" t="str">
        <f>IF(ProvsCities!B15="","",ProvsCities!B15)</f>
        <v>Isabela Province</v>
      </c>
      <c r="BB15" s="84">
        <f>IFERROR(ProvsCities!C15/ProvsCities!GS15,"")</f>
        <v>0.72171673424959948</v>
      </c>
      <c r="BC15" s="84">
        <f>IFERROR(SUM(ProvsCities!J15,ProvsCities!W15,ProvsCities!AJ15,ProvsCities!AW15,ProvsCities!BJ15,ProvsCities!BW15,ProvsCities!CW15,ProvsCities!DJ15,ProvsCities!DW15,ProvsCities!EJ15,ProvsCities!EW15,ProvsCities!FJ15)/ProvsCities!C15,"")</f>
        <v>0.85374868564995277</v>
      </c>
      <c r="BD15" s="84">
        <f>IFERROR(SUM(ProvsCities!M15,ProvsCities!Z15,ProvsCities!AM15,ProvsCities!AZ15,ProvsCities!BM15,ProvsCities!BZ15,ProvsCities!CZ15,ProvsCities!DM15,ProvsCities!DZ15,ProvsCities!EM15,ProvsCities!EZ15,ProvsCities!FM15)/ProvsCities!C15,"")</f>
        <v>3.1034592631142926E-2</v>
      </c>
      <c r="BE15" s="84">
        <f>IFERROR(SUM(ProvsCities!K15:L15,ProvsCities!X15:Y15,ProvsCities!AK15:AL15,ProvsCities!AX15:AY15,ProvsCities!BK15:BL15,ProvsCities!BX15:BY15,ProvsCities!CX15:CY15,ProvsCities!DK15:DL15,ProvsCities!DX15:DY15,ProvsCities!EK15:EL15,ProvsCities!EX15:EY15,ProvsCities!FK15:FL15)/ProvsCities!C15,"")</f>
        <v>0.11521672171890433</v>
      </c>
      <c r="BF15" s="83">
        <f>IFERROR(SUM(ProvsCities!K15:L15,ProvsCities!X15:Y15,ProvsCities!AK15:AL15,ProvsCities!AX15:AY15,ProvsCities!BK15:BL15,ProvsCities!BX15:BY15,ProvsCities!CX15:CY15,ProvsCities!DK15:DL15,ProvsCities!DX15:DY15,ProvsCities!EK15:EL15,ProvsCities!EX15:EY15,ProvsCities!FK15:FL15),"")</f>
        <v>10848</v>
      </c>
    </row>
    <row r="16" spans="1:58" x14ac:dyDescent="0.3">
      <c r="A16" s="206">
        <v>7</v>
      </c>
      <c r="B16" s="460" t="str">
        <f>IFERROR(INDEX(BA$10:BA$26,MATCH(ROWS($AZ$10:AZ16),$AZ$10:$AZ$26,0)),"")</f>
        <v>Cauayan City</v>
      </c>
      <c r="C16" s="461">
        <f>IFERROR(INDEX(BB$10:BB$26,MATCH(ROWS($AZ$10:AZ16),$AZ$10:$AZ$26,0)),"")</f>
        <v>0.78197320341047505</v>
      </c>
      <c r="D16" s="461">
        <f>IFERROR(INDEX(BC$10:BC$26,MATCH(ROWS($AZ$10:AZ16),$AZ$10:$AZ$26,0)),"")</f>
        <v>0.95382078064870812</v>
      </c>
      <c r="E16" s="461">
        <f>IFERROR(INDEX(BD$10:BD$26,MATCH(ROWS($AZ$10:AZ16),$AZ$10:$AZ$26,0)),"")</f>
        <v>2.0890599230346345E-2</v>
      </c>
      <c r="F16" s="461">
        <f>IFERROR(INDEX(BE$10:BE$26,MATCH(ROWS($AZ$10:AZ16),$AZ$10:$AZ$26,0)),"")</f>
        <v>2.5288620120945574E-2</v>
      </c>
      <c r="G16" s="763">
        <f>IFERROR(INDEX(BF$10:BF$26,MATCH(ROWS($AZ$10:AZ16),$AZ$10:$AZ$26,0)),"")</f>
        <v>276</v>
      </c>
      <c r="H16" s="763"/>
      <c r="I16" s="23"/>
      <c r="AX16" s="83">
        <f t="shared" si="0"/>
        <v>8</v>
      </c>
      <c r="AY16" s="83">
        <f>COUNTIF($BE$10:BE16,BE16)</f>
        <v>1</v>
      </c>
      <c r="AZ16" s="83">
        <f t="shared" si="1"/>
        <v>9</v>
      </c>
      <c r="BA16" s="83" t="str">
        <f>IF(ProvsCities!B16="","",ProvsCities!B16)</f>
        <v>Tuguegarao</v>
      </c>
      <c r="BB16" s="84">
        <f>IFERROR(ProvsCities!C16/ProvsCities!GS16,"")</f>
        <v>0.7872277810476751</v>
      </c>
      <c r="BC16" s="84">
        <f>IFERROR(SUM(ProvsCities!J16,ProvsCities!W16,ProvsCities!AJ16,ProvsCities!AW16,ProvsCities!BJ16,ProvsCities!BW16,ProvsCities!CW16,ProvsCities!DJ16,ProvsCities!DW16,ProvsCities!EJ16,ProvsCities!EW16,ProvsCities!FJ16)/ProvsCities!C16,"")</f>
        <v>0.95857943925233646</v>
      </c>
      <c r="BD16" s="84">
        <f>IFERROR(SUM(ProvsCities!M16,ProvsCities!Z16,ProvsCities!AM16,ProvsCities!AZ16,ProvsCities!BM16,ProvsCities!BZ16,ProvsCities!CZ16,ProvsCities!DM16,ProvsCities!DZ16,ProvsCities!EM16,ProvsCities!EZ16,ProvsCities!FM16)/ProvsCities!C16,"")</f>
        <v>4.1869158878504675E-2</v>
      </c>
      <c r="BE16" s="84">
        <f>IFERROR(SUM(ProvsCities!K16:L16,ProvsCities!X16:Y16,ProvsCities!AK16:AL16,ProvsCities!AX16:AY16,ProvsCities!BK16:BL16,ProvsCities!BX16:BY16,ProvsCities!CX16:CY16,ProvsCities!DK16:DL16,ProvsCities!DX16:DY16,ProvsCities!EK16:EL16,ProvsCities!EX16:EY16,ProvsCities!FK16:FL16)/ProvsCities!C16,"")</f>
        <v>1.4953271028037384E-4</v>
      </c>
      <c r="BF16" s="83">
        <f>IFERROR(SUM(ProvsCities!K16:L16,ProvsCities!X16:Y16,ProvsCities!AK16:AL16,ProvsCities!AX16:AY16,ProvsCities!BK16:BL16,ProvsCities!BX16:BY16,ProvsCities!CX16:CY16,ProvsCities!DK16:DL16,ProvsCities!DX16:DY16,ProvsCities!EK16:EL16,ProvsCities!EX16:EY16,ProvsCities!FK16:FL16),"")</f>
        <v>2</v>
      </c>
    </row>
    <row r="17" spans="1:58" x14ac:dyDescent="0.3">
      <c r="A17" s="206">
        <v>8</v>
      </c>
      <c r="B17" s="460" t="str">
        <f>IFERROR(INDEX(BA$10:BA$26,MATCH(ROWS($AZ$10:AZ17),$AZ$10:$AZ$26,0)),"")</f>
        <v>Santiago City</v>
      </c>
      <c r="C17" s="461">
        <f>IFERROR(INDEX(BB$10:BB$26,MATCH(ROWS($AZ$10:AZ17),$AZ$10:$AZ$26,0)),"")</f>
        <v>1.0679631249579435</v>
      </c>
      <c r="D17" s="461">
        <f>IFERROR(INDEX(BC$10:BC$26,MATCH(ROWS($AZ$10:AZ17),$AZ$10:$AZ$26,0)),"")</f>
        <v>0.99439228782055322</v>
      </c>
      <c r="E17" s="461">
        <f>IFERROR(INDEX(BD$10:BD$26,MATCH(ROWS($AZ$10:AZ17),$AZ$10:$AZ$26,0)),"")</f>
        <v>2.6463360846827547E-3</v>
      </c>
      <c r="F17" s="461">
        <f>IFERROR(INDEX(BE$10:BE$26,MATCH(ROWS($AZ$10:AZ17),$AZ$10:$AZ$26,0)),"")</f>
        <v>2.9613760947640351E-3</v>
      </c>
      <c r="G17" s="763">
        <f>IFERROR(INDEX(BF$10:BF$26,MATCH(ROWS($AZ$10:AZ17),$AZ$10:$AZ$26,0)),"")</f>
        <v>47</v>
      </c>
      <c r="H17" s="763"/>
      <c r="I17" s="23"/>
      <c r="AX17" s="83">
        <f t="shared" si="0"/>
        <v>1</v>
      </c>
      <c r="AY17" s="83">
        <f>COUNTIF($BE$10:BE17,BE17)</f>
        <v>1</v>
      </c>
      <c r="AZ17" s="83">
        <f t="shared" si="1"/>
        <v>2</v>
      </c>
      <c r="BA17" s="83" t="str">
        <f>IF(ProvsCities!B17="","",ProvsCities!B17)</f>
        <v>Cagayan Province</v>
      </c>
      <c r="BB17" s="84">
        <f>IFERROR(ProvsCities!C17/ProvsCities!GS17,"")</f>
        <v>0.76627400154462089</v>
      </c>
      <c r="BC17" s="84">
        <f>IFERROR(SUM(ProvsCities!J17,ProvsCities!W17,ProvsCities!AJ17,ProvsCities!AW17,ProvsCities!BJ17,ProvsCities!BW17,ProvsCities!CW17,ProvsCities!DJ17,ProvsCities!DW17,ProvsCities!EJ17,ProvsCities!EW17,ProvsCities!FJ17)/ProvsCities!C17,"")</f>
        <v>0.90320898980537534</v>
      </c>
      <c r="BD17" s="84">
        <f>IFERROR(SUM(ProvsCities!M17,ProvsCities!Z17,ProvsCities!AM17,ProvsCities!AZ17,ProvsCities!BM17,ProvsCities!BZ17,ProvsCities!CZ17,ProvsCities!DM17,ProvsCities!DZ17,ProvsCities!EM17,ProvsCities!EZ17,ProvsCities!FM17)/ProvsCities!C17,"")</f>
        <v>1.8663113994439297E-2</v>
      </c>
      <c r="BE17" s="84">
        <f>IFERROR(SUM(ProvsCities!K17:L17,ProvsCities!X17:Y17,ProvsCities!AK17:AL17,ProvsCities!AX17:AY17,ProvsCities!BK17:BL17,ProvsCities!BX17:BY17,ProvsCities!CX17:CY17,ProvsCities!DK17:DL17,ProvsCities!DX17:DY17,ProvsCities!EK17:EL17,ProvsCities!EX17:EY17,ProvsCities!FK17:FL17)/ProvsCities!C17,"")</f>
        <v>7.5266450417052821E-2</v>
      </c>
      <c r="BF17" s="83">
        <f>IFERROR(SUM(ProvsCities!K17:L17,ProvsCities!X17:Y17,ProvsCities!AK17:AL17,ProvsCities!AX17:AY17,ProvsCities!BK17:BL17,ProvsCities!BX17:BY17,ProvsCities!CX17:CY17,ProvsCities!DK17:DL17,ProvsCities!DX17:DY17,ProvsCities!EK17:EL17,ProvsCities!EX17:EY17,ProvsCities!FK17:FL17),"")</f>
        <v>6497</v>
      </c>
    </row>
    <row r="18" spans="1:58" x14ac:dyDescent="0.3">
      <c r="A18" s="206">
        <v>9</v>
      </c>
      <c r="B18" s="460" t="str">
        <f>IFERROR(INDEX(BA$10:BA$26,MATCH(ROWS($AZ$10:AZ18),$AZ$10:$AZ$26,0)),"")</f>
        <v>Tuguegarao</v>
      </c>
      <c r="C18" s="461">
        <f>IFERROR(INDEX(BB$10:BB$26,MATCH(ROWS($AZ$10:AZ18),$AZ$10:$AZ$26,0)),"")</f>
        <v>0.7872277810476751</v>
      </c>
      <c r="D18" s="461">
        <f>IFERROR(INDEX(BC$10:BC$26,MATCH(ROWS($AZ$10:AZ18),$AZ$10:$AZ$26,0)),"")</f>
        <v>0.95857943925233646</v>
      </c>
      <c r="E18" s="461">
        <f>IFERROR(INDEX(BD$10:BD$26,MATCH(ROWS($AZ$10:AZ18),$AZ$10:$AZ$26,0)),"")</f>
        <v>4.1869158878504675E-2</v>
      </c>
      <c r="F18" s="461">
        <f>IFERROR(INDEX(BE$10:BE$26,MATCH(ROWS($AZ$10:AZ18),$AZ$10:$AZ$26,0)),"")</f>
        <v>1.4953271028037384E-4</v>
      </c>
      <c r="G18" s="763">
        <f>IFERROR(INDEX(BF$10:BF$26,MATCH(ROWS($AZ$10:AZ18),$AZ$10:$AZ$26,0)),"")</f>
        <v>2</v>
      </c>
      <c r="H18" s="763"/>
      <c r="I18" s="23"/>
      <c r="AX18" s="83">
        <f t="shared" si="0"/>
        <v>6</v>
      </c>
      <c r="AY18" s="83">
        <f>COUNTIF($BE$10:BE18,BE18)</f>
        <v>1</v>
      </c>
      <c r="AZ18" s="83">
        <f t="shared" si="1"/>
        <v>7</v>
      </c>
      <c r="BA18" s="83" t="str">
        <f>IF(ProvsCities!B18="","",ProvsCities!B18)</f>
        <v>Cauayan City</v>
      </c>
      <c r="BB18" s="84">
        <f>IFERROR(ProvsCities!C18/ProvsCities!GS18,"")</f>
        <v>0.78197320341047505</v>
      </c>
      <c r="BC18" s="84">
        <f>IFERROR(SUM(ProvsCities!J18,ProvsCities!W18,ProvsCities!AJ18,ProvsCities!AW18,ProvsCities!BJ18,ProvsCities!BW18,ProvsCities!CW18,ProvsCities!DJ18,ProvsCities!DW18,ProvsCities!EJ18,ProvsCities!EW18,ProvsCities!FJ18)/ProvsCities!C18,"")</f>
        <v>0.95382078064870812</v>
      </c>
      <c r="BD18" s="84">
        <f>IFERROR(SUM(ProvsCities!M18,ProvsCities!Z18,ProvsCities!AM18,ProvsCities!AZ18,ProvsCities!BM18,ProvsCities!BZ18,ProvsCities!CZ18,ProvsCities!DM18,ProvsCities!DZ18,ProvsCities!EM18,ProvsCities!EZ18,ProvsCities!FM18)/ProvsCities!C18,"")</f>
        <v>2.0890599230346345E-2</v>
      </c>
      <c r="BE18" s="84">
        <f>IFERROR(SUM(ProvsCities!K18:L18,ProvsCities!X18:Y18,ProvsCities!AK18:AL18,ProvsCities!AX18:AY18,ProvsCities!BK18:BL18,ProvsCities!BX18:BY18,ProvsCities!CX18:CY18,ProvsCities!DK18:DL18,ProvsCities!DX18:DY18,ProvsCities!EK18:EL18,ProvsCities!EX18:EY18,ProvsCities!FK18:FL18)/ProvsCities!C18,"")</f>
        <v>2.5288620120945574E-2</v>
      </c>
      <c r="BF18" s="83">
        <f>IFERROR(SUM(ProvsCities!K18:L18,ProvsCities!X18:Y18,ProvsCities!AK18:AL18,ProvsCities!AX18:AY18,ProvsCities!BK18:BL18,ProvsCities!BX18:BY18,ProvsCities!CX18:CY18,ProvsCities!DK18:DL18,ProvsCities!DX18:DY18,ProvsCities!EK18:EL18,ProvsCities!EX18:EY18,ProvsCities!FK18:FL18),"")</f>
        <v>276</v>
      </c>
    </row>
    <row r="19" spans="1:58" x14ac:dyDescent="0.3">
      <c r="A19" s="206">
        <v>10</v>
      </c>
      <c r="B19" s="460" t="str">
        <f>IFERROR(INDEX(BA$10:BA$26,MATCH(ROWS($AZ$10:AZ19),$AZ$10:$AZ$26,0)),"")</f>
        <v/>
      </c>
      <c r="C19" s="461" t="str">
        <f>IFERROR(INDEX(BB$10:BB$26,MATCH(ROWS($AZ$10:AZ19),$AZ$10:$AZ$26,0)),"")</f>
        <v/>
      </c>
      <c r="D19" s="461" t="str">
        <f>IFERROR(INDEX(BC$10:BC$26,MATCH(ROWS($AZ$10:AZ19),$AZ$10:$AZ$26,0)),"")</f>
        <v/>
      </c>
      <c r="E19" s="461" t="str">
        <f>IFERROR(INDEX(BD$10:BD$26,MATCH(ROWS($AZ$10:AZ19),$AZ$10:$AZ$26,0)),"")</f>
        <v/>
      </c>
      <c r="F19" s="461" t="str">
        <f>IFERROR(INDEX(BE$10:BE$26,MATCH(ROWS($AZ$10:AZ19),$AZ$10:$AZ$26,0)),"")</f>
        <v/>
      </c>
      <c r="G19" s="763" t="str">
        <f>IFERROR(INDEX(BF$10:BF$26,MATCH(ROWS($AZ$10:AZ19),$AZ$10:$AZ$26,0)),"")</f>
        <v/>
      </c>
      <c r="H19" s="763"/>
      <c r="I19" s="23"/>
      <c r="AX19" s="83">
        <f t="shared" si="0"/>
        <v>0</v>
      </c>
      <c r="AY19" s="83">
        <f>COUNTIF($BE$10:BE19,BE19)</f>
        <v>1</v>
      </c>
      <c r="AZ19" s="83">
        <f t="shared" si="1"/>
        <v>1</v>
      </c>
      <c r="BA19" s="83" t="str">
        <f>IF(ProvsCities!B19="","",ProvsCities!B19)</f>
        <v/>
      </c>
      <c r="BB19" s="84" t="str">
        <f>IFERROR(ProvsCities!C19/ProvsCities!GS19,"")</f>
        <v/>
      </c>
      <c r="BC19" s="84" t="str">
        <f>IFERROR(SUM(ProvsCities!J19,ProvsCities!W19,ProvsCities!AJ19,ProvsCities!AW19,ProvsCities!BJ19,ProvsCities!BW19,ProvsCities!CW19,ProvsCities!DJ19,ProvsCities!DW19,ProvsCities!EJ19,ProvsCities!EW19,ProvsCities!FJ19)/ProvsCities!C19,"")</f>
        <v/>
      </c>
      <c r="BD19" s="84" t="str">
        <f>IFERROR(SUM(ProvsCities!M19,ProvsCities!Z19,ProvsCities!AM19,ProvsCities!AZ19,ProvsCities!BM19,ProvsCities!BZ19,ProvsCities!CZ19,ProvsCities!DM19,ProvsCities!DZ19,ProvsCities!EM19,ProvsCities!EZ19,ProvsCities!FM19)/ProvsCities!C19,"")</f>
        <v/>
      </c>
      <c r="BE19" s="84" t="str">
        <f>IFERROR(SUM(ProvsCities!K19:L19,ProvsCities!X19:Y19,ProvsCities!AK19:AL19,ProvsCities!AX19:AY19,ProvsCities!BK19:BL19,ProvsCities!BX19:BY19,ProvsCities!CX19:CY19,ProvsCities!DK19:DL19,ProvsCities!DX19:DY19,ProvsCities!EK19:EL19,ProvsCities!EX19:EY19,ProvsCities!FK19:FL19)/ProvsCities!C19,"")</f>
        <v/>
      </c>
      <c r="BF19" s="83">
        <f>IFERROR(SUM(ProvsCities!K19:L19,ProvsCities!X19:Y19,ProvsCities!AK19:AL19,ProvsCities!AX19:AY19,ProvsCities!BK19:BL19,ProvsCities!BX19:BY19,ProvsCities!CX19:CY19,ProvsCities!DK19:DL19,ProvsCities!DX19:DY19,ProvsCities!EK19:EL19,ProvsCities!EX19:EY19,ProvsCities!FK19:FL19),"")</f>
        <v>0</v>
      </c>
    </row>
    <row r="20" spans="1:58" x14ac:dyDescent="0.3">
      <c r="A20" s="206">
        <v>11</v>
      </c>
      <c r="B20" s="460" t="str">
        <f>IFERROR(INDEX(BA$10:BA$26,MATCH(ROWS($AZ$10:AZ20),$AZ$10:$AZ$26,0)),"")</f>
        <v/>
      </c>
      <c r="C20" s="461" t="str">
        <f>IFERROR(INDEX(BB$10:BB$26,MATCH(ROWS($AZ$10:AZ20),$AZ$10:$AZ$26,0)),"")</f>
        <v/>
      </c>
      <c r="D20" s="461" t="str">
        <f>IFERROR(INDEX(BC$10:BC$26,MATCH(ROWS($AZ$10:AZ20),$AZ$10:$AZ$26,0)),"")</f>
        <v/>
      </c>
      <c r="E20" s="461" t="str">
        <f>IFERROR(INDEX(BD$10:BD$26,MATCH(ROWS($AZ$10:AZ20),$AZ$10:$AZ$26,0)),"")</f>
        <v/>
      </c>
      <c r="F20" s="461" t="str">
        <f>IFERROR(INDEX(BE$10:BE$26,MATCH(ROWS($AZ$10:AZ20),$AZ$10:$AZ$26,0)),"")</f>
        <v/>
      </c>
      <c r="G20" s="763" t="str">
        <f>IFERROR(INDEX(BF$10:BF$26,MATCH(ROWS($AZ$10:AZ20),$AZ$10:$AZ$26,0)),"")</f>
        <v/>
      </c>
      <c r="H20" s="763"/>
      <c r="I20" s="23"/>
      <c r="AX20" s="83">
        <f t="shared" si="0"/>
        <v>0</v>
      </c>
      <c r="AY20" s="83">
        <f>COUNTIF($BE$10:BE20,BE20)</f>
        <v>2</v>
      </c>
      <c r="AZ20" s="83">
        <f t="shared" si="1"/>
        <v>2</v>
      </c>
      <c r="BA20" s="83" t="str">
        <f>IF(ProvsCities!B20="","",ProvsCities!B20)</f>
        <v/>
      </c>
      <c r="BB20" s="84" t="str">
        <f>IFERROR(ProvsCities!C20/ProvsCities!GS20,"")</f>
        <v/>
      </c>
      <c r="BC20" s="84" t="str">
        <f>IFERROR(SUM(ProvsCities!J20,ProvsCities!W20,ProvsCities!AJ20,ProvsCities!AW20,ProvsCities!BJ20,ProvsCities!BW20,ProvsCities!CW20,ProvsCities!DJ20,ProvsCities!DW20,ProvsCities!EJ20,ProvsCities!EW20,ProvsCities!FJ20)/ProvsCities!C20,"")</f>
        <v/>
      </c>
      <c r="BD20" s="84" t="str">
        <f>IFERROR(SUM(ProvsCities!M20,ProvsCities!Z20,ProvsCities!AM20,ProvsCities!AZ20,ProvsCities!BM20,ProvsCities!BZ20,ProvsCities!CZ20,ProvsCities!DM20,ProvsCities!DZ20,ProvsCities!EM20,ProvsCities!EZ20,ProvsCities!FM20)/ProvsCities!C20,"")</f>
        <v/>
      </c>
      <c r="BE20" s="84" t="str">
        <f>IFERROR(SUM(ProvsCities!K20:L20,ProvsCities!X20:Y20,ProvsCities!AK20:AL20,ProvsCities!AX20:AY20,ProvsCities!BK20:BL20,ProvsCities!BX20:BY20,ProvsCities!CX20:CY20,ProvsCities!DK20:DL20,ProvsCities!DX20:DY20,ProvsCities!EK20:EL20,ProvsCities!EX20:EY20,ProvsCities!FK20:FL20)/ProvsCities!C20,"")</f>
        <v/>
      </c>
      <c r="BF20" s="83">
        <f>IFERROR(SUM(ProvsCities!K20:L20,ProvsCities!X20:Y20,ProvsCities!AK20:AL20,ProvsCities!AX20:AY20,ProvsCities!BK20:BL20,ProvsCities!BX20:BY20,ProvsCities!CX20:CY20,ProvsCities!DK20:DL20,ProvsCities!DX20:DY20,ProvsCities!EK20:EL20,ProvsCities!EX20:EY20,ProvsCities!FK20:FL20),"")</f>
        <v>0</v>
      </c>
    </row>
    <row r="21" spans="1:58" x14ac:dyDescent="0.3">
      <c r="A21" s="206">
        <v>12</v>
      </c>
      <c r="B21" s="460" t="str">
        <f>IFERROR(INDEX(BA$10:BA$26,MATCH(ROWS($AZ$10:AZ21),$AZ$10:$AZ$26,0)),"")</f>
        <v/>
      </c>
      <c r="C21" s="461" t="str">
        <f>IFERROR(INDEX(BB$10:BB$26,MATCH(ROWS($AZ$10:AZ21),$AZ$10:$AZ$26,0)),"")</f>
        <v/>
      </c>
      <c r="D21" s="461" t="str">
        <f>IFERROR(INDEX(BC$10:BC$26,MATCH(ROWS($AZ$10:AZ21),$AZ$10:$AZ$26,0)),"")</f>
        <v/>
      </c>
      <c r="E21" s="461" t="str">
        <f>IFERROR(INDEX(BD$10:BD$26,MATCH(ROWS($AZ$10:AZ21),$AZ$10:$AZ$26,0)),"")</f>
        <v/>
      </c>
      <c r="F21" s="461" t="str">
        <f>IFERROR(INDEX(BE$10:BE$26,MATCH(ROWS($AZ$10:AZ21),$AZ$10:$AZ$26,0)),"")</f>
        <v/>
      </c>
      <c r="G21" s="763" t="str">
        <f>IFERROR(INDEX(BF$10:BF$26,MATCH(ROWS($AZ$10:AZ21),$AZ$10:$AZ$26,0)),"")</f>
        <v/>
      </c>
      <c r="H21" s="763"/>
      <c r="I21" s="23"/>
      <c r="AX21" s="83">
        <f t="shared" si="0"/>
        <v>0</v>
      </c>
      <c r="AY21" s="83">
        <f>COUNTIF($BE$10:BE21,BE21)</f>
        <v>3</v>
      </c>
      <c r="AZ21" s="83">
        <f t="shared" si="1"/>
        <v>3</v>
      </c>
      <c r="BA21" s="83" t="str">
        <f>IF(ProvsCities!B21="","",ProvsCities!B21)</f>
        <v/>
      </c>
      <c r="BB21" s="84" t="str">
        <f>IFERROR(ProvsCities!C21/ProvsCities!GS21,"")</f>
        <v/>
      </c>
      <c r="BC21" s="84" t="str">
        <f>IFERROR(SUM(ProvsCities!J21,ProvsCities!W21,ProvsCities!AJ21,ProvsCities!AW21,ProvsCities!BJ21,ProvsCities!BW21,ProvsCities!CW21,ProvsCities!DJ21,ProvsCities!DW21,ProvsCities!EJ21,ProvsCities!EW21,ProvsCities!FJ21)/ProvsCities!C21,"")</f>
        <v/>
      </c>
      <c r="BD21" s="84" t="str">
        <f>IFERROR(SUM(ProvsCities!M21,ProvsCities!Z21,ProvsCities!AM21,ProvsCities!AZ21,ProvsCities!BM21,ProvsCities!BZ21,ProvsCities!CZ21,ProvsCities!DM21,ProvsCities!DZ21,ProvsCities!EM21,ProvsCities!EZ21,ProvsCities!FM21)/ProvsCities!C21,"")</f>
        <v/>
      </c>
      <c r="BE21" s="84" t="str">
        <f>IFERROR(SUM(ProvsCities!K21:L21,ProvsCities!X21:Y21,ProvsCities!AK21:AL21,ProvsCities!AX21:AY21,ProvsCities!BK21:BL21,ProvsCities!BX21:BY21,ProvsCities!CX21:CY21,ProvsCities!DK21:DL21,ProvsCities!DX21:DY21,ProvsCities!EK21:EL21,ProvsCities!EX21:EY21,ProvsCities!FK21:FL21)/ProvsCities!C21,"")</f>
        <v/>
      </c>
      <c r="BF21" s="83">
        <f>IFERROR(SUM(ProvsCities!K21:L21,ProvsCities!X21:Y21,ProvsCities!AK21:AL21,ProvsCities!AX21:AY21,ProvsCities!BK21:BL21,ProvsCities!BX21:BY21,ProvsCities!CX21:CY21,ProvsCities!DK21:DL21,ProvsCities!DX21:DY21,ProvsCities!EK21:EL21,ProvsCities!EX21:EY21,ProvsCities!FK21:FL21),"")</f>
        <v>0</v>
      </c>
    </row>
    <row r="22" spans="1:58" x14ac:dyDescent="0.3">
      <c r="A22" s="206">
        <v>13</v>
      </c>
      <c r="B22" s="460" t="str">
        <f>IFERROR(INDEX(BA$10:BA$26,MATCH(ROWS($AZ$10:AZ22),$AZ$10:$AZ$26,0)),"")</f>
        <v/>
      </c>
      <c r="C22" s="461" t="str">
        <f>IFERROR(INDEX(BB$10:BB$26,MATCH(ROWS($AZ$10:AZ22),$AZ$10:$AZ$26,0)),"")</f>
        <v/>
      </c>
      <c r="D22" s="461" t="str">
        <f>IFERROR(INDEX(BC$10:BC$26,MATCH(ROWS($AZ$10:AZ22),$AZ$10:$AZ$26,0)),"")</f>
        <v/>
      </c>
      <c r="E22" s="461" t="str">
        <f>IFERROR(INDEX(BD$10:BD$26,MATCH(ROWS($AZ$10:AZ22),$AZ$10:$AZ$26,0)),"")</f>
        <v/>
      </c>
      <c r="F22" s="461" t="str">
        <f>IFERROR(INDEX(BE$10:BE$26,MATCH(ROWS($AZ$10:AZ22),$AZ$10:$AZ$26,0)),"")</f>
        <v/>
      </c>
      <c r="G22" s="763" t="str">
        <f>IFERROR(INDEX(BF$10:BF$26,MATCH(ROWS($AZ$10:AZ22),$AZ$10:$AZ$26,0)),"")</f>
        <v/>
      </c>
      <c r="H22" s="763"/>
      <c r="I22" s="23"/>
      <c r="AX22" s="83">
        <f t="shared" si="0"/>
        <v>0</v>
      </c>
      <c r="AY22" s="83">
        <f>COUNTIF($BE$10:BE22,BE22)</f>
        <v>4</v>
      </c>
      <c r="AZ22" s="83">
        <f t="shared" si="1"/>
        <v>4</v>
      </c>
      <c r="BA22" s="83" t="str">
        <f>IF(ProvsCities!B22="","",ProvsCities!B22)</f>
        <v/>
      </c>
      <c r="BB22" s="84" t="str">
        <f>IFERROR(ProvsCities!C22/ProvsCities!GS22,"")</f>
        <v/>
      </c>
      <c r="BC22" s="84" t="str">
        <f>IFERROR(SUM(ProvsCities!J22,ProvsCities!W22,ProvsCities!AJ22,ProvsCities!AW22,ProvsCities!BJ22,ProvsCities!BW22,ProvsCities!CW22,ProvsCities!DJ22,ProvsCities!DW22,ProvsCities!EJ22,ProvsCities!EW22,ProvsCities!FJ22)/ProvsCities!C22,"")</f>
        <v/>
      </c>
      <c r="BD22" s="84" t="str">
        <f>IFERROR(SUM(ProvsCities!M22,ProvsCities!Z22,ProvsCities!AM22,ProvsCities!AZ22,ProvsCities!BM22,ProvsCities!BZ22,ProvsCities!CZ22,ProvsCities!DM22,ProvsCities!DZ22,ProvsCities!EM22,ProvsCities!EZ22,ProvsCities!FM22)/ProvsCities!C22,"")</f>
        <v/>
      </c>
      <c r="BE22" s="84" t="str">
        <f>IFERROR(SUM(ProvsCities!K22:L22,ProvsCities!X22:Y22,ProvsCities!AK22:AL22,ProvsCities!AX22:AY22,ProvsCities!BK22:BL22,ProvsCities!BX22:BY22,ProvsCities!CX22:CY22,ProvsCities!DK22:DL22,ProvsCities!DX22:DY22,ProvsCities!EK22:EL22,ProvsCities!EX22:EY22,ProvsCities!FK22:FL22)/ProvsCities!C22,"")</f>
        <v/>
      </c>
      <c r="BF22" s="83">
        <f>IFERROR(SUM(ProvsCities!K22:L22,ProvsCities!X22:Y22,ProvsCities!AK22:AL22,ProvsCities!AX22:AY22,ProvsCities!BK22:BL22,ProvsCities!BX22:BY22,ProvsCities!CX22:CY22,ProvsCities!DK22:DL22,ProvsCities!DX22:DY22,ProvsCities!EK22:EL22,ProvsCities!EX22:EY22,ProvsCities!FK22:FL22),"")</f>
        <v>0</v>
      </c>
    </row>
    <row r="23" spans="1:58" x14ac:dyDescent="0.3">
      <c r="A23" s="206">
        <v>14</v>
      </c>
      <c r="B23" s="460" t="str">
        <f>IFERROR(INDEX(BA$10:BA$26,MATCH(ROWS($AZ$10:AZ23),$AZ$10:$AZ$26,0)),"")</f>
        <v/>
      </c>
      <c r="C23" s="461" t="str">
        <f>IFERROR(INDEX(BB$10:BB$26,MATCH(ROWS($AZ$10:AZ23),$AZ$10:$AZ$26,0)),"")</f>
        <v/>
      </c>
      <c r="D23" s="461" t="str">
        <f>IFERROR(INDEX(BC$10:BC$26,MATCH(ROWS($AZ$10:AZ23),$AZ$10:$AZ$26,0)),"")</f>
        <v/>
      </c>
      <c r="E23" s="461" t="str">
        <f>IFERROR(INDEX(BD$10:BD$26,MATCH(ROWS($AZ$10:AZ23),$AZ$10:$AZ$26,0)),"")</f>
        <v/>
      </c>
      <c r="F23" s="461" t="str">
        <f>IFERROR(INDEX(BE$10:BE$26,MATCH(ROWS($AZ$10:AZ23),$AZ$10:$AZ$26,0)),"")</f>
        <v/>
      </c>
      <c r="G23" s="763" t="str">
        <f>IFERROR(INDEX(BF$10:BF$26,MATCH(ROWS($AZ$10:AZ23),$AZ$10:$AZ$26,0)),"")</f>
        <v/>
      </c>
      <c r="H23" s="763"/>
      <c r="I23" s="23"/>
      <c r="AX23" s="83">
        <f t="shared" si="0"/>
        <v>0</v>
      </c>
      <c r="AY23" s="83">
        <f>COUNTIF($BE$10:BE23,BE23)</f>
        <v>5</v>
      </c>
      <c r="AZ23" s="83">
        <f t="shared" si="1"/>
        <v>5</v>
      </c>
      <c r="BA23" s="83" t="str">
        <f>IF(ProvsCities!B23="","",ProvsCities!B23)</f>
        <v/>
      </c>
      <c r="BB23" s="84" t="str">
        <f>IFERROR(ProvsCities!C23/ProvsCities!GS23,"")</f>
        <v/>
      </c>
      <c r="BC23" s="84" t="str">
        <f>IFERROR(SUM(ProvsCities!J23,ProvsCities!W23,ProvsCities!AJ23,ProvsCities!AW23,ProvsCities!BJ23,ProvsCities!BW23,ProvsCities!CW23,ProvsCities!DJ23,ProvsCities!DW23,ProvsCities!EJ23,ProvsCities!EW23,ProvsCities!FJ23)/ProvsCities!C23,"")</f>
        <v/>
      </c>
      <c r="BD23" s="84" t="str">
        <f>IFERROR(SUM(ProvsCities!M23,ProvsCities!Z23,ProvsCities!AM23,ProvsCities!AZ23,ProvsCities!BM23,ProvsCities!BZ23,ProvsCities!CZ23,ProvsCities!DM23,ProvsCities!DZ23,ProvsCities!EM23,ProvsCities!EZ23,ProvsCities!FM23)/ProvsCities!C23,"")</f>
        <v/>
      </c>
      <c r="BE23" s="84" t="str">
        <f>IFERROR(SUM(ProvsCities!K23:L23,ProvsCities!X23:Y23,ProvsCities!AK23:AL23,ProvsCities!AX23:AY23,ProvsCities!BK23:BL23,ProvsCities!BX23:BY23,ProvsCities!CX23:CY23,ProvsCities!DK23:DL23,ProvsCities!DX23:DY23,ProvsCities!EK23:EL23,ProvsCities!EX23:EY23,ProvsCities!FK23:FL23)/ProvsCities!C23,"")</f>
        <v/>
      </c>
      <c r="BF23" s="83">
        <f>IFERROR(SUM(ProvsCities!K23:L23,ProvsCities!X23:Y23,ProvsCities!AK23:AL23,ProvsCities!AX23:AY23,ProvsCities!BK23:BL23,ProvsCities!BX23:BY23,ProvsCities!CX23:CY23,ProvsCities!DK23:DL23,ProvsCities!DX23:DY23,ProvsCities!EK23:EL23,ProvsCities!EX23:EY23,ProvsCities!FK23:FL23),"")</f>
        <v>0</v>
      </c>
    </row>
    <row r="24" spans="1:58" x14ac:dyDescent="0.3">
      <c r="A24" s="206">
        <v>15</v>
      </c>
      <c r="B24" s="460" t="str">
        <f>IFERROR(INDEX(BA$10:BA$26,MATCH(ROWS($AZ$10:AZ24),$AZ$10:$AZ$26,0)),"")</f>
        <v/>
      </c>
      <c r="C24" s="461" t="str">
        <f>IFERROR(INDEX(BB$10:BB$26,MATCH(ROWS($AZ$10:AZ24),$AZ$10:$AZ$26,0)),"")</f>
        <v/>
      </c>
      <c r="D24" s="461" t="str">
        <f>IFERROR(INDEX(BC$10:BC$26,MATCH(ROWS($AZ$10:AZ24),$AZ$10:$AZ$26,0)),"")</f>
        <v/>
      </c>
      <c r="E24" s="461" t="str">
        <f>IFERROR(INDEX(BD$10:BD$26,MATCH(ROWS($AZ$10:AZ24),$AZ$10:$AZ$26,0)),"")</f>
        <v/>
      </c>
      <c r="F24" s="461" t="str">
        <f>IFERROR(INDEX(BE$10:BE$26,MATCH(ROWS($AZ$10:AZ24),$AZ$10:$AZ$26,0)),"")</f>
        <v/>
      </c>
      <c r="G24" s="763" t="str">
        <f>IFERROR(INDEX(BF$10:BF$26,MATCH(ROWS($AZ$10:AZ24),$AZ$10:$AZ$26,0)),"")</f>
        <v/>
      </c>
      <c r="H24" s="763"/>
      <c r="I24" s="23"/>
      <c r="AX24" s="83">
        <f t="shared" si="0"/>
        <v>0</v>
      </c>
      <c r="AY24" s="83">
        <f>COUNTIF($BE$10:BE24,BE24)</f>
        <v>6</v>
      </c>
      <c r="AZ24" s="83">
        <f t="shared" si="1"/>
        <v>6</v>
      </c>
      <c r="BA24" s="83" t="str">
        <f>IF(ProvsCities!B24="","",ProvsCities!B24)</f>
        <v/>
      </c>
      <c r="BB24" s="84" t="str">
        <f>IFERROR(ProvsCities!C24/ProvsCities!GS24,"")</f>
        <v/>
      </c>
      <c r="BC24" s="84" t="str">
        <f>IFERROR(SUM(ProvsCities!J24,ProvsCities!W24,ProvsCities!AJ24,ProvsCities!AW24,ProvsCities!BJ24,ProvsCities!BW24,ProvsCities!CW24,ProvsCities!DJ24,ProvsCities!DW24,ProvsCities!EJ24,ProvsCities!EW24,ProvsCities!FJ24)/ProvsCities!C24,"")</f>
        <v/>
      </c>
      <c r="BD24" s="84" t="str">
        <f>IFERROR(SUM(ProvsCities!M24,ProvsCities!Z24,ProvsCities!AM24,ProvsCities!AZ24,ProvsCities!BM24,ProvsCities!BZ24,ProvsCities!CZ24,ProvsCities!DM24,ProvsCities!DZ24,ProvsCities!EM24,ProvsCities!EZ24,ProvsCities!FM24)/ProvsCities!C24,"")</f>
        <v/>
      </c>
      <c r="BE24" s="84" t="str">
        <f>IFERROR(SUM(ProvsCities!K24:L24,ProvsCities!X24:Y24,ProvsCities!AK24:AL24,ProvsCities!AX24:AY24,ProvsCities!BK24:BL24,ProvsCities!BX24:BY24,ProvsCities!CX24:CY24,ProvsCities!DK24:DL24,ProvsCities!DX24:DY24,ProvsCities!EK24:EL24,ProvsCities!EX24:EY24,ProvsCities!FK24:FL24)/ProvsCities!C24,"")</f>
        <v/>
      </c>
      <c r="BF24" s="83">
        <f>IFERROR(SUM(ProvsCities!K24:L24,ProvsCities!X24:Y24,ProvsCities!AK24:AL24,ProvsCities!AX24:AY24,ProvsCities!BK24:BL24,ProvsCities!BX24:BY24,ProvsCities!CX24:CY24,ProvsCities!DK24:DL24,ProvsCities!DX24:DY24,ProvsCities!EK24:EL24,ProvsCities!EX24:EY24,ProvsCities!FK24:FL24),"")</f>
        <v>0</v>
      </c>
    </row>
    <row r="25" spans="1:58" x14ac:dyDescent="0.3">
      <c r="A25" s="206">
        <v>16</v>
      </c>
      <c r="B25" s="460" t="str">
        <f>IFERROR(INDEX(BA$10:BA$26,MATCH(ROWS($AZ$10:AZ25),$AZ$10:$AZ$26,0)),"")</f>
        <v/>
      </c>
      <c r="C25" s="461" t="str">
        <f>IFERROR(INDEX(BB$10:BB$26,MATCH(ROWS($AZ$10:AZ25),$AZ$10:$AZ$26,0)),"")</f>
        <v/>
      </c>
      <c r="D25" s="461" t="str">
        <f>IFERROR(INDEX(BC$10:BC$26,MATCH(ROWS($AZ$10:AZ25),$AZ$10:$AZ$26,0)),"")</f>
        <v/>
      </c>
      <c r="E25" s="461" t="str">
        <f>IFERROR(INDEX(BD$10:BD$26,MATCH(ROWS($AZ$10:AZ25),$AZ$10:$AZ$26,0)),"")</f>
        <v/>
      </c>
      <c r="F25" s="461" t="str">
        <f>IFERROR(INDEX(BE$10:BE$26,MATCH(ROWS($AZ$10:AZ25),$AZ$10:$AZ$26,0)),"")</f>
        <v/>
      </c>
      <c r="G25" s="763" t="str">
        <f>IFERROR(INDEX(BF$10:BF$26,MATCH(ROWS($AZ$10:AZ25),$AZ$10:$AZ$26,0)),"")</f>
        <v/>
      </c>
      <c r="H25" s="763"/>
      <c r="I25" s="23"/>
      <c r="AX25" s="83">
        <f t="shared" si="0"/>
        <v>0</v>
      </c>
      <c r="AY25" s="83">
        <f>COUNTIF($BE$10:BE25,BE25)</f>
        <v>7</v>
      </c>
      <c r="AZ25" s="83">
        <f t="shared" si="1"/>
        <v>7</v>
      </c>
      <c r="BA25" s="83" t="str">
        <f>IF(ProvsCities!B25="","",ProvsCities!B25)</f>
        <v/>
      </c>
      <c r="BB25" s="84" t="str">
        <f>IFERROR(ProvsCities!C25/ProvsCities!GS25,"")</f>
        <v/>
      </c>
      <c r="BC25" s="84" t="str">
        <f>IFERROR(SUM(ProvsCities!J25,ProvsCities!W25,ProvsCities!AJ25,ProvsCities!AW25,ProvsCities!BJ25,ProvsCities!BW25,ProvsCities!CW25,ProvsCities!DJ25,ProvsCities!DW25,ProvsCities!EJ25,ProvsCities!EW25,ProvsCities!FJ25)/ProvsCities!C25,"")</f>
        <v/>
      </c>
      <c r="BD25" s="84" t="str">
        <f>IFERROR(SUM(ProvsCities!M25,ProvsCities!Z25,ProvsCities!AM25,ProvsCities!AZ25,ProvsCities!BM25,ProvsCities!BZ25,ProvsCities!CZ25,ProvsCities!DM25,ProvsCities!DZ25,ProvsCities!EM25,ProvsCities!EZ25,ProvsCities!FM25)/ProvsCities!C25,"")</f>
        <v/>
      </c>
      <c r="BE25" s="84" t="str">
        <f>IFERROR(SUM(ProvsCities!K25:L25,ProvsCities!X25:Y25,ProvsCities!AK25:AL25,ProvsCities!AX25:AY25,ProvsCities!BK25:BL25,ProvsCities!BX25:BY25,ProvsCities!CX25:CY25,ProvsCities!DK25:DL25,ProvsCities!DX25:DY25,ProvsCities!EK25:EL25,ProvsCities!EX25:EY25,ProvsCities!FK25:FL25)/ProvsCities!C25,"")</f>
        <v/>
      </c>
      <c r="BF25" s="83">
        <f>IFERROR(SUM(ProvsCities!K25:L25,ProvsCities!X25:Y25,ProvsCities!AK25:AL25,ProvsCities!AX25:AY25,ProvsCities!BK25:BL25,ProvsCities!BX25:BY25,ProvsCities!CX25:CY25,ProvsCities!DK25:DL25,ProvsCities!DX25:DY25,ProvsCities!EK25:EL25,ProvsCities!EX25:EY25,ProvsCities!FK25:FL25),"")</f>
        <v>0</v>
      </c>
    </row>
    <row r="26" spans="1:58" x14ac:dyDescent="0.3">
      <c r="A26" s="206">
        <v>17</v>
      </c>
      <c r="B26" s="460" t="str">
        <f>IFERROR(INDEX(BA$10:BA$26,MATCH(ROWS($AZ$10:AZ26),$AZ$10:$AZ$26,0)),"")</f>
        <v/>
      </c>
      <c r="C26" s="461" t="str">
        <f>IFERROR(INDEX(BB$10:BB$26,MATCH(ROWS($AZ$10:AZ26),$AZ$10:$AZ$26,0)),"")</f>
        <v/>
      </c>
      <c r="D26" s="461" t="str">
        <f>IFERROR(INDEX(BC$10:BC$26,MATCH(ROWS($AZ$10:AZ26),$AZ$10:$AZ$26,0)),"")</f>
        <v/>
      </c>
      <c r="E26" s="461" t="str">
        <f>IFERROR(INDEX(BD$10:BD$26,MATCH(ROWS($AZ$10:AZ26),$AZ$10:$AZ$26,0)),"")</f>
        <v/>
      </c>
      <c r="F26" s="461" t="str">
        <f>IFERROR(INDEX(BE$10:BE$26,MATCH(ROWS($AZ$10:AZ26),$AZ$10:$AZ$26,0)),"")</f>
        <v/>
      </c>
      <c r="G26" s="763" t="str">
        <f>IFERROR(INDEX(BF$10:BF$26,MATCH(ROWS($AZ$10:AZ26),$AZ$10:$AZ$26,0)),"")</f>
        <v/>
      </c>
      <c r="H26" s="763"/>
      <c r="I26" s="23"/>
      <c r="AX26" s="83">
        <f t="shared" si="0"/>
        <v>0</v>
      </c>
      <c r="AY26" s="83">
        <f>COUNTIF($BE$10:BE26,BE26)</f>
        <v>8</v>
      </c>
      <c r="AZ26" s="83">
        <f t="shared" si="1"/>
        <v>8</v>
      </c>
      <c r="BA26" s="83" t="str">
        <f>IF(ProvsCities!B26="","",ProvsCities!B26)</f>
        <v/>
      </c>
      <c r="BB26" s="84" t="str">
        <f>IFERROR(ProvsCities!C26/ProvsCities!GS26,"")</f>
        <v/>
      </c>
      <c r="BC26" s="84" t="str">
        <f>IFERROR(SUM(ProvsCities!J26,ProvsCities!W26,ProvsCities!AJ26,ProvsCities!AW26,ProvsCities!BJ26,ProvsCities!BW26,ProvsCities!CW26,ProvsCities!DJ26,ProvsCities!DW26,ProvsCities!EJ26,ProvsCities!EW26,ProvsCities!FJ26)/ProvsCities!C26,"")</f>
        <v/>
      </c>
      <c r="BD26" s="84" t="str">
        <f>IFERROR(SUM(ProvsCities!M26,ProvsCities!Z26,ProvsCities!AM26,ProvsCities!AZ26,ProvsCities!BM26,ProvsCities!BZ26,ProvsCities!CZ26,ProvsCities!DM26,ProvsCities!DZ26,ProvsCities!EM26,ProvsCities!EZ26,ProvsCities!FM26)/ProvsCities!C26,"")</f>
        <v/>
      </c>
      <c r="BE26" s="84" t="str">
        <f>IFERROR(SUM(ProvsCities!K26:L26,ProvsCities!X26:Y26,ProvsCities!AK26:AL26,ProvsCities!AX26:AY26,ProvsCities!BK26:BL26,ProvsCities!BX26:BY26,ProvsCities!CX26:CY26,ProvsCities!DK26:DL26,ProvsCities!DX26:DY26,ProvsCities!EK26:EL26,ProvsCities!EX26:EY26,ProvsCities!FK26:FL26)/ProvsCities!C26,"")</f>
        <v/>
      </c>
      <c r="BF26" s="83">
        <f>IFERROR(SUM(ProvsCities!K26:L26,ProvsCities!X26:Y26,ProvsCities!AK26:AL26,ProvsCities!AX26:AY26,ProvsCities!BK26:BL26,ProvsCities!BX26:BY26,ProvsCities!CX26:CY26,ProvsCities!DK26:DL26,ProvsCities!DX26:DY26,ProvsCities!EK26:EL26,ProvsCities!EX26:EY26,ProvsCities!FK26:FL26),"")</f>
        <v>0</v>
      </c>
    </row>
  </sheetData>
  <sheetProtection algorithmName="SHA-512" hashValue="PcFrC8TDUViq7cHitulaax/XQNBS8s8GBgOFHeogZoMb4hbYoPWjOggFskiKmL6Dt6abL4/6SYLWOx+0ib2ciQ==" saltValue="UvisAMJvQ3yk1edfwmGNlw==" spinCount="100000" sheet="1" objects="1" scenarios="1"/>
  <mergeCells count="29">
    <mergeCell ref="G14:H14"/>
    <mergeCell ref="G15:H15"/>
    <mergeCell ref="G13:H13"/>
    <mergeCell ref="C8:C9"/>
    <mergeCell ref="D8:H8"/>
    <mergeCell ref="G10:H10"/>
    <mergeCell ref="G11:H11"/>
    <mergeCell ref="G12:H12"/>
    <mergeCell ref="A3:C3"/>
    <mergeCell ref="A4:C4"/>
    <mergeCell ref="F1:H4"/>
    <mergeCell ref="A5:G5"/>
    <mergeCell ref="A6:G6"/>
    <mergeCell ref="A7:D7"/>
    <mergeCell ref="G23:H23"/>
    <mergeCell ref="G26:H26"/>
    <mergeCell ref="G24:H24"/>
    <mergeCell ref="G25:H25"/>
    <mergeCell ref="G17:H17"/>
    <mergeCell ref="G18:H18"/>
    <mergeCell ref="G19:H19"/>
    <mergeCell ref="G20:H20"/>
    <mergeCell ref="G22:H22"/>
    <mergeCell ref="G21:H21"/>
    <mergeCell ref="A8:A9"/>
    <mergeCell ref="B8:B9"/>
    <mergeCell ref="G9:H9"/>
    <mergeCell ref="E7:H7"/>
    <mergeCell ref="G16:H16"/>
  </mergeCells>
  <conditionalFormatting sqref="A10:A26">
    <cfRule type="expression" dxfId="3442" priority="34">
      <formula>$B10=""</formula>
    </cfRule>
    <cfRule type="expression" dxfId="3441" priority="47">
      <formula>$B10&lt;&gt;""</formula>
    </cfRule>
  </conditionalFormatting>
  <conditionalFormatting sqref="A10:A26">
    <cfRule type="expression" dxfId="3440" priority="46">
      <formula>$B10=0</formula>
    </cfRule>
  </conditionalFormatting>
  <conditionalFormatting sqref="B10:B26">
    <cfRule type="cellIs" dxfId="3439" priority="41" operator="equal">
      <formula>0</formula>
    </cfRule>
    <cfRule type="containsBlanks" dxfId="3438" priority="42">
      <formula>LEN(TRIM(B10))=0</formula>
    </cfRule>
    <cfRule type="notContainsBlanks" dxfId="3437" priority="43">
      <formula>LEN(TRIM(B10))&gt;0</formula>
    </cfRule>
  </conditionalFormatting>
  <conditionalFormatting sqref="C10:E26">
    <cfRule type="expression" dxfId="3436" priority="19">
      <formula>$B10=""</formula>
    </cfRule>
    <cfRule type="expression" dxfId="3435" priority="20">
      <formula>$B10=0</formula>
    </cfRule>
    <cfRule type="expression" dxfId="3434" priority="21">
      <formula>$B10&lt;&gt;""</formula>
    </cfRule>
  </conditionalFormatting>
  <conditionalFormatting sqref="F10:F26">
    <cfRule type="expression" dxfId="3433" priority="23">
      <formula>$B10=""</formula>
    </cfRule>
    <cfRule type="expression" dxfId="3432" priority="26">
      <formula>B10&lt;&gt;""</formula>
    </cfRule>
    <cfRule type="notContainsBlanks" dxfId="3431" priority="27">
      <formula>LEN(TRIM(F10))&gt;0</formula>
    </cfRule>
    <cfRule type="cellIs" dxfId="3430" priority="29" operator="between">
      <formula>0.2</formula>
      <formula>0.99</formula>
    </cfRule>
  </conditionalFormatting>
  <conditionalFormatting sqref="G10:H26">
    <cfRule type="expression" dxfId="3429" priority="6">
      <formula>$B10=""</formula>
    </cfRule>
    <cfRule type="expression" dxfId="3428" priority="9">
      <formula>$B10=0</formula>
    </cfRule>
    <cfRule type="expression" dxfId="3427" priority="10">
      <formula>$B10&lt;&gt;0</formula>
    </cfRule>
    <cfRule type="containsBlanks" dxfId="3426" priority="11">
      <formula>LEN(TRIM(G10))=0</formula>
    </cfRule>
    <cfRule type="cellIs" dxfId="3425" priority="12" operator="between">
      <formula>100</formula>
      <formula>1000000</formula>
    </cfRule>
  </conditionalFormatting>
  <conditionalFormatting sqref="A8:H9">
    <cfRule type="notContainsBlanks" dxfId="3424" priority="7">
      <formula>LEN(TRIM(A8))&gt;0</formula>
    </cfRule>
  </conditionalFormatting>
  <conditionalFormatting sqref="D4">
    <cfRule type="containsBlanks" dxfId="3423" priority="3">
      <formula>LEN(TRIM(D4))=0</formula>
    </cfRule>
  </conditionalFormatting>
  <conditionalFormatting sqref="D3">
    <cfRule type="cellIs" dxfId="3422" priority="1" operator="equal">
      <formula>0</formula>
    </cfRule>
  </conditionalFormatting>
  <pageMargins left="0.7" right="0.45" top="0.75" bottom="0.75" header="0.3" footer="0.3"/>
  <pageSetup paperSize="10000" orientation="portrait" horizontalDpi="0" verticalDpi="0" r:id="rId1"/>
  <headerFooter>
    <oddFooter>&amp;CPage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BF26"/>
  <sheetViews>
    <sheetView zoomScaleNormal="100" workbookViewId="0">
      <pane xSplit="9" topLeftCell="XFD1" activePane="topRight" state="frozen"/>
      <selection pane="topRight" activeCell="A5" sqref="A5:G5"/>
    </sheetView>
  </sheetViews>
  <sheetFormatPr defaultColWidth="0" defaultRowHeight="14.4" zeroHeight="1" x14ac:dyDescent="0.3"/>
  <cols>
    <col min="1" max="1" width="6.6640625" customWidth="1"/>
    <col min="2" max="2" width="23.6640625" customWidth="1"/>
    <col min="3" max="3" width="11.6640625" customWidth="1"/>
    <col min="4" max="4" width="12.6640625" customWidth="1"/>
    <col min="5" max="6" width="11.6640625" customWidth="1"/>
    <col min="7" max="8" width="6.33203125" customWidth="1"/>
    <col min="9" max="9" width="0.88671875" customWidth="1"/>
    <col min="10" max="41" width="9.109375" customWidth="1"/>
    <col min="42" max="49" width="9.109375" hidden="1" customWidth="1"/>
    <col min="50" max="52" width="8.6640625" hidden="1" customWidth="1"/>
    <col min="53" max="58" width="11.6640625" hidden="1" customWidth="1"/>
    <col min="59" max="16384" width="9.109375" hidden="1"/>
  </cols>
  <sheetData>
    <row r="1" spans="1:58" s="23" customFormat="1" ht="22.5" customHeight="1" x14ac:dyDescent="0.3">
      <c r="F1" s="766" t="s">
        <v>212</v>
      </c>
      <c r="G1" s="767"/>
      <c r="H1" s="767"/>
      <c r="I1" s="81" t="s">
        <v>211</v>
      </c>
    </row>
    <row r="2" spans="1:58" x14ac:dyDescent="0.3">
      <c r="A2" s="23"/>
      <c r="B2" s="23"/>
      <c r="C2" s="23"/>
      <c r="D2" s="23"/>
      <c r="E2" s="23"/>
      <c r="F2" s="767"/>
      <c r="G2" s="767"/>
      <c r="H2" s="767"/>
      <c r="I2" s="81" t="s">
        <v>211</v>
      </c>
    </row>
    <row r="3" spans="1:58" ht="18" x14ac:dyDescent="0.35">
      <c r="A3" s="756" t="s">
        <v>363</v>
      </c>
      <c r="B3" s="756"/>
      <c r="C3" s="756"/>
      <c r="D3" s="26">
        <f>IF(Summary!$A$4="",Summary!$G$4,ProvsCities!$J$2)</f>
        <v>2</v>
      </c>
      <c r="E3" s="23"/>
      <c r="F3" s="767"/>
      <c r="G3" s="767"/>
      <c r="H3" s="767"/>
      <c r="I3" s="81"/>
    </row>
    <row r="4" spans="1:58" x14ac:dyDescent="0.3">
      <c r="A4" s="765" t="s">
        <v>156</v>
      </c>
      <c r="B4" s="765"/>
      <c r="C4" s="765"/>
      <c r="D4" s="48">
        <f>IF(ProvsCities!R2="","",ProvsCities!R2)</f>
        <v>2020</v>
      </c>
      <c r="E4" s="23"/>
      <c r="F4" s="767"/>
      <c r="G4" s="767"/>
      <c r="H4" s="767"/>
      <c r="I4" s="23"/>
    </row>
    <row r="5" spans="1:58" ht="15.6" x14ac:dyDescent="0.3">
      <c r="A5" s="768" t="s">
        <v>191</v>
      </c>
      <c r="B5" s="768"/>
      <c r="C5" s="768"/>
      <c r="D5" s="768"/>
      <c r="E5" s="768"/>
      <c r="F5" s="768"/>
      <c r="G5" s="768"/>
      <c r="H5" s="110"/>
      <c r="I5" s="23"/>
    </row>
    <row r="6" spans="1:58" x14ac:dyDescent="0.3">
      <c r="A6" s="769" t="s">
        <v>367</v>
      </c>
      <c r="B6" s="769"/>
      <c r="C6" s="769"/>
      <c r="D6" s="769"/>
      <c r="E6" s="769"/>
      <c r="F6" s="769"/>
      <c r="G6" s="769"/>
      <c r="H6" s="104"/>
      <c r="I6" s="23"/>
    </row>
    <row r="7" spans="1:58" ht="15" customHeight="1" x14ac:dyDescent="0.3">
      <c r="A7" s="776" t="s">
        <v>369</v>
      </c>
      <c r="B7" s="776"/>
      <c r="C7" s="776"/>
      <c r="D7" s="776"/>
      <c r="E7" s="770" t="s">
        <v>324</v>
      </c>
      <c r="F7" s="770"/>
      <c r="G7" s="770"/>
      <c r="H7" s="770"/>
      <c r="I7" s="23"/>
    </row>
    <row r="8" spans="1:58" ht="15" customHeight="1" x14ac:dyDescent="0.3">
      <c r="A8" s="772" t="s">
        <v>169</v>
      </c>
      <c r="B8" s="772" t="s">
        <v>364</v>
      </c>
      <c r="C8" s="775" t="s">
        <v>190</v>
      </c>
      <c r="D8" s="777" t="s">
        <v>185</v>
      </c>
      <c r="E8" s="777"/>
      <c r="F8" s="777"/>
      <c r="G8" s="777"/>
      <c r="H8" s="777"/>
      <c r="I8" s="23"/>
    </row>
    <row r="9" spans="1:58" ht="50.1" customHeight="1" x14ac:dyDescent="0.3">
      <c r="A9" s="772"/>
      <c r="B9" s="772"/>
      <c r="C9" s="775"/>
      <c r="D9" s="85" t="s">
        <v>161</v>
      </c>
      <c r="E9" s="85" t="s">
        <v>201</v>
      </c>
      <c r="F9" s="85" t="s">
        <v>199</v>
      </c>
      <c r="G9" s="773" t="s">
        <v>200</v>
      </c>
      <c r="H9" s="773"/>
      <c r="I9" s="23"/>
      <c r="AX9" s="1" t="s">
        <v>165</v>
      </c>
      <c r="AY9" s="1" t="s">
        <v>166</v>
      </c>
      <c r="AZ9" s="1" t="s">
        <v>167</v>
      </c>
      <c r="BA9" s="82" t="s">
        <v>111</v>
      </c>
      <c r="BB9" s="82" t="s">
        <v>159</v>
      </c>
      <c r="BC9" s="82" t="s">
        <v>113</v>
      </c>
      <c r="BD9" s="86" t="s">
        <v>176</v>
      </c>
      <c r="BE9" s="86" t="s">
        <v>177</v>
      </c>
      <c r="BF9" s="82" t="s">
        <v>178</v>
      </c>
    </row>
    <row r="10" spans="1:58" x14ac:dyDescent="0.3">
      <c r="A10" s="203">
        <v>1</v>
      </c>
      <c r="B10" s="204" t="str">
        <f>IFERROR(INDEX(BA$10:BA$26,MATCH(ROWS($AZ$10:AZ10),$AZ$10:$AZ$26,0)),"")</f>
        <v>Isabela Province</v>
      </c>
      <c r="C10" s="205">
        <f>IFERROR(INDEX(BB$10:BB$26,MATCH(ROWS($AZ$10:AZ10),$AZ$10:$AZ$26,0)),"")</f>
        <v>0.72171673424959948</v>
      </c>
      <c r="D10" s="205">
        <f>IFERROR(INDEX(BC$10:BC$26,MATCH(ROWS($AZ$10:AZ10),$AZ$10:$AZ$26,0)),"")</f>
        <v>0.91492570603167189</v>
      </c>
      <c r="E10" s="205">
        <f>IFERROR(INDEX(BD$10:BD$26,MATCH(ROWS($AZ$10:AZ10),$AZ$10:$AZ$26,0)),"")</f>
        <v>4.5511029919386534E-2</v>
      </c>
      <c r="F10" s="205">
        <f>IFERROR(INDEX(BE$10:BE$26,MATCH(ROWS($AZ$10:AZ10),$AZ$10:$AZ$26,0)),"")</f>
        <v>3.8904761398999503E-2</v>
      </c>
      <c r="G10" s="764">
        <f>IFERROR(INDEX(BF$10:BF$26,MATCH(ROWS($AZ$10:AZ10),$AZ$10:$AZ$26,0)),"")</f>
        <v>3663</v>
      </c>
      <c r="H10" s="764"/>
      <c r="I10" s="23"/>
      <c r="AX10" s="83">
        <f>COUNTIF($BE$10:$BE$26,"&gt;"&amp;$BE10)</f>
        <v>7</v>
      </c>
      <c r="AY10" s="83">
        <f>COUNTIF($BE$10:BE10,BE10)</f>
        <v>1</v>
      </c>
      <c r="AZ10" s="83">
        <f>AX10+AY10</f>
        <v>8</v>
      </c>
      <c r="BA10" s="83" t="str">
        <f>IF(ProvsCities!B10="","",ProvsCities!B10)</f>
        <v>Santiago City</v>
      </c>
      <c r="BB10" s="84">
        <f>IFERROR(ProvsCities!C10/ProvsCities!GS10,"")</f>
        <v>1.0679631249579435</v>
      </c>
      <c r="BC10" s="84">
        <f>IFERROR(SUM(ProvsCities!N10,ProvsCities!AA10,ProvsCities!AN10,ProvsCities!BA10,ProvsCities!BN10,ProvsCities!CA10,ProvsCities!DA10,ProvsCities!DN10,ProvsCities!EA10,ProvsCities!EN10,ProvsCities!FA10,ProvsCities!FN10)/ProvsCities!C10,"")</f>
        <v>0.99666057589313839</v>
      </c>
      <c r="BD10" s="84">
        <f>IFERROR(SUM(ProvsCities!O10:P10,ProvsCities!AB10:AC10,ProvsCities!AO10:AP10,ProvsCities!BB10:BC10,ProvsCities!BO10:BP10,ProvsCities!CB10:CC10,ProvsCities!DB10:DC10,ProvsCities!DO10:DP10,ProvsCities!EB10:EC10,ProvsCities!EO10:EP10,ProvsCities!FB10:FC10,ProvsCities!FO10:FP10)/ProvsCities!C10,"")</f>
        <v>2.5203200806502425E-3</v>
      </c>
      <c r="BE10" s="84">
        <f>IFERROR(SUM(ProvsCities!Q10:R10,ProvsCities!AD10:AE10,ProvsCities!AQ10:AR10,ProvsCities!BD10:BE10,ProvsCities!BQ10:BR10,ProvsCities!CD10:CE10,ProvsCities!DD10:DE10,ProvsCities!DQ10:DR10,ProvsCities!ED10:EE10,ProvsCities!EQ10:ER10,ProvsCities!FD10:FE10,ProvsCities!FQ10:FR10)/ProvsCities!C10,"")</f>
        <v>8.1910402621132887E-4</v>
      </c>
      <c r="BF10" s="83">
        <f>IFERROR(SUM(ProvsCities!Q10:R10,ProvsCities!AD10:AE10,ProvsCities!AQ10:AR10,ProvsCities!BD10:BE10,ProvsCities!BQ10:BR10,ProvsCities!CD10:CE10,ProvsCities!DD10:DE10,ProvsCities!DQ10:DR10,ProvsCities!ED10:EE10,ProvsCities!EQ10:ER10,ProvsCities!FD10:FE10,ProvsCities!FQ10:FR10),"")</f>
        <v>13</v>
      </c>
    </row>
    <row r="11" spans="1:58" x14ac:dyDescent="0.3">
      <c r="A11" s="206">
        <v>2</v>
      </c>
      <c r="B11" s="460" t="str">
        <f>IFERROR(INDEX(BA$10:BA$26,MATCH(ROWS($AZ$10:AZ11),$AZ$10:$AZ$26,0)),"")</f>
        <v>Cagayan Province</v>
      </c>
      <c r="C11" s="461">
        <f>IFERROR(INDEX(BB$10:BB$26,MATCH(ROWS($AZ$10:AZ11),$AZ$10:$AZ$26,0)),"")</f>
        <v>0.76627400154462089</v>
      </c>
      <c r="D11" s="461">
        <f>IFERROR(INDEX(BC$10:BC$26,MATCH(ROWS($AZ$10:AZ11),$AZ$10:$AZ$26,0)),"")</f>
        <v>0.94813484708063023</v>
      </c>
      <c r="E11" s="461">
        <f>IFERROR(INDEX(BD$10:BD$26,MATCH(ROWS($AZ$10:AZ11),$AZ$10:$AZ$26,0)),"")</f>
        <v>2.8475440222428174E-2</v>
      </c>
      <c r="F11" s="461">
        <f>IFERROR(INDEX(BE$10:BE$26,MATCH(ROWS($AZ$10:AZ11),$AZ$10:$AZ$26,0)),"")</f>
        <v>2.290315106580167E-2</v>
      </c>
      <c r="G11" s="763">
        <f>IFERROR(INDEX(BF$10:BF$26,MATCH(ROWS($AZ$10:AZ11),$AZ$10:$AZ$26,0)),"")</f>
        <v>1977</v>
      </c>
      <c r="H11" s="763"/>
      <c r="I11" s="23"/>
      <c r="AX11" s="83">
        <f t="shared" ref="AX11:AX26" si="0">COUNTIF($BE$10:$BE$26,"&gt;"&amp;$BE11)</f>
        <v>6</v>
      </c>
      <c r="AY11" s="83">
        <f>COUNTIF($BE$10:BE11,BE11)</f>
        <v>1</v>
      </c>
      <c r="AZ11" s="83">
        <f t="shared" ref="AZ11:AZ26" si="1">AX11+AY11</f>
        <v>7</v>
      </c>
      <c r="BA11" s="83" t="str">
        <f>IF(ProvsCities!B11="","",ProvsCities!B11)</f>
        <v>City of Ilagan</v>
      </c>
      <c r="BB11" s="84">
        <f>IFERROR(ProvsCities!C11/ProvsCities!GS11,"")</f>
        <v>0.76152578022852591</v>
      </c>
      <c r="BC11" s="84">
        <f>IFERROR(SUM(ProvsCities!N11,ProvsCities!AA11,ProvsCities!AN11,ProvsCities!BA11,ProvsCities!BN11,ProvsCities!CA11,ProvsCities!DA11,ProvsCities!DN11,ProvsCities!EA11,ProvsCities!EN11,ProvsCities!FA11,ProvsCities!FN11)/ProvsCities!C11,"")</f>
        <v>0.98492087190206035</v>
      </c>
      <c r="BD11" s="84">
        <f>IFERROR(SUM(ProvsCities!O11:P11,ProvsCities!AB11:AC11,ProvsCities!AO11:AP11,ProvsCities!BB11:BC11,ProvsCities!BO11:BP11,ProvsCities!CB11:CC11,ProvsCities!DB11:DC11,ProvsCities!DO11:DP11,ProvsCities!EB11:EC11,ProvsCities!EO11:EP11,ProvsCities!FB11:FC11,ProvsCities!FO11:FP11)/ProvsCities!C11,"")</f>
        <v>9.7790385189608833E-3</v>
      </c>
      <c r="BE11" s="84">
        <f>IFERROR(SUM(ProvsCities!Q11:R11,ProvsCities!AD11:AE11,ProvsCities!AQ11:AR11,ProvsCities!BD11:BE11,ProvsCities!BQ11:BR11,ProvsCities!CD11:CE11,ProvsCities!DD11:DE11,ProvsCities!DQ11:DR11,ProvsCities!ED11:EE11,ProvsCities!EQ11:ER11,ProvsCities!FD11:FE11,ProvsCities!FQ11:FR11)/ProvsCities!C11,"")</f>
        <v>5.3000895789787998E-3</v>
      </c>
      <c r="BF11" s="83">
        <f>IFERROR(SUM(ProvsCities!Q11:R11,ProvsCities!AD11:AE11,ProvsCities!AQ11:AR11,ProvsCities!BD11:BE11,ProvsCities!BQ11:BR11,ProvsCities!CD11:CE11,ProvsCities!DD11:DE11,ProvsCities!DQ11:DR11,ProvsCities!ED11:EE11,ProvsCities!EQ11:ER11,ProvsCities!FD11:FE11,ProvsCities!FQ11:FR11),"")</f>
        <v>71</v>
      </c>
    </row>
    <row r="12" spans="1:58" x14ac:dyDescent="0.3">
      <c r="A12" s="206">
        <v>3</v>
      </c>
      <c r="B12" s="460" t="str">
        <f>IFERROR(INDEX(BA$10:BA$26,MATCH(ROWS($AZ$10:AZ12),$AZ$10:$AZ$26,0)),"")</f>
        <v>Batanes Province</v>
      </c>
      <c r="C12" s="461">
        <f>IFERROR(INDEX(BB$10:BB$26,MATCH(ROWS($AZ$10:AZ12),$AZ$10:$AZ$26,0)),"")</f>
        <v>0.75407779171894607</v>
      </c>
      <c r="D12" s="461">
        <f>IFERROR(INDEX(BC$10:BC$26,MATCH(ROWS($AZ$10:AZ12),$AZ$10:$AZ$26,0)),"")</f>
        <v>0.92928452579034937</v>
      </c>
      <c r="E12" s="461">
        <f>IFERROR(INDEX(BD$10:BD$26,MATCH(ROWS($AZ$10:AZ12),$AZ$10:$AZ$26,0)),"")</f>
        <v>4.8252911813643926E-2</v>
      </c>
      <c r="F12" s="461">
        <f>IFERROR(INDEX(BE$10:BE$26,MATCH(ROWS($AZ$10:AZ12),$AZ$10:$AZ$26,0)),"")</f>
        <v>1.8302828618968387E-2</v>
      </c>
      <c r="G12" s="763">
        <f>IFERROR(INDEX(BF$10:BF$26,MATCH(ROWS($AZ$10:AZ12),$AZ$10:$AZ$26,0)),"")</f>
        <v>22</v>
      </c>
      <c r="H12" s="763"/>
      <c r="I12" s="23"/>
      <c r="AX12" s="83">
        <f t="shared" si="0"/>
        <v>2</v>
      </c>
      <c r="AY12" s="83">
        <f>COUNTIF($BE$10:BE12,BE12)</f>
        <v>1</v>
      </c>
      <c r="AZ12" s="83">
        <f t="shared" si="1"/>
        <v>3</v>
      </c>
      <c r="BA12" s="83" t="str">
        <f>IF(ProvsCities!B12="","",ProvsCities!B12)</f>
        <v>Batanes Province</v>
      </c>
      <c r="BB12" s="84">
        <f>IFERROR(ProvsCities!C12/ProvsCities!GS12,"")</f>
        <v>0.75407779171894607</v>
      </c>
      <c r="BC12" s="84">
        <f>IFERROR(SUM(ProvsCities!N12,ProvsCities!AA12,ProvsCities!AN12,ProvsCities!BA12,ProvsCities!BN12,ProvsCities!CA12,ProvsCities!DA12,ProvsCities!DN12,ProvsCities!EA12,ProvsCities!EN12,ProvsCities!FA12,ProvsCities!FN12)/ProvsCities!C12,"")</f>
        <v>0.92928452579034937</v>
      </c>
      <c r="BD12" s="84">
        <f>IFERROR(SUM(ProvsCities!O12:P12,ProvsCities!AB12:AC12,ProvsCities!AO12:AP12,ProvsCities!BB12:BC12,ProvsCities!BO12:BP12,ProvsCities!CB12:CC12,ProvsCities!DB12:DC12,ProvsCities!DO12:DP12,ProvsCities!EB12:EC12,ProvsCities!EO12:EP12,ProvsCities!FB12:FC12,ProvsCities!FO12:FP12)/ProvsCities!C12,"")</f>
        <v>4.8252911813643926E-2</v>
      </c>
      <c r="BE12" s="84">
        <f>IFERROR(SUM(ProvsCities!Q12:R12,ProvsCities!AD12:AE12,ProvsCities!AQ12:AR12,ProvsCities!BD12:BE12,ProvsCities!BQ12:BR12,ProvsCities!CD12:CE12,ProvsCities!DD12:DE12,ProvsCities!DQ12:DR12,ProvsCities!ED12:EE12,ProvsCities!EQ12:ER12,ProvsCities!FD12:FE12,ProvsCities!FQ12:FR12)/ProvsCities!C12,"")</f>
        <v>1.8302828618968387E-2</v>
      </c>
      <c r="BF12" s="83">
        <f>IFERROR(SUM(ProvsCities!Q12:R12,ProvsCities!AD12:AE12,ProvsCities!AQ12:AR12,ProvsCities!BD12:BE12,ProvsCities!BQ12:BR12,ProvsCities!CD12:CE12,ProvsCities!DD12:DE12,ProvsCities!DQ12:DR12,ProvsCities!ED12:EE12,ProvsCities!EQ12:ER12,ProvsCities!FD12:FE12,ProvsCities!FQ12:FR12),"")</f>
        <v>22</v>
      </c>
    </row>
    <row r="13" spans="1:58" x14ac:dyDescent="0.3">
      <c r="A13" s="206">
        <v>4</v>
      </c>
      <c r="B13" s="460" t="str">
        <f>IFERROR(INDEX(BA$10:BA$26,MATCH(ROWS($AZ$10:AZ13),$AZ$10:$AZ$26,0)),"")</f>
        <v>Cauayan City</v>
      </c>
      <c r="C13" s="461">
        <f>IFERROR(INDEX(BB$10:BB$26,MATCH(ROWS($AZ$10:AZ13),$AZ$10:$AZ$26,0)),"")</f>
        <v>0.78197320341047505</v>
      </c>
      <c r="D13" s="461">
        <f>IFERROR(INDEX(BC$10:BC$26,MATCH(ROWS($AZ$10:AZ13),$AZ$10:$AZ$26,0)),"")</f>
        <v>0.95482866043613712</v>
      </c>
      <c r="E13" s="461">
        <f>IFERROR(INDEX(BD$10:BD$26,MATCH(ROWS($AZ$10:AZ13),$AZ$10:$AZ$26,0)),"")</f>
        <v>2.8770386659336632E-2</v>
      </c>
      <c r="F13" s="461">
        <f>IFERROR(INDEX(BE$10:BE$26,MATCH(ROWS($AZ$10:AZ13),$AZ$10:$AZ$26,0)),"")</f>
        <v>1.6400952904526298E-2</v>
      </c>
      <c r="G13" s="763">
        <f>IFERROR(INDEX(BF$10:BF$26,MATCH(ROWS($AZ$10:AZ13),$AZ$10:$AZ$26,0)),"")</f>
        <v>179</v>
      </c>
      <c r="H13" s="763"/>
      <c r="I13" s="23"/>
      <c r="AX13" s="83">
        <f t="shared" si="0"/>
        <v>4</v>
      </c>
      <c r="AY13" s="83">
        <f>COUNTIF($BE$10:BE13,BE13)</f>
        <v>1</v>
      </c>
      <c r="AZ13" s="83">
        <f t="shared" si="1"/>
        <v>5</v>
      </c>
      <c r="BA13" s="83" t="str">
        <f>IF(ProvsCities!B13="","",ProvsCities!B13)</f>
        <v>Nueva Vizcaya Province</v>
      </c>
      <c r="BB13" s="84">
        <f>IFERROR(ProvsCities!C13/ProvsCities!GS13,"")</f>
        <v>0.7729001106528518</v>
      </c>
      <c r="BC13" s="84">
        <f>IFERROR(SUM(ProvsCities!N13,ProvsCities!AA13,ProvsCities!AN13,ProvsCities!BA13,ProvsCities!BN13,ProvsCities!CA13,ProvsCities!DA13,ProvsCities!DN13,ProvsCities!EA13,ProvsCities!EN13,ProvsCities!FA13,ProvsCities!FN13)/ProvsCities!C13,"")</f>
        <v>0.97641669052763103</v>
      </c>
      <c r="BD13" s="84">
        <f>IFERROR(SUM(ProvsCities!O13:P13,ProvsCities!AB13:AC13,ProvsCities!AO13:AP13,ProvsCities!BB13:BC13,ProvsCities!BO13:BP13,ProvsCities!CB13:CC13,ProvsCities!DB13:DC13,ProvsCities!DO13:DP13,ProvsCities!EB13:EC13,ProvsCities!EO13:EP13,ProvsCities!FB13:FC13,ProvsCities!FO13:FP13)/ProvsCities!C13,"")</f>
        <v>1.4498789598354895E-2</v>
      </c>
      <c r="BE13" s="84">
        <f>IFERROR(SUM(ProvsCities!Q13:R13,ProvsCities!AD13:AE13,ProvsCities!AQ13:AR13,ProvsCities!BD13:BE13,ProvsCities!BQ13:BR13,ProvsCities!CD13:CE13,ProvsCities!DD13:DE13,ProvsCities!DQ13:DR13,ProvsCities!ED13:EE13,ProvsCities!EQ13:ER13,ProvsCities!FD13:FE13,ProvsCities!FQ13:FR13)/ProvsCities!C13,"")</f>
        <v>9.8393940182731603E-3</v>
      </c>
      <c r="BF13" s="83">
        <f>IFERROR(SUM(ProvsCities!Q13:R13,ProvsCities!AD13:AE13,ProvsCities!AQ13:AR13,ProvsCities!BD13:BE13,ProvsCities!BQ13:BR13,ProvsCities!CD13:CE13,ProvsCities!DD13:DE13,ProvsCities!DQ13:DR13,ProvsCities!ED13:EE13,ProvsCities!EQ13:ER13,ProvsCities!FD13:FE13,ProvsCities!FQ13:FR13),"")</f>
        <v>378</v>
      </c>
    </row>
    <row r="14" spans="1:58" x14ac:dyDescent="0.3">
      <c r="A14" s="206">
        <v>5</v>
      </c>
      <c r="B14" s="460" t="str">
        <f>IFERROR(INDEX(BA$10:BA$26,MATCH(ROWS($AZ$10:AZ14),$AZ$10:$AZ$26,0)),"")</f>
        <v>Nueva Vizcaya Province</v>
      </c>
      <c r="C14" s="461">
        <f>IFERROR(INDEX(BB$10:BB$26,MATCH(ROWS($AZ$10:AZ14),$AZ$10:$AZ$26,0)),"")</f>
        <v>0.7729001106528518</v>
      </c>
      <c r="D14" s="461">
        <f>IFERROR(INDEX(BC$10:BC$26,MATCH(ROWS($AZ$10:AZ14),$AZ$10:$AZ$26,0)),"")</f>
        <v>0.97641669052763103</v>
      </c>
      <c r="E14" s="461">
        <f>IFERROR(INDEX(BD$10:BD$26,MATCH(ROWS($AZ$10:AZ14),$AZ$10:$AZ$26,0)),"")</f>
        <v>1.4498789598354895E-2</v>
      </c>
      <c r="F14" s="461">
        <f>IFERROR(INDEX(BE$10:BE$26,MATCH(ROWS($AZ$10:AZ14),$AZ$10:$AZ$26,0)),"")</f>
        <v>9.8393940182731603E-3</v>
      </c>
      <c r="G14" s="763">
        <f>IFERROR(INDEX(BF$10:BF$26,MATCH(ROWS($AZ$10:AZ14),$AZ$10:$AZ$26,0)),"")</f>
        <v>378</v>
      </c>
      <c r="H14" s="763"/>
      <c r="I14" s="23"/>
      <c r="AX14" s="83">
        <f t="shared" si="0"/>
        <v>5</v>
      </c>
      <c r="AY14" s="83">
        <f>COUNTIF($BE$10:BE14,BE14)</f>
        <v>1</v>
      </c>
      <c r="AZ14" s="83">
        <f t="shared" si="1"/>
        <v>6</v>
      </c>
      <c r="BA14" s="83" t="str">
        <f>IF(ProvsCities!B14="","",ProvsCities!B14)</f>
        <v>Quirino Province</v>
      </c>
      <c r="BB14" s="84">
        <f>IFERROR(ProvsCities!C14/ProvsCities!GS14,"")</f>
        <v>0.84189795731428052</v>
      </c>
      <c r="BC14" s="84">
        <f>IFERROR(SUM(ProvsCities!N14,ProvsCities!AA14,ProvsCities!AN14,ProvsCities!BA14,ProvsCities!BN14,ProvsCities!CA14,ProvsCities!DA14,ProvsCities!DN14,ProvsCities!EA14,ProvsCities!EN14,ProvsCities!FA14,ProvsCities!FN14)/ProvsCities!C14,"")</f>
        <v>0.97573713415297569</v>
      </c>
      <c r="BD14" s="84">
        <f>IFERROR(SUM(ProvsCities!O14:P14,ProvsCities!AB14:AC14,ProvsCities!AO14:AP14,ProvsCities!BB14:BC14,ProvsCities!BO14:BP14,ProvsCities!CB14:CC14,ProvsCities!DB14:DC14,ProvsCities!DO14:DP14,ProvsCities!EB14:EC14,ProvsCities!EO14:EP14,ProvsCities!FB14:FC14,ProvsCities!FO14:FP14)/ProvsCities!C14,"")</f>
        <v>1.5667500816015669E-2</v>
      </c>
      <c r="BE14" s="84">
        <f>IFERROR(SUM(ProvsCities!Q14:R14,ProvsCities!AD14:AE14,ProvsCities!AQ14:AR14,ProvsCities!BD14:BE14,ProvsCities!BQ14:BR14,ProvsCities!CD14:CE14,ProvsCities!DD14:DE14,ProvsCities!DQ14:DR14,ProvsCities!ED14:EE14,ProvsCities!EQ14:ER14,ProvsCities!FD14:FE14,ProvsCities!FQ14:FR14)/ProvsCities!C14,"")</f>
        <v>8.5953650310085956E-3</v>
      </c>
      <c r="BF14" s="83">
        <f>IFERROR(SUM(ProvsCities!Q14:R14,ProvsCities!AD14:AE14,ProvsCities!AQ14:AR14,ProvsCities!BD14:BE14,ProvsCities!BQ14:BR14,ProvsCities!CD14:CE14,ProvsCities!DD14:DE14,ProvsCities!DQ14:DR14,ProvsCities!ED14:EE14,ProvsCities!EQ14:ER14,ProvsCities!FD14:FE14,ProvsCities!FQ14:FR14),"")</f>
        <v>158</v>
      </c>
    </row>
    <row r="15" spans="1:58" x14ac:dyDescent="0.3">
      <c r="A15" s="206">
        <v>6</v>
      </c>
      <c r="B15" s="460" t="str">
        <f>IFERROR(INDEX(BA$10:BA$26,MATCH(ROWS($AZ$10:AZ15),$AZ$10:$AZ$26,0)),"")</f>
        <v>Quirino Province</v>
      </c>
      <c r="C15" s="461">
        <f>IFERROR(INDEX(BB$10:BB$26,MATCH(ROWS($AZ$10:AZ15),$AZ$10:$AZ$26,0)),"")</f>
        <v>0.84189795731428052</v>
      </c>
      <c r="D15" s="461">
        <f>IFERROR(INDEX(BC$10:BC$26,MATCH(ROWS($AZ$10:AZ15),$AZ$10:$AZ$26,0)),"")</f>
        <v>0.97573713415297569</v>
      </c>
      <c r="E15" s="461">
        <f>IFERROR(INDEX(BD$10:BD$26,MATCH(ROWS($AZ$10:AZ15),$AZ$10:$AZ$26,0)),"")</f>
        <v>1.5667500816015669E-2</v>
      </c>
      <c r="F15" s="461">
        <f>IFERROR(INDEX(BE$10:BE$26,MATCH(ROWS($AZ$10:AZ15),$AZ$10:$AZ$26,0)),"")</f>
        <v>8.5953650310085956E-3</v>
      </c>
      <c r="G15" s="763">
        <f>IFERROR(INDEX(BF$10:BF$26,MATCH(ROWS($AZ$10:AZ15),$AZ$10:$AZ$26,0)),"")</f>
        <v>158</v>
      </c>
      <c r="H15" s="763"/>
      <c r="I15" s="23"/>
      <c r="AX15" s="83">
        <f t="shared" si="0"/>
        <v>0</v>
      </c>
      <c r="AY15" s="83">
        <f>COUNTIF($BE$10:BE15,BE15)</f>
        <v>1</v>
      </c>
      <c r="AZ15" s="83">
        <f t="shared" si="1"/>
        <v>1</v>
      </c>
      <c r="BA15" s="83" t="str">
        <f>IF(ProvsCities!B15="","",ProvsCities!B15)</f>
        <v>Isabela Province</v>
      </c>
      <c r="BB15" s="84">
        <f>IFERROR(ProvsCities!C15/ProvsCities!GS15,"")</f>
        <v>0.72171673424959948</v>
      </c>
      <c r="BC15" s="84">
        <f>IFERROR(SUM(ProvsCities!N15,ProvsCities!AA15,ProvsCities!AN15,ProvsCities!BA15,ProvsCities!BN15,ProvsCities!CA15,ProvsCities!DA15,ProvsCities!DN15,ProvsCities!EA15,ProvsCities!EN15,ProvsCities!FA15,ProvsCities!FN15)/ProvsCities!C15,"")</f>
        <v>0.91492570603167189</v>
      </c>
      <c r="BD15" s="84">
        <f>IFERROR(SUM(ProvsCities!O15:P15,ProvsCities!AB15:AC15,ProvsCities!AO15:AP15,ProvsCities!BB15:BC15,ProvsCities!BO15:BP15,ProvsCities!CB15:CC15,ProvsCities!DB15:DC15,ProvsCities!DO15:DP15,ProvsCities!EB15:EC15,ProvsCities!EO15:EP15,ProvsCities!FB15:FC15,ProvsCities!FO15:FP15)/ProvsCities!C15,"")</f>
        <v>4.5511029919386534E-2</v>
      </c>
      <c r="BE15" s="84">
        <f>IFERROR(SUM(ProvsCities!Q15:R15,ProvsCities!AD15:AE15,ProvsCities!AQ15:AR15,ProvsCities!BD15:BE15,ProvsCities!BQ15:BR15,ProvsCities!CD15:CE15,ProvsCities!DD15:DE15,ProvsCities!DQ15:DR15,ProvsCities!ED15:EE15,ProvsCities!EQ15:ER15,ProvsCities!FD15:FE15,ProvsCities!FQ15:FR15)/ProvsCities!C15,"")</f>
        <v>3.8904761398999503E-2</v>
      </c>
      <c r="BF15" s="83">
        <f>IFERROR(SUM(ProvsCities!Q15:R15,ProvsCities!AD15:AE15,ProvsCities!AQ15:AR15,ProvsCities!BD15:BE15,ProvsCities!BQ15:BR15,ProvsCities!CD15:CE15,ProvsCities!DD15:DE15,ProvsCities!DQ15:DR15,ProvsCities!ED15:EE15,ProvsCities!EQ15:ER15,ProvsCities!FD15:FE15,ProvsCities!FQ15:FR15),"")</f>
        <v>3663</v>
      </c>
    </row>
    <row r="16" spans="1:58" x14ac:dyDescent="0.3">
      <c r="A16" s="206">
        <v>7</v>
      </c>
      <c r="B16" s="460" t="str">
        <f>IFERROR(INDEX(BA$10:BA$26,MATCH(ROWS($AZ$10:AZ16),$AZ$10:$AZ$26,0)),"")</f>
        <v>City of Ilagan</v>
      </c>
      <c r="C16" s="461">
        <f>IFERROR(INDEX(BB$10:BB$26,MATCH(ROWS($AZ$10:AZ16),$AZ$10:$AZ$26,0)),"")</f>
        <v>0.76152578022852591</v>
      </c>
      <c r="D16" s="461">
        <f>IFERROR(INDEX(BC$10:BC$26,MATCH(ROWS($AZ$10:AZ16),$AZ$10:$AZ$26,0)),"")</f>
        <v>0.98492087190206035</v>
      </c>
      <c r="E16" s="461">
        <f>IFERROR(INDEX(BD$10:BD$26,MATCH(ROWS($AZ$10:AZ16),$AZ$10:$AZ$26,0)),"")</f>
        <v>9.7790385189608833E-3</v>
      </c>
      <c r="F16" s="461">
        <f>IFERROR(INDEX(BE$10:BE$26,MATCH(ROWS($AZ$10:AZ16),$AZ$10:$AZ$26,0)),"")</f>
        <v>5.3000895789787998E-3</v>
      </c>
      <c r="G16" s="763">
        <f>IFERROR(INDEX(BF$10:BF$26,MATCH(ROWS($AZ$10:AZ16),$AZ$10:$AZ$26,0)),"")</f>
        <v>71</v>
      </c>
      <c r="H16" s="763"/>
      <c r="I16" s="23"/>
      <c r="AX16" s="83">
        <f t="shared" si="0"/>
        <v>8</v>
      </c>
      <c r="AY16" s="83">
        <f>COUNTIF($BE$10:BE16,BE16)</f>
        <v>1</v>
      </c>
      <c r="AZ16" s="83">
        <f t="shared" si="1"/>
        <v>9</v>
      </c>
      <c r="BA16" s="83" t="str">
        <f>IF(ProvsCities!B16="","",ProvsCities!B16)</f>
        <v>Tuguegarao</v>
      </c>
      <c r="BB16" s="84">
        <f>IFERROR(ProvsCities!C16/ProvsCities!GS16,"")</f>
        <v>0.7872277810476751</v>
      </c>
      <c r="BC16" s="84">
        <f>IFERROR(SUM(ProvsCities!N16,ProvsCities!AA16,ProvsCities!AN16,ProvsCities!BA16,ProvsCities!BN16,ProvsCities!CA16,ProvsCities!DA16,ProvsCities!DN16,ProvsCities!EA16,ProvsCities!EN16,ProvsCities!FA16,ProvsCities!FN16)/ProvsCities!C16,"")</f>
        <v>0.98407476635514024</v>
      </c>
      <c r="BD16" s="84">
        <f>IFERROR(SUM(ProvsCities!O16:P16,ProvsCities!AB16:AC16,ProvsCities!AO16:AP16,ProvsCities!BB16:BC16,ProvsCities!BO16:BP16,ProvsCities!CB16:CC16,ProvsCities!DB16:DC16,ProvsCities!DO16:DP16,ProvsCities!EB16:EC16,ProvsCities!EO16:EP16,ProvsCities!FB16:FC16,ProvsCities!FO16:FP16)/ProvsCities!C16,"")</f>
        <v>1.6598130841121495E-2</v>
      </c>
      <c r="BE16" s="84">
        <f>IFERROR(SUM(ProvsCities!Q16:R16,ProvsCities!AD16:AE16,ProvsCities!AQ16:AR16,ProvsCities!BD16:BE16,ProvsCities!BQ16:BR16,ProvsCities!CD16:CE16,ProvsCities!DD16:DE16,ProvsCities!DQ16:DR16,ProvsCities!ED16:EE16,ProvsCities!EQ16:ER16,ProvsCities!FD16:FE16,ProvsCities!FQ16:FR16)/ProvsCities!C16,"")</f>
        <v>5.9813084112149536E-4</v>
      </c>
      <c r="BF16" s="83">
        <f>IFERROR(SUM(ProvsCities!Q16:R16,ProvsCities!AD16:AE16,ProvsCities!AQ16:AR16,ProvsCities!BD16:BE16,ProvsCities!BQ16:BR16,ProvsCities!CD16:CE16,ProvsCities!DD16:DE16,ProvsCities!DQ16:DR16,ProvsCities!ED16:EE16,ProvsCities!EQ16:ER16,ProvsCities!FD16:FE16,ProvsCities!FQ16:FR16),"")</f>
        <v>8</v>
      </c>
    </row>
    <row r="17" spans="1:58" x14ac:dyDescent="0.3">
      <c r="A17" s="206">
        <v>8</v>
      </c>
      <c r="B17" s="460" t="str">
        <f>IFERROR(INDEX(BA$10:BA$26,MATCH(ROWS($AZ$10:AZ17),$AZ$10:$AZ$26,0)),"")</f>
        <v>Santiago City</v>
      </c>
      <c r="C17" s="461">
        <f>IFERROR(INDEX(BB$10:BB$26,MATCH(ROWS($AZ$10:AZ17),$AZ$10:$AZ$26,0)),"")</f>
        <v>1.0679631249579435</v>
      </c>
      <c r="D17" s="461">
        <f>IFERROR(INDEX(BC$10:BC$26,MATCH(ROWS($AZ$10:AZ17),$AZ$10:$AZ$26,0)),"")</f>
        <v>0.99666057589313839</v>
      </c>
      <c r="E17" s="461">
        <f>IFERROR(INDEX(BD$10:BD$26,MATCH(ROWS($AZ$10:AZ17),$AZ$10:$AZ$26,0)),"")</f>
        <v>2.5203200806502425E-3</v>
      </c>
      <c r="F17" s="461">
        <f>IFERROR(INDEX(BE$10:BE$26,MATCH(ROWS($AZ$10:AZ17),$AZ$10:$AZ$26,0)),"")</f>
        <v>8.1910402621132887E-4</v>
      </c>
      <c r="G17" s="763">
        <f>IFERROR(INDEX(BF$10:BF$26,MATCH(ROWS($AZ$10:AZ17),$AZ$10:$AZ$26,0)),"")</f>
        <v>13</v>
      </c>
      <c r="H17" s="763"/>
      <c r="I17" s="23"/>
      <c r="AX17" s="83">
        <f t="shared" si="0"/>
        <v>1</v>
      </c>
      <c r="AY17" s="83">
        <f>COUNTIF($BE$10:BE17,BE17)</f>
        <v>1</v>
      </c>
      <c r="AZ17" s="83">
        <f t="shared" si="1"/>
        <v>2</v>
      </c>
      <c r="BA17" s="83" t="str">
        <f>IF(ProvsCities!B17="","",ProvsCities!B17)</f>
        <v>Cagayan Province</v>
      </c>
      <c r="BB17" s="84">
        <f>IFERROR(ProvsCities!C17/ProvsCities!GS17,"")</f>
        <v>0.76627400154462089</v>
      </c>
      <c r="BC17" s="84">
        <f>IFERROR(SUM(ProvsCities!N17,ProvsCities!AA17,ProvsCities!AN17,ProvsCities!BA17,ProvsCities!BN17,ProvsCities!CA17,ProvsCities!DA17,ProvsCities!DN17,ProvsCities!EA17,ProvsCities!EN17,ProvsCities!FA17,ProvsCities!FN17)/ProvsCities!C17,"")</f>
        <v>0.94813484708063023</v>
      </c>
      <c r="BD17" s="84">
        <f>IFERROR(SUM(ProvsCities!O17:P17,ProvsCities!AB17:AC17,ProvsCities!AO17:AP17,ProvsCities!BB17:BC17,ProvsCities!BO17:BP17,ProvsCities!CB17:CC17,ProvsCities!DB17:DC17,ProvsCities!DO17:DP17,ProvsCities!EB17:EC17,ProvsCities!EO17:EP17,ProvsCities!FB17:FC17,ProvsCities!FO17:FP17)/ProvsCities!C17,"")</f>
        <v>2.8475440222428174E-2</v>
      </c>
      <c r="BE17" s="84">
        <f>IFERROR(SUM(ProvsCities!Q17:R17,ProvsCities!AD17:AE17,ProvsCities!AQ17:AR17,ProvsCities!BD17:BE17,ProvsCities!BQ17:BR17,ProvsCities!CD17:CE17,ProvsCities!DD17:DE17,ProvsCities!DQ17:DR17,ProvsCities!ED17:EE17,ProvsCities!EQ17:ER17,ProvsCities!FD17:FE17,ProvsCities!FQ17:FR17)/ProvsCities!C17,"")</f>
        <v>2.290315106580167E-2</v>
      </c>
      <c r="BF17" s="83">
        <f>IFERROR(SUM(ProvsCities!Q17:R17,ProvsCities!AD17:AE17,ProvsCities!AQ17:AR17,ProvsCities!BD17:BE17,ProvsCities!BQ17:BR17,ProvsCities!CD17:CE17,ProvsCities!DD17:DE17,ProvsCities!DQ17:DR17,ProvsCities!ED17:EE17,ProvsCities!EQ17:ER17,ProvsCities!FD17:FE17,ProvsCities!FQ17:FR17),"")</f>
        <v>1977</v>
      </c>
    </row>
    <row r="18" spans="1:58" x14ac:dyDescent="0.3">
      <c r="A18" s="206">
        <v>9</v>
      </c>
      <c r="B18" s="460" t="str">
        <f>IFERROR(INDEX(BA$10:BA$26,MATCH(ROWS($AZ$10:AZ18),$AZ$10:$AZ$26,0)),"")</f>
        <v>Tuguegarao</v>
      </c>
      <c r="C18" s="461">
        <f>IFERROR(INDEX(BB$10:BB$26,MATCH(ROWS($AZ$10:AZ18),$AZ$10:$AZ$26,0)),"")</f>
        <v>0.7872277810476751</v>
      </c>
      <c r="D18" s="461">
        <f>IFERROR(INDEX(BC$10:BC$26,MATCH(ROWS($AZ$10:AZ18),$AZ$10:$AZ$26,0)),"")</f>
        <v>0.98407476635514024</v>
      </c>
      <c r="E18" s="461">
        <f>IFERROR(INDEX(BD$10:BD$26,MATCH(ROWS($AZ$10:AZ18),$AZ$10:$AZ$26,0)),"")</f>
        <v>1.6598130841121495E-2</v>
      </c>
      <c r="F18" s="461">
        <f>IFERROR(INDEX(BE$10:BE$26,MATCH(ROWS($AZ$10:AZ18),$AZ$10:$AZ$26,0)),"")</f>
        <v>5.9813084112149536E-4</v>
      </c>
      <c r="G18" s="763">
        <f>IFERROR(INDEX(BF$10:BF$26,MATCH(ROWS($AZ$10:AZ18),$AZ$10:$AZ$26,0)),"")</f>
        <v>8</v>
      </c>
      <c r="H18" s="763"/>
      <c r="I18" s="23"/>
      <c r="AX18" s="83">
        <f t="shared" si="0"/>
        <v>3</v>
      </c>
      <c r="AY18" s="83">
        <f>COUNTIF($BE$10:BE18,BE18)</f>
        <v>1</v>
      </c>
      <c r="AZ18" s="83">
        <f t="shared" si="1"/>
        <v>4</v>
      </c>
      <c r="BA18" s="83" t="str">
        <f>IF(ProvsCities!B18="","",ProvsCities!B18)</f>
        <v>Cauayan City</v>
      </c>
      <c r="BB18" s="84">
        <f>IFERROR(ProvsCities!C18/ProvsCities!GS18,"")</f>
        <v>0.78197320341047505</v>
      </c>
      <c r="BC18" s="84">
        <f>IFERROR(SUM(ProvsCities!N18,ProvsCities!AA18,ProvsCities!AN18,ProvsCities!BA18,ProvsCities!BN18,ProvsCities!CA18,ProvsCities!DA18,ProvsCities!DN18,ProvsCities!EA18,ProvsCities!EN18,ProvsCities!FA18,ProvsCities!FN18)/ProvsCities!C18,"")</f>
        <v>0.95482866043613712</v>
      </c>
      <c r="BD18" s="84">
        <f>IFERROR(SUM(ProvsCities!O18:P18,ProvsCities!AB18:AC18,ProvsCities!AO18:AP18,ProvsCities!BB18:BC18,ProvsCities!BO18:BP18,ProvsCities!CB18:CC18,ProvsCities!DB18:DC18,ProvsCities!DO18:DP18,ProvsCities!EB18:EC18,ProvsCities!EO18:EP18,ProvsCities!FB18:FC18,ProvsCities!FO18:FP18)/ProvsCities!C18,"")</f>
        <v>2.8770386659336632E-2</v>
      </c>
      <c r="BE18" s="84">
        <f>IFERROR(SUM(ProvsCities!Q18:R18,ProvsCities!AD18:AE18,ProvsCities!AQ18:AR18,ProvsCities!BD18:BE18,ProvsCities!BQ18:BR18,ProvsCities!CD18:CE18,ProvsCities!DD18:DE18,ProvsCities!DQ18:DR18,ProvsCities!ED18:EE18,ProvsCities!EQ18:ER18,ProvsCities!FD18:FE18,ProvsCities!FQ18:FR18)/ProvsCities!C18,"")</f>
        <v>1.6400952904526298E-2</v>
      </c>
      <c r="BF18" s="83">
        <f>IFERROR(SUM(ProvsCities!Q18:R18,ProvsCities!AD18:AE18,ProvsCities!AQ18:AR18,ProvsCities!BD18:BE18,ProvsCities!BQ18:BR18,ProvsCities!CD18:CE18,ProvsCities!DD18:DE18,ProvsCities!DQ18:DR18,ProvsCities!ED18:EE18,ProvsCities!EQ18:ER18,ProvsCities!FD18:FE18,ProvsCities!FQ18:FR18),"")</f>
        <v>179</v>
      </c>
    </row>
    <row r="19" spans="1:58" x14ac:dyDescent="0.3">
      <c r="A19" s="206">
        <v>10</v>
      </c>
      <c r="B19" s="460" t="str">
        <f>IFERROR(INDEX(BA$10:BA$26,MATCH(ROWS($AZ$10:AZ19),$AZ$10:$AZ$26,0)),"")</f>
        <v/>
      </c>
      <c r="C19" s="461" t="str">
        <f>IFERROR(INDEX(BB$10:BB$26,MATCH(ROWS($AZ$10:AZ19),$AZ$10:$AZ$26,0)),"")</f>
        <v/>
      </c>
      <c r="D19" s="461" t="str">
        <f>IFERROR(INDEX(BC$10:BC$26,MATCH(ROWS($AZ$10:AZ19),$AZ$10:$AZ$26,0)),"")</f>
        <v/>
      </c>
      <c r="E19" s="461" t="str">
        <f>IFERROR(INDEX(BD$10:BD$26,MATCH(ROWS($AZ$10:AZ19),$AZ$10:$AZ$26,0)),"")</f>
        <v/>
      </c>
      <c r="F19" s="461" t="str">
        <f>IFERROR(INDEX(BE$10:BE$26,MATCH(ROWS($AZ$10:AZ19),$AZ$10:$AZ$26,0)),"")</f>
        <v/>
      </c>
      <c r="G19" s="763" t="str">
        <f>IFERROR(INDEX(BF$10:BF$26,MATCH(ROWS($AZ$10:AZ19),$AZ$10:$AZ$26,0)),"")</f>
        <v/>
      </c>
      <c r="H19" s="763"/>
      <c r="I19" s="23"/>
      <c r="AX19" s="83">
        <f t="shared" si="0"/>
        <v>0</v>
      </c>
      <c r="AY19" s="83">
        <f>COUNTIF($BE$10:BE19,BE19)</f>
        <v>1</v>
      </c>
      <c r="AZ19" s="83">
        <f t="shared" si="1"/>
        <v>1</v>
      </c>
      <c r="BA19" s="83" t="str">
        <f>IF(ProvsCities!B19="","",ProvsCities!B19)</f>
        <v/>
      </c>
      <c r="BB19" s="84" t="str">
        <f>IFERROR(ProvsCities!C19/ProvsCities!GS19,"")</f>
        <v/>
      </c>
      <c r="BC19" s="84" t="str">
        <f>IFERROR(SUM(ProvsCities!N19,ProvsCities!AA19,ProvsCities!AN19,ProvsCities!BA19,ProvsCities!BN19,ProvsCities!CA19,ProvsCities!DA19,ProvsCities!DN19,ProvsCities!EA19,ProvsCities!EN19,ProvsCities!FA19,ProvsCities!FN19)/ProvsCities!C19,"")</f>
        <v/>
      </c>
      <c r="BD19" s="84" t="str">
        <f>IFERROR(SUM(ProvsCities!O19:P19,ProvsCities!AB19:AC19,ProvsCities!AO19:AP19,ProvsCities!BB19:BC19,ProvsCities!BO19:BP19,ProvsCities!CB19:CC19,ProvsCities!DB19:DC19,ProvsCities!DO19:DP19,ProvsCities!EB19:EC19,ProvsCities!EO19:EP19,ProvsCities!FB19:FC19,ProvsCities!FO19:FP19)/ProvsCities!C19,"")</f>
        <v/>
      </c>
      <c r="BE19" s="84" t="str">
        <f>IFERROR(SUM(ProvsCities!Q19:R19,ProvsCities!AD19:AE19,ProvsCities!AQ19:AR19,ProvsCities!BD19:BE19,ProvsCities!BQ19:BR19,ProvsCities!CD19:CE19,ProvsCities!DD19:DE19,ProvsCities!DQ19:DR19,ProvsCities!ED19:EE19,ProvsCities!EQ19:ER19,ProvsCities!FD19:FE19,ProvsCities!FQ19:FR19)/ProvsCities!C19,"")</f>
        <v/>
      </c>
      <c r="BF19" s="83">
        <f>IFERROR(SUM(ProvsCities!Q19:R19,ProvsCities!AD19:AE19,ProvsCities!AQ19:AR19,ProvsCities!BD19:BE19,ProvsCities!BQ19:BR19,ProvsCities!CD19:CE19,ProvsCities!DD19:DE19,ProvsCities!DQ19:DR19,ProvsCities!ED19:EE19,ProvsCities!EQ19:ER19,ProvsCities!FD19:FE19,ProvsCities!FQ19:FR19),"")</f>
        <v>0</v>
      </c>
    </row>
    <row r="20" spans="1:58" x14ac:dyDescent="0.3">
      <c r="A20" s="206">
        <v>11</v>
      </c>
      <c r="B20" s="460" t="str">
        <f>IFERROR(INDEX(BA$10:BA$26,MATCH(ROWS($AZ$10:AZ20),$AZ$10:$AZ$26,0)),"")</f>
        <v/>
      </c>
      <c r="C20" s="461" t="str">
        <f>IFERROR(INDEX(BB$10:BB$26,MATCH(ROWS($AZ$10:AZ20),$AZ$10:$AZ$26,0)),"")</f>
        <v/>
      </c>
      <c r="D20" s="461" t="str">
        <f>IFERROR(INDEX(BC$10:BC$26,MATCH(ROWS($AZ$10:AZ20),$AZ$10:$AZ$26,0)),"")</f>
        <v/>
      </c>
      <c r="E20" s="461" t="str">
        <f>IFERROR(INDEX(BD$10:BD$26,MATCH(ROWS($AZ$10:AZ20),$AZ$10:$AZ$26,0)),"")</f>
        <v/>
      </c>
      <c r="F20" s="461" t="str">
        <f>IFERROR(INDEX(BE$10:BE$26,MATCH(ROWS($AZ$10:AZ20),$AZ$10:$AZ$26,0)),"")</f>
        <v/>
      </c>
      <c r="G20" s="763" t="str">
        <f>IFERROR(INDEX(BF$10:BF$26,MATCH(ROWS($AZ$10:AZ20),$AZ$10:$AZ$26,0)),"")</f>
        <v/>
      </c>
      <c r="H20" s="763"/>
      <c r="I20" s="23"/>
      <c r="AX20" s="83">
        <f t="shared" si="0"/>
        <v>0</v>
      </c>
      <c r="AY20" s="83">
        <f>COUNTIF($BE$10:BE20,BE20)</f>
        <v>2</v>
      </c>
      <c r="AZ20" s="83">
        <f t="shared" si="1"/>
        <v>2</v>
      </c>
      <c r="BA20" s="83" t="str">
        <f>IF(ProvsCities!B20="","",ProvsCities!B20)</f>
        <v/>
      </c>
      <c r="BB20" s="84" t="str">
        <f>IFERROR(ProvsCities!C20/ProvsCities!GS20,"")</f>
        <v/>
      </c>
      <c r="BC20" s="84" t="str">
        <f>IFERROR(SUM(ProvsCities!N20,ProvsCities!AA20,ProvsCities!AN20,ProvsCities!BA20,ProvsCities!BN20,ProvsCities!CA20,ProvsCities!DA20,ProvsCities!DN20,ProvsCities!EA20,ProvsCities!EN20,ProvsCities!FA20,ProvsCities!FN20)/ProvsCities!C20,"")</f>
        <v/>
      </c>
      <c r="BD20" s="84" t="str">
        <f>IFERROR(SUM(ProvsCities!O20:P20,ProvsCities!AB20:AC20,ProvsCities!AO20:AP20,ProvsCities!BB20:BC20,ProvsCities!BO20:BP20,ProvsCities!CB20:CC20,ProvsCities!DB20:DC20,ProvsCities!DO20:DP20,ProvsCities!EB20:EC20,ProvsCities!EO20:EP20,ProvsCities!FB20:FC20,ProvsCities!FO20:FP20)/ProvsCities!C20,"")</f>
        <v/>
      </c>
      <c r="BE20" s="84" t="str">
        <f>IFERROR(SUM(ProvsCities!Q20:R20,ProvsCities!AD20:AE20,ProvsCities!AQ20:AR20,ProvsCities!BD20:BE20,ProvsCities!BQ20:BR20,ProvsCities!CD20:CE20,ProvsCities!DD20:DE20,ProvsCities!DQ20:DR20,ProvsCities!ED20:EE20,ProvsCities!EQ20:ER20,ProvsCities!FD20:FE20,ProvsCities!FQ20:FR20)/ProvsCities!C20,"")</f>
        <v/>
      </c>
      <c r="BF20" s="83">
        <f>IFERROR(SUM(ProvsCities!Q20:R20,ProvsCities!AD20:AE20,ProvsCities!AQ20:AR20,ProvsCities!BD20:BE20,ProvsCities!BQ20:BR20,ProvsCities!CD20:CE20,ProvsCities!DD20:DE20,ProvsCities!DQ20:DR20,ProvsCities!ED20:EE20,ProvsCities!EQ20:ER20,ProvsCities!FD20:FE20,ProvsCities!FQ20:FR20),"")</f>
        <v>0</v>
      </c>
    </row>
    <row r="21" spans="1:58" x14ac:dyDescent="0.3">
      <c r="A21" s="206">
        <v>12</v>
      </c>
      <c r="B21" s="460" t="str">
        <f>IFERROR(INDEX(BA$10:BA$26,MATCH(ROWS($AZ$10:AZ21),$AZ$10:$AZ$26,0)),"")</f>
        <v/>
      </c>
      <c r="C21" s="461" t="str">
        <f>IFERROR(INDEX(BB$10:BB$26,MATCH(ROWS($AZ$10:AZ21),$AZ$10:$AZ$26,0)),"")</f>
        <v/>
      </c>
      <c r="D21" s="461" t="str">
        <f>IFERROR(INDEX(BC$10:BC$26,MATCH(ROWS($AZ$10:AZ21),$AZ$10:$AZ$26,0)),"")</f>
        <v/>
      </c>
      <c r="E21" s="461" t="str">
        <f>IFERROR(INDEX(BD$10:BD$26,MATCH(ROWS($AZ$10:AZ21),$AZ$10:$AZ$26,0)),"")</f>
        <v/>
      </c>
      <c r="F21" s="461" t="str">
        <f>IFERROR(INDEX(BE$10:BE$26,MATCH(ROWS($AZ$10:AZ21),$AZ$10:$AZ$26,0)),"")</f>
        <v/>
      </c>
      <c r="G21" s="763" t="str">
        <f>IFERROR(INDEX(BF$10:BF$26,MATCH(ROWS($AZ$10:AZ21),$AZ$10:$AZ$26,0)),"")</f>
        <v/>
      </c>
      <c r="H21" s="763"/>
      <c r="I21" s="23"/>
      <c r="AX21" s="83">
        <f t="shared" si="0"/>
        <v>0</v>
      </c>
      <c r="AY21" s="83">
        <f>COUNTIF($BE$10:BE21,BE21)</f>
        <v>3</v>
      </c>
      <c r="AZ21" s="83">
        <f t="shared" si="1"/>
        <v>3</v>
      </c>
      <c r="BA21" s="83" t="str">
        <f>IF(ProvsCities!B21="","",ProvsCities!B21)</f>
        <v/>
      </c>
      <c r="BB21" s="84" t="str">
        <f>IFERROR(ProvsCities!C21/ProvsCities!GS21,"")</f>
        <v/>
      </c>
      <c r="BC21" s="84" t="str">
        <f>IFERROR(SUM(ProvsCities!N21,ProvsCities!AA21,ProvsCities!AN21,ProvsCities!BA21,ProvsCities!BN21,ProvsCities!CA21,ProvsCities!DA21,ProvsCities!DN21,ProvsCities!EA21,ProvsCities!EN21,ProvsCities!FA21,ProvsCities!FN21)/ProvsCities!C21,"")</f>
        <v/>
      </c>
      <c r="BD21" s="84" t="str">
        <f>IFERROR(SUM(ProvsCities!O21:P21,ProvsCities!AB21:AC21,ProvsCities!AO21:AP21,ProvsCities!BB21:BC21,ProvsCities!BO21:BP21,ProvsCities!CB21:CC21,ProvsCities!DB21:DC21,ProvsCities!DO21:DP21,ProvsCities!EB21:EC21,ProvsCities!EO21:EP21,ProvsCities!FB21:FC21,ProvsCities!FO21:FP21)/ProvsCities!C21,"")</f>
        <v/>
      </c>
      <c r="BE21" s="84" t="str">
        <f>IFERROR(SUM(ProvsCities!Q21:R21,ProvsCities!AD21:AE21,ProvsCities!AQ21:AR21,ProvsCities!BD21:BE21,ProvsCities!BQ21:BR21,ProvsCities!CD21:CE21,ProvsCities!DD21:DE21,ProvsCities!DQ21:DR21,ProvsCities!ED21:EE21,ProvsCities!EQ21:ER21,ProvsCities!FD21:FE21,ProvsCities!FQ21:FR21)/ProvsCities!C21,"")</f>
        <v/>
      </c>
      <c r="BF21" s="83">
        <f>IFERROR(SUM(ProvsCities!Q21:R21,ProvsCities!AD21:AE21,ProvsCities!AQ21:AR21,ProvsCities!BD21:BE21,ProvsCities!BQ21:BR21,ProvsCities!CD21:CE21,ProvsCities!DD21:DE21,ProvsCities!DQ21:DR21,ProvsCities!ED21:EE21,ProvsCities!EQ21:ER21,ProvsCities!FD21:FE21,ProvsCities!FQ21:FR21),"")</f>
        <v>0</v>
      </c>
    </row>
    <row r="22" spans="1:58" x14ac:dyDescent="0.3">
      <c r="A22" s="206">
        <v>13</v>
      </c>
      <c r="B22" s="460" t="str">
        <f>IFERROR(INDEX(BA$10:BA$26,MATCH(ROWS($AZ$10:AZ22),$AZ$10:$AZ$26,0)),"")</f>
        <v/>
      </c>
      <c r="C22" s="461" t="str">
        <f>IFERROR(INDEX(BB$10:BB$26,MATCH(ROWS($AZ$10:AZ22),$AZ$10:$AZ$26,0)),"")</f>
        <v/>
      </c>
      <c r="D22" s="461" t="str">
        <f>IFERROR(INDEX(BC$10:BC$26,MATCH(ROWS($AZ$10:AZ22),$AZ$10:$AZ$26,0)),"")</f>
        <v/>
      </c>
      <c r="E22" s="461" t="str">
        <f>IFERROR(INDEX(BD$10:BD$26,MATCH(ROWS($AZ$10:AZ22),$AZ$10:$AZ$26,0)),"")</f>
        <v/>
      </c>
      <c r="F22" s="461" t="str">
        <f>IFERROR(INDEX(BE$10:BE$26,MATCH(ROWS($AZ$10:AZ22),$AZ$10:$AZ$26,0)),"")</f>
        <v/>
      </c>
      <c r="G22" s="763" t="str">
        <f>IFERROR(INDEX(BF$10:BF$26,MATCH(ROWS($AZ$10:AZ22),$AZ$10:$AZ$26,0)),"")</f>
        <v/>
      </c>
      <c r="H22" s="763"/>
      <c r="I22" s="23"/>
      <c r="AX22" s="83">
        <f t="shared" si="0"/>
        <v>0</v>
      </c>
      <c r="AY22" s="83">
        <f>COUNTIF($BE$10:BE22,BE22)</f>
        <v>4</v>
      </c>
      <c r="AZ22" s="83">
        <f t="shared" si="1"/>
        <v>4</v>
      </c>
      <c r="BA22" s="83" t="str">
        <f>IF(ProvsCities!B22="","",ProvsCities!B22)</f>
        <v/>
      </c>
      <c r="BB22" s="84" t="str">
        <f>IFERROR(ProvsCities!C22/ProvsCities!GS22,"")</f>
        <v/>
      </c>
      <c r="BC22" s="84" t="str">
        <f>IFERROR(SUM(ProvsCities!N22,ProvsCities!AA22,ProvsCities!AN22,ProvsCities!BA22,ProvsCities!BN22,ProvsCities!CA22,ProvsCities!DA22,ProvsCities!DN22,ProvsCities!EA22,ProvsCities!EN22,ProvsCities!FA22,ProvsCities!FN22)/ProvsCities!C22,"")</f>
        <v/>
      </c>
      <c r="BD22" s="84" t="str">
        <f>IFERROR(SUM(ProvsCities!O22:P22,ProvsCities!AB22:AC22,ProvsCities!AO22:AP22,ProvsCities!BB22:BC22,ProvsCities!BO22:BP22,ProvsCities!CB22:CC22,ProvsCities!DB22:DC22,ProvsCities!DO22:DP22,ProvsCities!EB22:EC22,ProvsCities!EO22:EP22,ProvsCities!FB22:FC22,ProvsCities!FO22:FP22)/ProvsCities!C22,"")</f>
        <v/>
      </c>
      <c r="BE22" s="84" t="str">
        <f>IFERROR(SUM(ProvsCities!Q22:R22,ProvsCities!AD22:AE22,ProvsCities!AQ22:AR22,ProvsCities!BD22:BE22,ProvsCities!BQ22:BR22,ProvsCities!CD22:CE22,ProvsCities!DD22:DE22,ProvsCities!DQ22:DR22,ProvsCities!ED22:EE22,ProvsCities!EQ22:ER22,ProvsCities!FD22:FE22,ProvsCities!FQ22:FR22)/ProvsCities!C22,"")</f>
        <v/>
      </c>
      <c r="BF22" s="83">
        <f>IFERROR(SUM(ProvsCities!Q22:R22,ProvsCities!AD22:AE22,ProvsCities!AQ22:AR22,ProvsCities!BD22:BE22,ProvsCities!BQ22:BR22,ProvsCities!CD22:CE22,ProvsCities!DD22:DE22,ProvsCities!DQ22:DR22,ProvsCities!ED22:EE22,ProvsCities!EQ22:ER22,ProvsCities!FD22:FE22,ProvsCities!FQ22:FR22),"")</f>
        <v>0</v>
      </c>
    </row>
    <row r="23" spans="1:58" x14ac:dyDescent="0.3">
      <c r="A23" s="206">
        <v>14</v>
      </c>
      <c r="B23" s="460" t="str">
        <f>IFERROR(INDEX(BA$10:BA$26,MATCH(ROWS($AZ$10:AZ23),$AZ$10:$AZ$26,0)),"")</f>
        <v/>
      </c>
      <c r="C23" s="461" t="str">
        <f>IFERROR(INDEX(BB$10:BB$26,MATCH(ROWS($AZ$10:AZ23),$AZ$10:$AZ$26,0)),"")</f>
        <v/>
      </c>
      <c r="D23" s="461" t="str">
        <f>IFERROR(INDEX(BC$10:BC$26,MATCH(ROWS($AZ$10:AZ23),$AZ$10:$AZ$26,0)),"")</f>
        <v/>
      </c>
      <c r="E23" s="461" t="str">
        <f>IFERROR(INDEX(BD$10:BD$26,MATCH(ROWS($AZ$10:AZ23),$AZ$10:$AZ$26,0)),"")</f>
        <v/>
      </c>
      <c r="F23" s="461" t="str">
        <f>IFERROR(INDEX(BE$10:BE$26,MATCH(ROWS($AZ$10:AZ23),$AZ$10:$AZ$26,0)),"")</f>
        <v/>
      </c>
      <c r="G23" s="763" t="str">
        <f>IFERROR(INDEX(BF$10:BF$26,MATCH(ROWS($AZ$10:AZ23),$AZ$10:$AZ$26,0)),"")</f>
        <v/>
      </c>
      <c r="H23" s="763"/>
      <c r="I23" s="23"/>
      <c r="AX23" s="83">
        <f t="shared" si="0"/>
        <v>0</v>
      </c>
      <c r="AY23" s="83">
        <f>COUNTIF($BE$10:BE23,BE23)</f>
        <v>5</v>
      </c>
      <c r="AZ23" s="83">
        <f t="shared" si="1"/>
        <v>5</v>
      </c>
      <c r="BA23" s="83" t="str">
        <f>IF(ProvsCities!B23="","",ProvsCities!B23)</f>
        <v/>
      </c>
      <c r="BB23" s="84" t="str">
        <f>IFERROR(ProvsCities!C23/ProvsCities!GS23,"")</f>
        <v/>
      </c>
      <c r="BC23" s="84" t="str">
        <f>IFERROR(SUM(ProvsCities!N23,ProvsCities!AA23,ProvsCities!AN23,ProvsCities!BA23,ProvsCities!BN23,ProvsCities!CA23,ProvsCities!DA23,ProvsCities!DN23,ProvsCities!EA23,ProvsCities!EN23,ProvsCities!FA23,ProvsCities!FN23)/ProvsCities!C23,"")</f>
        <v/>
      </c>
      <c r="BD23" s="84" t="str">
        <f>IFERROR(SUM(ProvsCities!O23:P23,ProvsCities!AB23:AC23,ProvsCities!AO23:AP23,ProvsCities!BB23:BC23,ProvsCities!BO23:BP23,ProvsCities!CB23:CC23,ProvsCities!DB23:DC23,ProvsCities!DO23:DP23,ProvsCities!EB23:EC23,ProvsCities!EO23:EP23,ProvsCities!FB23:FC23,ProvsCities!FO23:FP23)/ProvsCities!C23,"")</f>
        <v/>
      </c>
      <c r="BE23" s="84" t="str">
        <f>IFERROR(SUM(ProvsCities!Q23:R23,ProvsCities!AD23:AE23,ProvsCities!AQ23:AR23,ProvsCities!BD23:BE23,ProvsCities!BQ23:BR23,ProvsCities!CD23:CE23,ProvsCities!DD23:DE23,ProvsCities!DQ23:DR23,ProvsCities!ED23:EE23,ProvsCities!EQ23:ER23,ProvsCities!FD23:FE23,ProvsCities!FQ23:FR23)/ProvsCities!C23,"")</f>
        <v/>
      </c>
      <c r="BF23" s="83">
        <f>IFERROR(SUM(ProvsCities!Q23:R23,ProvsCities!AD23:AE23,ProvsCities!AQ23:AR23,ProvsCities!BD23:BE23,ProvsCities!BQ23:BR23,ProvsCities!CD23:CE23,ProvsCities!DD23:DE23,ProvsCities!DQ23:DR23,ProvsCities!ED23:EE23,ProvsCities!EQ23:ER23,ProvsCities!FD23:FE23,ProvsCities!FQ23:FR23),"")</f>
        <v>0</v>
      </c>
    </row>
    <row r="24" spans="1:58" x14ac:dyDescent="0.3">
      <c r="A24" s="206">
        <v>15</v>
      </c>
      <c r="B24" s="460" t="str">
        <f>IFERROR(INDEX(BA$10:BA$26,MATCH(ROWS($AZ$10:AZ24),$AZ$10:$AZ$26,0)),"")</f>
        <v/>
      </c>
      <c r="C24" s="461" t="str">
        <f>IFERROR(INDEX(BB$10:BB$26,MATCH(ROWS($AZ$10:AZ24),$AZ$10:$AZ$26,0)),"")</f>
        <v/>
      </c>
      <c r="D24" s="461" t="str">
        <f>IFERROR(INDEX(BC$10:BC$26,MATCH(ROWS($AZ$10:AZ24),$AZ$10:$AZ$26,0)),"")</f>
        <v/>
      </c>
      <c r="E24" s="461" t="str">
        <f>IFERROR(INDEX(BD$10:BD$26,MATCH(ROWS($AZ$10:AZ24),$AZ$10:$AZ$26,0)),"")</f>
        <v/>
      </c>
      <c r="F24" s="461" t="str">
        <f>IFERROR(INDEX(BE$10:BE$26,MATCH(ROWS($AZ$10:AZ24),$AZ$10:$AZ$26,0)),"")</f>
        <v/>
      </c>
      <c r="G24" s="763" t="str">
        <f>IFERROR(INDEX(BF$10:BF$26,MATCH(ROWS($AZ$10:AZ24),$AZ$10:$AZ$26,0)),"")</f>
        <v/>
      </c>
      <c r="H24" s="763"/>
      <c r="I24" s="23"/>
      <c r="AX24" s="83">
        <f t="shared" si="0"/>
        <v>0</v>
      </c>
      <c r="AY24" s="83">
        <f>COUNTIF($BE$10:BE24,BE24)</f>
        <v>6</v>
      </c>
      <c r="AZ24" s="83">
        <f t="shared" si="1"/>
        <v>6</v>
      </c>
      <c r="BA24" s="83" t="str">
        <f>IF(ProvsCities!B24="","",ProvsCities!B24)</f>
        <v/>
      </c>
      <c r="BB24" s="84" t="str">
        <f>IFERROR(ProvsCities!C24/ProvsCities!GS24,"")</f>
        <v/>
      </c>
      <c r="BC24" s="84" t="str">
        <f>IFERROR(SUM(ProvsCities!N24,ProvsCities!AA24,ProvsCities!AN24,ProvsCities!BA24,ProvsCities!BN24,ProvsCities!CA24,ProvsCities!DA24,ProvsCities!DN24,ProvsCities!EA24,ProvsCities!EN24,ProvsCities!FA24,ProvsCities!FN24)/ProvsCities!C24,"")</f>
        <v/>
      </c>
      <c r="BD24" s="84" t="str">
        <f>IFERROR(SUM(ProvsCities!O24:P24,ProvsCities!AB24:AC24,ProvsCities!AO24:AP24,ProvsCities!BB24:BC24,ProvsCities!BO24:BP24,ProvsCities!CB24:CC24,ProvsCities!DB24:DC24,ProvsCities!DO24:DP24,ProvsCities!EB24:EC24,ProvsCities!EO24:EP24,ProvsCities!FB24:FC24,ProvsCities!FO24:FP24)/ProvsCities!C24,"")</f>
        <v/>
      </c>
      <c r="BE24" s="84" t="str">
        <f>IFERROR(SUM(ProvsCities!Q24:R24,ProvsCities!AD24:AE24,ProvsCities!AQ24:AR24,ProvsCities!BD24:BE24,ProvsCities!BQ24:BR24,ProvsCities!CD24:CE24,ProvsCities!DD24:DE24,ProvsCities!DQ24:DR24,ProvsCities!ED24:EE24,ProvsCities!EQ24:ER24,ProvsCities!FD24:FE24,ProvsCities!FQ24:FR24)/ProvsCities!C24,"")</f>
        <v/>
      </c>
      <c r="BF24" s="83">
        <f>IFERROR(SUM(ProvsCities!Q24:R24,ProvsCities!AD24:AE24,ProvsCities!AQ24:AR24,ProvsCities!BD24:BE24,ProvsCities!BQ24:BR24,ProvsCities!CD24:CE24,ProvsCities!DD24:DE24,ProvsCities!DQ24:DR24,ProvsCities!ED24:EE24,ProvsCities!EQ24:ER24,ProvsCities!FD24:FE24,ProvsCities!FQ24:FR24),"")</f>
        <v>0</v>
      </c>
    </row>
    <row r="25" spans="1:58" x14ac:dyDescent="0.3">
      <c r="A25" s="206">
        <v>16</v>
      </c>
      <c r="B25" s="460" t="str">
        <f>IFERROR(INDEX(BA$10:BA$26,MATCH(ROWS($AZ$10:AZ25),$AZ$10:$AZ$26,0)),"")</f>
        <v/>
      </c>
      <c r="C25" s="461" t="str">
        <f>IFERROR(INDEX(BB$10:BB$26,MATCH(ROWS($AZ$10:AZ25),$AZ$10:$AZ$26,0)),"")</f>
        <v/>
      </c>
      <c r="D25" s="461" t="str">
        <f>IFERROR(INDEX(BC$10:BC$26,MATCH(ROWS($AZ$10:AZ25),$AZ$10:$AZ$26,0)),"")</f>
        <v/>
      </c>
      <c r="E25" s="461" t="str">
        <f>IFERROR(INDEX(BD$10:BD$26,MATCH(ROWS($AZ$10:AZ25),$AZ$10:$AZ$26,0)),"")</f>
        <v/>
      </c>
      <c r="F25" s="461" t="str">
        <f>IFERROR(INDEX(BE$10:BE$26,MATCH(ROWS($AZ$10:AZ25),$AZ$10:$AZ$26,0)),"")</f>
        <v/>
      </c>
      <c r="G25" s="763" t="str">
        <f>IFERROR(INDEX(BF$10:BF$26,MATCH(ROWS($AZ$10:AZ25),$AZ$10:$AZ$26,0)),"")</f>
        <v/>
      </c>
      <c r="H25" s="763"/>
      <c r="I25" s="23"/>
      <c r="AX25" s="83">
        <f t="shared" si="0"/>
        <v>0</v>
      </c>
      <c r="AY25" s="83">
        <f>COUNTIF($BE$10:BE25,BE25)</f>
        <v>7</v>
      </c>
      <c r="AZ25" s="83">
        <f t="shared" si="1"/>
        <v>7</v>
      </c>
      <c r="BA25" s="83" t="str">
        <f>IF(ProvsCities!B25="","",ProvsCities!B25)</f>
        <v/>
      </c>
      <c r="BB25" s="84" t="str">
        <f>IFERROR(ProvsCities!C25/ProvsCities!GS25,"")</f>
        <v/>
      </c>
      <c r="BC25" s="84" t="str">
        <f>IFERROR(SUM(ProvsCities!N25,ProvsCities!AA25,ProvsCities!AN25,ProvsCities!BA25,ProvsCities!BN25,ProvsCities!CA25,ProvsCities!DA25,ProvsCities!DN25,ProvsCities!EA25,ProvsCities!EN25,ProvsCities!FA25,ProvsCities!FN25)/ProvsCities!C25,"")</f>
        <v/>
      </c>
      <c r="BD25" s="84" t="str">
        <f>IFERROR(SUM(ProvsCities!O25:P25,ProvsCities!AB25:AC25,ProvsCities!AO25:AP25,ProvsCities!BB25:BC25,ProvsCities!BO25:BP25,ProvsCities!CB25:CC25,ProvsCities!DB25:DC25,ProvsCities!DO25:DP25,ProvsCities!EB25:EC25,ProvsCities!EO25:EP25,ProvsCities!FB25:FC25,ProvsCities!FO25:FP25)/ProvsCities!C25,"")</f>
        <v/>
      </c>
      <c r="BE25" s="84" t="str">
        <f>IFERROR(SUM(ProvsCities!Q25:R25,ProvsCities!AD25:AE25,ProvsCities!AQ25:AR25,ProvsCities!BD25:BE25,ProvsCities!BQ25:BR25,ProvsCities!CD25:CE25,ProvsCities!DD25:DE25,ProvsCities!DQ25:DR25,ProvsCities!ED25:EE25,ProvsCities!EQ25:ER25,ProvsCities!FD25:FE25,ProvsCities!FQ25:FR25)/ProvsCities!C25,"")</f>
        <v/>
      </c>
      <c r="BF25" s="83">
        <f>IFERROR(SUM(ProvsCities!Q25:R25,ProvsCities!AD25:AE25,ProvsCities!AQ25:AR25,ProvsCities!BD25:BE25,ProvsCities!BQ25:BR25,ProvsCities!CD25:CE25,ProvsCities!DD25:DE25,ProvsCities!DQ25:DR25,ProvsCities!ED25:EE25,ProvsCities!EQ25:ER25,ProvsCities!FD25:FE25,ProvsCities!FQ25:FR25),"")</f>
        <v>0</v>
      </c>
    </row>
    <row r="26" spans="1:58" x14ac:dyDescent="0.3">
      <c r="A26" s="206">
        <v>17</v>
      </c>
      <c r="B26" s="460" t="str">
        <f>IFERROR(INDEX(BA$10:BA$26,MATCH(ROWS($AZ$10:AZ26),$AZ$10:$AZ$26,0)),"")</f>
        <v/>
      </c>
      <c r="C26" s="461" t="str">
        <f>IFERROR(INDEX(BB$10:BB$26,MATCH(ROWS($AZ$10:AZ26),$AZ$10:$AZ$26,0)),"")</f>
        <v/>
      </c>
      <c r="D26" s="461" t="str">
        <f>IFERROR(INDEX(BC$10:BC$26,MATCH(ROWS($AZ$10:AZ26),$AZ$10:$AZ$26,0)),"")</f>
        <v/>
      </c>
      <c r="E26" s="461" t="str">
        <f>IFERROR(INDEX(BD$10:BD$26,MATCH(ROWS($AZ$10:AZ26),$AZ$10:$AZ$26,0)),"")</f>
        <v/>
      </c>
      <c r="F26" s="461" t="str">
        <f>IFERROR(INDEX(BE$10:BE$26,MATCH(ROWS($AZ$10:AZ26),$AZ$10:$AZ$26,0)),"")</f>
        <v/>
      </c>
      <c r="G26" s="763" t="str">
        <f>IFERROR(INDEX(BF$10:BF$26,MATCH(ROWS($AZ$10:AZ26),$AZ$10:$AZ$26,0)),"")</f>
        <v/>
      </c>
      <c r="H26" s="763"/>
      <c r="I26" s="23"/>
      <c r="AX26" s="83">
        <f t="shared" si="0"/>
        <v>0</v>
      </c>
      <c r="AY26" s="83">
        <f>COUNTIF($BE$10:BE26,BE26)</f>
        <v>8</v>
      </c>
      <c r="AZ26" s="83">
        <f t="shared" si="1"/>
        <v>8</v>
      </c>
      <c r="BA26" s="83" t="str">
        <f>IF(ProvsCities!B26="","",ProvsCities!B26)</f>
        <v/>
      </c>
      <c r="BB26" s="84" t="str">
        <f>IFERROR(ProvsCities!C26/ProvsCities!GS26,"")</f>
        <v/>
      </c>
      <c r="BC26" s="84" t="str">
        <f>IFERROR(SUM(ProvsCities!N26,ProvsCities!AA26,ProvsCities!AN26,ProvsCities!BA26,ProvsCities!BN26,ProvsCities!CA26,ProvsCities!DA26,ProvsCities!DN26,ProvsCities!EA26,ProvsCities!EN26,ProvsCities!FA26,ProvsCities!FN26)/ProvsCities!C26,"")</f>
        <v/>
      </c>
      <c r="BD26" s="84" t="str">
        <f>IFERROR(SUM(ProvsCities!O26:P26,ProvsCities!AB26:AC26,ProvsCities!AO26:AP26,ProvsCities!BB26:BC26,ProvsCities!BO26:BP26,ProvsCities!CB26:CC26,ProvsCities!DB26:DC26,ProvsCities!DO26:DP26,ProvsCities!EB26:EC26,ProvsCities!EO26:EP26,ProvsCities!FB26:FC26,ProvsCities!FO26:FP26)/ProvsCities!C26,"")</f>
        <v/>
      </c>
      <c r="BE26" s="84" t="str">
        <f>IFERROR(SUM(ProvsCities!Q26:R26,ProvsCities!AD26:AE26,ProvsCities!AQ26:AR26,ProvsCities!BD26:BE26,ProvsCities!BQ26:BR26,ProvsCities!CD26:CE26,ProvsCities!DD26:DE26,ProvsCities!DQ26:DR26,ProvsCities!ED26:EE26,ProvsCities!EQ26:ER26,ProvsCities!FD26:FE26,ProvsCities!FQ26:FR26)/ProvsCities!C26,"")</f>
        <v/>
      </c>
      <c r="BF26" s="83">
        <f>IFERROR(SUM(ProvsCities!Q26:R26,ProvsCities!AD26:AE26,ProvsCities!AQ26:AR26,ProvsCities!BD26:BE26,ProvsCities!BQ26:BR26,ProvsCities!CD26:CE26,ProvsCities!DD26:DE26,ProvsCities!DQ26:DR26,ProvsCities!ED26:EE26,ProvsCities!EQ26:ER26,ProvsCities!FD26:FE26,ProvsCities!FQ26:FR26),"")</f>
        <v>0</v>
      </c>
    </row>
  </sheetData>
  <sheetProtection algorithmName="SHA-512" hashValue="QswK9BXdd9yi8TtVa9rrhnTm96nJGOJ+Ujm8fbcnPJxclYev5MpbStCtK9+PXEP2ANtACv5APmeYg02wuQhsWA==" saltValue="qL53kPjqS8y4Agw909cQTw==" spinCount="100000" sheet="1" objects="1" scenarios="1"/>
  <mergeCells count="29">
    <mergeCell ref="A7:D7"/>
    <mergeCell ref="A3:C3"/>
    <mergeCell ref="D8:H8"/>
    <mergeCell ref="C8:C9"/>
    <mergeCell ref="A4:C4"/>
    <mergeCell ref="F1:H4"/>
    <mergeCell ref="A5:G5"/>
    <mergeCell ref="A6:G6"/>
    <mergeCell ref="E7:H7"/>
    <mergeCell ref="G9:H9"/>
    <mergeCell ref="G26:H26"/>
    <mergeCell ref="G16:H16"/>
    <mergeCell ref="G17:H17"/>
    <mergeCell ref="G18:H18"/>
    <mergeCell ref="G19:H19"/>
    <mergeCell ref="G20:H20"/>
    <mergeCell ref="G21:H21"/>
    <mergeCell ref="G22:H22"/>
    <mergeCell ref="G23:H23"/>
    <mergeCell ref="G24:H24"/>
    <mergeCell ref="G14:H14"/>
    <mergeCell ref="G15:H15"/>
    <mergeCell ref="A8:A9"/>
    <mergeCell ref="B8:B9"/>
    <mergeCell ref="G25:H25"/>
    <mergeCell ref="G10:H10"/>
    <mergeCell ref="G11:H11"/>
    <mergeCell ref="G12:H12"/>
    <mergeCell ref="G13:H13"/>
  </mergeCells>
  <conditionalFormatting sqref="A10:A26">
    <cfRule type="expression" dxfId="3421" priority="37">
      <formula>$B10=""</formula>
    </cfRule>
    <cfRule type="expression" dxfId="3420" priority="50">
      <formula>$B10&lt;&gt;""</formula>
    </cfRule>
  </conditionalFormatting>
  <conditionalFormatting sqref="A10:A26">
    <cfRule type="expression" dxfId="3419" priority="49">
      <formula>$B10=0</formula>
    </cfRule>
  </conditionalFormatting>
  <conditionalFormatting sqref="B10:B26">
    <cfRule type="cellIs" dxfId="3418" priority="44" operator="equal">
      <formula>0</formula>
    </cfRule>
    <cfRule type="containsBlanks" dxfId="3417" priority="45">
      <formula>LEN(TRIM(B10))=0</formula>
    </cfRule>
    <cfRule type="notContainsBlanks" dxfId="3416" priority="46">
      <formula>LEN(TRIM(B10))&gt;0</formula>
    </cfRule>
  </conditionalFormatting>
  <conditionalFormatting sqref="C10:D26">
    <cfRule type="expression" dxfId="3415" priority="21">
      <formula>$B10=""</formula>
    </cfRule>
    <cfRule type="expression" dxfId="3414" priority="22">
      <formula>$B10=0</formula>
    </cfRule>
    <cfRule type="expression" dxfId="3413" priority="23">
      <formula>$B10&lt;&gt;""</formula>
    </cfRule>
  </conditionalFormatting>
  <conditionalFormatting sqref="E10:E26">
    <cfRule type="expression" dxfId="3412" priority="14">
      <formula>$B10=""</formula>
    </cfRule>
    <cfRule type="expression" dxfId="3411" priority="15">
      <formula>$B10=0</formula>
    </cfRule>
    <cfRule type="expression" dxfId="3410" priority="16">
      <formula>$B10&lt;&gt;""</formula>
    </cfRule>
    <cfRule type="cellIs" dxfId="3409" priority="17" operator="between">
      <formula>0.05</formula>
      <formula>0.99</formula>
    </cfRule>
  </conditionalFormatting>
  <conditionalFormatting sqref="F10:F26">
    <cfRule type="expression" dxfId="3408" priority="25">
      <formula>$B10=""</formula>
    </cfRule>
    <cfRule type="expression" dxfId="3407" priority="28">
      <formula>B10&lt;&gt;""</formula>
    </cfRule>
    <cfRule type="notContainsBlanks" dxfId="3406" priority="29">
      <formula>LEN(TRIM(F10))&gt;0</formula>
    </cfRule>
    <cfRule type="cellIs" dxfId="3405" priority="31" operator="between">
      <formula>0.05</formula>
      <formula>0.99</formula>
    </cfRule>
  </conditionalFormatting>
  <conditionalFormatting sqref="G10:H26">
    <cfRule type="expression" dxfId="3404" priority="7">
      <formula>$B10=""</formula>
    </cfRule>
    <cfRule type="expression" dxfId="3403" priority="9">
      <formula>$B10=0</formula>
    </cfRule>
    <cfRule type="expression" dxfId="3402" priority="10">
      <formula>$B10&lt;&gt;0</formula>
    </cfRule>
    <cfRule type="containsBlanks" dxfId="3401" priority="11">
      <formula>LEN(TRIM(G10))=0</formula>
    </cfRule>
    <cfRule type="cellIs" dxfId="3400" priority="13" operator="between">
      <formula>30</formula>
      <formula>1000000</formula>
    </cfRule>
  </conditionalFormatting>
  <conditionalFormatting sqref="A8:A9 C8:H9">
    <cfRule type="notContainsBlanks" dxfId="3399" priority="8">
      <formula>LEN(TRIM(A8))&gt;0</formula>
    </cfRule>
  </conditionalFormatting>
  <conditionalFormatting sqref="D4">
    <cfRule type="containsBlanks" dxfId="3398" priority="4">
      <formula>LEN(TRIM(D4))=0</formula>
    </cfRule>
  </conditionalFormatting>
  <conditionalFormatting sqref="B8:B9">
    <cfRule type="notContainsBlanks" dxfId="3397" priority="2">
      <formula>LEN(TRIM(B8))&gt;0</formula>
    </cfRule>
  </conditionalFormatting>
  <conditionalFormatting sqref="D3">
    <cfRule type="cellIs" dxfId="3396" priority="1" operator="equal">
      <formula>0</formula>
    </cfRule>
  </conditionalFormatting>
  <pageMargins left="0.7" right="0.45" top="0.75" bottom="0.75" header="0.3" footer="0.3"/>
  <pageSetup paperSize="10000" orientation="portrait" horizontalDpi="0" verticalDpi="0" r:id="rId1"/>
  <headerFooter>
    <oddFooter>&amp;CPage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6F48-C430-477C-A5CB-007486B39FA4}">
  <sheetPr>
    <tabColor rgb="FFFF0000"/>
  </sheetPr>
  <dimension ref="A1:BG26"/>
  <sheetViews>
    <sheetView tabSelected="1" topLeftCell="A2" zoomScaleNormal="100" workbookViewId="0">
      <pane xSplit="9" topLeftCell="XEL1" activePane="topRight" state="frozen"/>
      <selection pane="topRight" activeCell="B24" sqref="B24:B26"/>
    </sheetView>
  </sheetViews>
  <sheetFormatPr defaultColWidth="0" defaultRowHeight="15" customHeight="1" zeroHeight="1" x14ac:dyDescent="0.3"/>
  <cols>
    <col min="1" max="1" width="6.6640625" customWidth="1"/>
    <col min="2" max="2" width="23.6640625" customWidth="1"/>
    <col min="3" max="6" width="11.6640625" customWidth="1"/>
    <col min="7" max="8" width="6.33203125" customWidth="1"/>
    <col min="9" max="9" width="0.88671875" customWidth="1"/>
    <col min="10" max="49" width="9.109375" hidden="1" customWidth="1"/>
    <col min="50" max="58" width="11.6640625" hidden="1" customWidth="1"/>
    <col min="59" max="59" width="15" hidden="1" customWidth="1"/>
    <col min="60" max="16384" width="9.109375" hidden="1"/>
  </cols>
  <sheetData>
    <row r="1" spans="1:59" s="23" customFormat="1" ht="22.5" customHeight="1" x14ac:dyDescent="0.3">
      <c r="F1" s="766" t="s">
        <v>212</v>
      </c>
      <c r="G1" s="767"/>
      <c r="H1" s="767"/>
      <c r="I1" s="81" t="s">
        <v>211</v>
      </c>
    </row>
    <row r="2" spans="1:59" ht="14.4" x14ac:dyDescent="0.3">
      <c r="A2" s="23"/>
      <c r="B2" s="23"/>
      <c r="C2" s="23"/>
      <c r="D2" s="23"/>
      <c r="E2" s="23"/>
      <c r="F2" s="767"/>
      <c r="G2" s="767"/>
      <c r="H2" s="767"/>
      <c r="I2" s="81" t="s">
        <v>211</v>
      </c>
    </row>
    <row r="3" spans="1:59" ht="18" x14ac:dyDescent="0.35">
      <c r="A3" s="756" t="s">
        <v>363</v>
      </c>
      <c r="B3" s="756"/>
      <c r="C3" s="756"/>
      <c r="D3" s="26">
        <f>IF(Summary!$A$4="",Summary!$G$4,ProvsCities!$J$2)</f>
        <v>2</v>
      </c>
      <c r="E3" s="23"/>
      <c r="F3" s="767"/>
      <c r="G3" s="767"/>
      <c r="H3" s="767"/>
      <c r="I3" s="81"/>
    </row>
    <row r="4" spans="1:59" ht="14.4" x14ac:dyDescent="0.3">
      <c r="A4" s="765" t="s">
        <v>156</v>
      </c>
      <c r="B4" s="765"/>
      <c r="C4" s="765"/>
      <c r="D4" s="48">
        <f>IF(ProvsCities!R2="","",ProvsCities!R2)</f>
        <v>2020</v>
      </c>
      <c r="E4" s="23"/>
      <c r="F4" s="767"/>
      <c r="G4" s="767"/>
      <c r="H4" s="767"/>
      <c r="I4" s="23"/>
    </row>
    <row r="5" spans="1:59" ht="15.6" x14ac:dyDescent="0.3">
      <c r="A5" s="768" t="s">
        <v>258</v>
      </c>
      <c r="B5" s="768"/>
      <c r="C5" s="768"/>
      <c r="D5" s="768"/>
      <c r="E5" s="768"/>
      <c r="F5" s="768"/>
      <c r="G5" s="768"/>
      <c r="H5" s="110"/>
      <c r="I5" s="23"/>
    </row>
    <row r="6" spans="1:59" ht="14.4" x14ac:dyDescent="0.3">
      <c r="A6" s="769" t="s">
        <v>367</v>
      </c>
      <c r="B6" s="769"/>
      <c r="C6" s="769"/>
      <c r="D6" s="769"/>
      <c r="E6" s="769"/>
      <c r="F6" s="769"/>
      <c r="G6" s="769"/>
      <c r="H6" s="104"/>
      <c r="I6" s="23"/>
    </row>
    <row r="7" spans="1:59" ht="15" customHeight="1" x14ac:dyDescent="0.3">
      <c r="A7" s="776" t="s">
        <v>368</v>
      </c>
      <c r="B7" s="776"/>
      <c r="C7" s="776"/>
      <c r="D7" s="776"/>
      <c r="E7" s="770" t="s">
        <v>324</v>
      </c>
      <c r="F7" s="770"/>
      <c r="G7" s="770"/>
      <c r="H7" s="770"/>
      <c r="I7" s="23"/>
    </row>
    <row r="8" spans="1:59" ht="15" customHeight="1" x14ac:dyDescent="0.3">
      <c r="A8" s="772" t="s">
        <v>169</v>
      </c>
      <c r="B8" s="772" t="s">
        <v>364</v>
      </c>
      <c r="C8" s="775" t="s">
        <v>190</v>
      </c>
      <c r="D8" s="777" t="s">
        <v>185</v>
      </c>
      <c r="E8" s="777"/>
      <c r="F8" s="777"/>
      <c r="G8" s="777"/>
      <c r="H8" s="777"/>
      <c r="I8" s="23"/>
    </row>
    <row r="9" spans="1:59" ht="50.1" customHeight="1" x14ac:dyDescent="0.3">
      <c r="A9" s="772"/>
      <c r="B9" s="772"/>
      <c r="C9" s="775"/>
      <c r="D9" s="85" t="s">
        <v>161</v>
      </c>
      <c r="E9" s="85" t="s">
        <v>199</v>
      </c>
      <c r="F9" s="85" t="s">
        <v>201</v>
      </c>
      <c r="G9" s="773" t="s">
        <v>260</v>
      </c>
      <c r="H9" s="773"/>
      <c r="I9" s="23"/>
      <c r="AX9" s="1" t="s">
        <v>165</v>
      </c>
      <c r="AY9" s="1" t="s">
        <v>166</v>
      </c>
      <c r="AZ9" s="1" t="s">
        <v>167</v>
      </c>
      <c r="BA9" s="82" t="s">
        <v>252</v>
      </c>
      <c r="BB9" s="82" t="s">
        <v>159</v>
      </c>
      <c r="BC9" s="82" t="s">
        <v>113</v>
      </c>
      <c r="BD9" s="86" t="s">
        <v>176</v>
      </c>
      <c r="BE9" s="86" t="s">
        <v>177</v>
      </c>
      <c r="BF9" s="82" t="s">
        <v>178</v>
      </c>
      <c r="BG9" s="86" t="s">
        <v>259</v>
      </c>
    </row>
    <row r="10" spans="1:59" ht="14.4" x14ac:dyDescent="0.3">
      <c r="A10" s="203">
        <v>1</v>
      </c>
      <c r="B10" s="204" t="str">
        <f>IFERROR(INDEX(BA$10:BA$26,MATCH(ROWS($AZ$10:AZ10),$AZ$10:$AZ$26,0)),"")</f>
        <v>Batanes Province</v>
      </c>
      <c r="C10" s="205">
        <f>IFERROR(INDEX(BB$10:BB$26,MATCH(ROWS($AZ$10:AZ10),$AZ$10:$AZ$26,0)),"")</f>
        <v>0.75407779171894607</v>
      </c>
      <c r="D10" s="205">
        <f>IFERROR(INDEX(BC$10:BC$26,MATCH(ROWS($AZ$10:AZ10),$AZ$10:$AZ$26,0)),"")</f>
        <v>0.92928452579034937</v>
      </c>
      <c r="E10" s="205">
        <f>IFERROR(INDEX(BE$10:BE$26,MATCH(ROWS($AZ$10:AZ10),$AZ$10:$AZ$26,0)),"")</f>
        <v>1.8302828618968387E-2</v>
      </c>
      <c r="F10" s="205">
        <f>IFERROR(INDEX(BD$10:BD$26,MATCH(ROWS($AZ$10:AZ10),$AZ$10:$AZ$26,0)),"")</f>
        <v>4.8252911813643926E-2</v>
      </c>
      <c r="G10" s="764">
        <f>IFERROR(INDEX(BG$10:BG$26,MATCH(ROWS($AZ$10:AZ10),$AZ$10:$AZ$26,0)),"")</f>
        <v>58</v>
      </c>
      <c r="H10" s="764"/>
      <c r="I10" s="23"/>
      <c r="AX10" s="83">
        <f>COUNTIF($BD$10:$BD$26,"&gt;"&amp;$BD10)</f>
        <v>8</v>
      </c>
      <c r="AY10" s="83">
        <f>COUNTIF($BD$10:BD10,BD10)</f>
        <v>1</v>
      </c>
      <c r="AZ10" s="83">
        <f>AX10+AY10</f>
        <v>9</v>
      </c>
      <c r="BA10" s="83" t="str">
        <f>IF(ProvsCities!B10="","",ProvsCities!B10)</f>
        <v>Santiago City</v>
      </c>
      <c r="BB10" s="84">
        <f>IFERROR(ProvsCities!C10/ProvsCities!GS10,"")</f>
        <v>1.0679631249579435</v>
      </c>
      <c r="BC10" s="84">
        <f>IFERROR(SUM(ProvsCities!N10,ProvsCities!AA10,ProvsCities!AN10,ProvsCities!BA10,ProvsCities!BN10,ProvsCities!CA10,ProvsCities!DA10,ProvsCities!DN10,ProvsCities!EA10,ProvsCities!EN10,ProvsCities!FA10,ProvsCities!FN10)/ProvsCities!C10,"")</f>
        <v>0.99666057589313839</v>
      </c>
      <c r="BD10" s="84">
        <f>IFERROR(SUM(ProvsCities!O10:P10,ProvsCities!AB10:AC10,ProvsCities!AO10:AP10,ProvsCities!BB10:BC10,ProvsCities!BO10:BP10,ProvsCities!CB10:CC10,ProvsCities!DB10:DC10,ProvsCities!DO10:DP10,ProvsCities!EB10:EC10,ProvsCities!EO10:EP10,ProvsCities!FB10:FC10,ProvsCities!FO10:FP10)/ProvsCities!C10,"")</f>
        <v>2.5203200806502425E-3</v>
      </c>
      <c r="BE10" s="84">
        <f>IFERROR(SUM(ProvsCities!Q10:R10,ProvsCities!AD10:AE10,ProvsCities!AQ10:AR10,ProvsCities!BD10:BE10,ProvsCities!BQ10:BR10,ProvsCities!CD10:CE10,ProvsCities!DD10:DE10,ProvsCities!DQ10:DR10,ProvsCities!ED10:EE10,ProvsCities!EQ10:ER10,ProvsCities!FD10:FE10,ProvsCities!FQ10:FR10)/ProvsCities!C10,"")</f>
        <v>8.1910402621132887E-4</v>
      </c>
      <c r="BF10" s="83">
        <f>IFERROR(SUM(ProvsCities!Q10:R10,ProvsCities!AD10:AE10,ProvsCities!AQ10:AR10,ProvsCities!BD10:BE10,ProvsCities!BQ10:BR10,ProvsCities!CD10:CE10,ProvsCities!DD10:DE10,ProvsCities!DQ10:DR10,ProvsCities!ED10:EE10,ProvsCities!EQ10:ER10,ProvsCities!FD10:FE10,ProvsCities!FQ10:FR10),"")</f>
        <v>13</v>
      </c>
      <c r="BG10" s="1">
        <f>IFERROR(SUM(ProvsCities!O10:P10,ProvsCities!AB10:AC10,ProvsCities!AO10:AP10,ProvsCities!BB10:BC10,ProvsCities!BO10:BP10,ProvsCities!CB10:CC10,ProvsCities!DB10:DC10,ProvsCities!DO10:DP10,ProvsCities!EB10:EC10,ProvsCities!EO10:EP10,ProvsCities!FB10:FC10,ProvsCities!FO10:FP10),"")</f>
        <v>40</v>
      </c>
    </row>
    <row r="11" spans="1:59" ht="14.4" x14ac:dyDescent="0.3">
      <c r="A11" s="206">
        <v>2</v>
      </c>
      <c r="B11" s="460" t="str">
        <f>IFERROR(INDEX(BA$10:BA$26,MATCH(ROWS($AZ$10:AZ11),$AZ$10:$AZ$26,0)),"")</f>
        <v>Isabela Province</v>
      </c>
      <c r="C11" s="461">
        <f>IFERROR(INDEX(BB$10:BB$26,MATCH(ROWS($AZ$10:AZ11),$AZ$10:$AZ$26,0)),"")</f>
        <v>0.72171673424959948</v>
      </c>
      <c r="D11" s="461">
        <f>IFERROR(INDEX(BC$10:BC$26,MATCH(ROWS($AZ$10:AZ11),$AZ$10:$AZ$26,0)),"")</f>
        <v>0.91492570603167189</v>
      </c>
      <c r="E11" s="461">
        <f>IFERROR(INDEX(BE$10:BE$26,MATCH(ROWS($AZ$10:AZ11),$AZ$10:$AZ$26,0)),"")</f>
        <v>3.8904761398999503E-2</v>
      </c>
      <c r="F11" s="461">
        <f>IFERROR(INDEX(BD$10:BD$26,MATCH(ROWS($AZ$10:AZ11),$AZ$10:$AZ$26,0)),"")</f>
        <v>4.5511029919386534E-2</v>
      </c>
      <c r="G11" s="763">
        <f>IFERROR(INDEX(BG$10:BG$26,MATCH(ROWS($AZ$10:AZ11),$AZ$10:$AZ$26,0)),"")</f>
        <v>4285</v>
      </c>
      <c r="H11" s="763"/>
      <c r="I11" s="23"/>
      <c r="AX11" s="83">
        <f t="shared" ref="AX11:AX26" si="0">COUNTIF($BD$10:$BD$26,"&gt;"&amp;$BD11)</f>
        <v>7</v>
      </c>
      <c r="AY11" s="83">
        <f>COUNTIF($BD$10:BD11,BD11)</f>
        <v>1</v>
      </c>
      <c r="AZ11" s="83">
        <f t="shared" ref="AZ11:AZ26" si="1">AX11+AY11</f>
        <v>8</v>
      </c>
      <c r="BA11" s="83" t="str">
        <f>IF(ProvsCities!B11="","",ProvsCities!B11)</f>
        <v>City of Ilagan</v>
      </c>
      <c r="BB11" s="84">
        <f>IFERROR(ProvsCities!C11/ProvsCities!GS11,"")</f>
        <v>0.76152578022852591</v>
      </c>
      <c r="BC11" s="84">
        <f>IFERROR(SUM(ProvsCities!N11,ProvsCities!AA11,ProvsCities!AN11,ProvsCities!BA11,ProvsCities!BN11,ProvsCities!CA11,ProvsCities!DA11,ProvsCities!DN11,ProvsCities!EA11,ProvsCities!EN11,ProvsCities!FA11,ProvsCities!FN11)/ProvsCities!C11,"")</f>
        <v>0.98492087190206035</v>
      </c>
      <c r="BD11" s="84">
        <f>IFERROR(SUM(ProvsCities!O11:P11,ProvsCities!AB11:AC11,ProvsCities!AO11:AP11,ProvsCities!BB11:BC11,ProvsCities!BO11:BP11,ProvsCities!CB11:CC11,ProvsCities!DB11:DC11,ProvsCities!DO11:DP11,ProvsCities!EB11:EC11,ProvsCities!EO11:EP11,ProvsCities!FB11:FC11,ProvsCities!FO11:FP11)/ProvsCities!C11,"")</f>
        <v>9.7790385189608833E-3</v>
      </c>
      <c r="BE11" s="84">
        <f>IFERROR(SUM(ProvsCities!Q11:R11,ProvsCities!AD11:AE11,ProvsCities!AQ11:AR11,ProvsCities!BD11:BE11,ProvsCities!BQ11:BR11,ProvsCities!CD11:CE11,ProvsCities!DD11:DE11,ProvsCities!DQ11:DR11,ProvsCities!ED11:EE11,ProvsCities!EQ11:ER11,ProvsCities!FD11:FE11,ProvsCities!FQ11:FR11)/ProvsCities!C11,"")</f>
        <v>5.3000895789787998E-3</v>
      </c>
      <c r="BF11" s="83">
        <f>IFERROR(SUM(ProvsCities!Q11:R11,ProvsCities!AD11:AE11,ProvsCities!AQ11:AR11,ProvsCities!BD11:BE11,ProvsCities!BQ11:BR11,ProvsCities!CD11:CE11,ProvsCities!DD11:DE11,ProvsCities!DQ11:DR11,ProvsCities!ED11:EE11,ProvsCities!EQ11:ER11,ProvsCities!FD11:FE11,ProvsCities!FQ11:FR11),"")</f>
        <v>71</v>
      </c>
      <c r="BG11" s="1">
        <f>IFERROR(SUM(ProvsCities!O11:P11,ProvsCities!AB11:AC11,ProvsCities!AO11:AP11,ProvsCities!BB11:BC11,ProvsCities!BO11:BP11,ProvsCities!CB11:CC11,ProvsCities!DB11:DC11,ProvsCities!DO11:DP11,ProvsCities!EB11:EC11,ProvsCities!EO11:EP11,ProvsCities!FB11:FC11,ProvsCities!FO11:FP11),"")</f>
        <v>131</v>
      </c>
    </row>
    <row r="12" spans="1:59" ht="14.4" x14ac:dyDescent="0.3">
      <c r="A12" s="206">
        <v>3</v>
      </c>
      <c r="B12" s="460" t="str">
        <f>IFERROR(INDEX(BA$10:BA$26,MATCH(ROWS($AZ$10:AZ12),$AZ$10:$AZ$26,0)),"")</f>
        <v>Cauayan City</v>
      </c>
      <c r="C12" s="461">
        <f>IFERROR(INDEX(BB$10:BB$26,MATCH(ROWS($AZ$10:AZ12),$AZ$10:$AZ$26,0)),"")</f>
        <v>0.78197320341047505</v>
      </c>
      <c r="D12" s="461">
        <f>IFERROR(INDEX(BC$10:BC$26,MATCH(ROWS($AZ$10:AZ12),$AZ$10:$AZ$26,0)),"")</f>
        <v>0.95482866043613712</v>
      </c>
      <c r="E12" s="461">
        <f>IFERROR(INDEX(BE$10:BE$26,MATCH(ROWS($AZ$10:AZ12),$AZ$10:$AZ$26,0)),"")</f>
        <v>1.6400952904526298E-2</v>
      </c>
      <c r="F12" s="461">
        <f>IFERROR(INDEX(BD$10:BD$26,MATCH(ROWS($AZ$10:AZ12),$AZ$10:$AZ$26,0)),"")</f>
        <v>2.8770386659336632E-2</v>
      </c>
      <c r="G12" s="763">
        <f>IFERROR(INDEX(BG$10:BG$26,MATCH(ROWS($AZ$10:AZ12),$AZ$10:$AZ$26,0)),"")</f>
        <v>314</v>
      </c>
      <c r="H12" s="763"/>
      <c r="I12" s="23"/>
      <c r="AX12" s="83">
        <f t="shared" si="0"/>
        <v>0</v>
      </c>
      <c r="AY12" s="83">
        <f>COUNTIF($BD$10:BD12,BD12)</f>
        <v>1</v>
      </c>
      <c r="AZ12" s="83">
        <f t="shared" si="1"/>
        <v>1</v>
      </c>
      <c r="BA12" s="83" t="str">
        <f>IF(ProvsCities!B12="","",ProvsCities!B12)</f>
        <v>Batanes Province</v>
      </c>
      <c r="BB12" s="84">
        <f>IFERROR(ProvsCities!C12/ProvsCities!GS12,"")</f>
        <v>0.75407779171894607</v>
      </c>
      <c r="BC12" s="84">
        <f>IFERROR(SUM(ProvsCities!N12,ProvsCities!AA12,ProvsCities!AN12,ProvsCities!BA12,ProvsCities!BN12,ProvsCities!CA12,ProvsCities!DA12,ProvsCities!DN12,ProvsCities!EA12,ProvsCities!EN12,ProvsCities!FA12,ProvsCities!FN12)/ProvsCities!C12,"")</f>
        <v>0.92928452579034937</v>
      </c>
      <c r="BD12" s="84">
        <f>IFERROR(SUM(ProvsCities!O12:P12,ProvsCities!AB12:AC12,ProvsCities!AO12:AP12,ProvsCities!BB12:BC12,ProvsCities!BO12:BP12,ProvsCities!CB12:CC12,ProvsCities!DB12:DC12,ProvsCities!DO12:DP12,ProvsCities!EB12:EC12,ProvsCities!EO12:EP12,ProvsCities!FB12:FC12,ProvsCities!FO12:FP12)/ProvsCities!C12,"")</f>
        <v>4.8252911813643926E-2</v>
      </c>
      <c r="BE12" s="84">
        <f>IFERROR(SUM(ProvsCities!Q12:R12,ProvsCities!AD12:AE12,ProvsCities!AQ12:AR12,ProvsCities!BD12:BE12,ProvsCities!BQ12:BR12,ProvsCities!CD12:CE12,ProvsCities!DD12:DE12,ProvsCities!DQ12:DR12,ProvsCities!ED12:EE12,ProvsCities!EQ12:ER12,ProvsCities!FD12:FE12,ProvsCities!FQ12:FR12)/ProvsCities!C12,"")</f>
        <v>1.8302828618968387E-2</v>
      </c>
      <c r="BF12" s="83">
        <f>IFERROR(SUM(ProvsCities!Q12:R12,ProvsCities!AD12:AE12,ProvsCities!AQ12:AR12,ProvsCities!BD12:BE12,ProvsCities!BQ12:BR12,ProvsCities!CD12:CE12,ProvsCities!DD12:DE12,ProvsCities!DQ12:DR12,ProvsCities!ED12:EE12,ProvsCities!EQ12:ER12,ProvsCities!FD12:FE12,ProvsCities!FQ12:FR12),"")</f>
        <v>22</v>
      </c>
      <c r="BG12" s="1">
        <f>IFERROR(SUM(ProvsCities!O12:P12,ProvsCities!AB12:AC12,ProvsCities!AO12:AP12,ProvsCities!BB12:BC12,ProvsCities!BO12:BP12,ProvsCities!CB12:CC12,ProvsCities!DB12:DC12,ProvsCities!DO12:DP12,ProvsCities!EB12:EC12,ProvsCities!EO12:EP12,ProvsCities!FB12:FC12,ProvsCities!FO12:FP12),"")</f>
        <v>58</v>
      </c>
    </row>
    <row r="13" spans="1:59" ht="14.4" x14ac:dyDescent="0.3">
      <c r="A13" s="206">
        <v>4</v>
      </c>
      <c r="B13" s="460" t="str">
        <f>IFERROR(INDEX(BA$10:BA$26,MATCH(ROWS($AZ$10:AZ13),$AZ$10:$AZ$26,0)),"")</f>
        <v>Cagayan Province</v>
      </c>
      <c r="C13" s="461">
        <f>IFERROR(INDEX(BB$10:BB$26,MATCH(ROWS($AZ$10:AZ13),$AZ$10:$AZ$26,0)),"")</f>
        <v>0.76627400154462089</v>
      </c>
      <c r="D13" s="461">
        <f>IFERROR(INDEX(BC$10:BC$26,MATCH(ROWS($AZ$10:AZ13),$AZ$10:$AZ$26,0)),"")</f>
        <v>0.94813484708063023</v>
      </c>
      <c r="E13" s="461">
        <f>IFERROR(INDEX(BE$10:BE$26,MATCH(ROWS($AZ$10:AZ13),$AZ$10:$AZ$26,0)),"")</f>
        <v>2.290315106580167E-2</v>
      </c>
      <c r="F13" s="461">
        <f>IFERROR(INDEX(BD$10:BD$26,MATCH(ROWS($AZ$10:AZ13),$AZ$10:$AZ$26,0)),"")</f>
        <v>2.8475440222428174E-2</v>
      </c>
      <c r="G13" s="763">
        <f>IFERROR(INDEX(BG$10:BG$26,MATCH(ROWS($AZ$10:AZ13),$AZ$10:$AZ$26,0)),"")</f>
        <v>2458</v>
      </c>
      <c r="H13" s="763"/>
      <c r="I13" s="23"/>
      <c r="AX13" s="83">
        <f t="shared" si="0"/>
        <v>6</v>
      </c>
      <c r="AY13" s="83">
        <f>COUNTIF($BD$10:BD13,BD13)</f>
        <v>1</v>
      </c>
      <c r="AZ13" s="83">
        <f t="shared" si="1"/>
        <v>7</v>
      </c>
      <c r="BA13" s="83" t="str">
        <f>IF(ProvsCities!B13="","",ProvsCities!B13)</f>
        <v>Nueva Vizcaya Province</v>
      </c>
      <c r="BB13" s="84">
        <f>IFERROR(ProvsCities!C13/ProvsCities!GS13,"")</f>
        <v>0.7729001106528518</v>
      </c>
      <c r="BC13" s="84">
        <f>IFERROR(SUM(ProvsCities!N13,ProvsCities!AA13,ProvsCities!AN13,ProvsCities!BA13,ProvsCities!BN13,ProvsCities!CA13,ProvsCities!DA13,ProvsCities!DN13,ProvsCities!EA13,ProvsCities!EN13,ProvsCities!FA13,ProvsCities!FN13)/ProvsCities!C13,"")</f>
        <v>0.97641669052763103</v>
      </c>
      <c r="BD13" s="84">
        <f>IFERROR(SUM(ProvsCities!O13:P13,ProvsCities!AB13:AC13,ProvsCities!AO13:AP13,ProvsCities!BB13:BC13,ProvsCities!BO13:BP13,ProvsCities!CB13:CC13,ProvsCities!DB13:DC13,ProvsCities!DO13:DP13,ProvsCities!EB13:EC13,ProvsCities!EO13:EP13,ProvsCities!FB13:FC13,ProvsCities!FO13:FP13)/ProvsCities!C13,"")</f>
        <v>1.4498789598354895E-2</v>
      </c>
      <c r="BE13" s="84">
        <f>IFERROR(SUM(ProvsCities!Q13:R13,ProvsCities!AD13:AE13,ProvsCities!AQ13:AR13,ProvsCities!BD13:BE13,ProvsCities!BQ13:BR13,ProvsCities!CD13:CE13,ProvsCities!DD13:DE13,ProvsCities!DQ13:DR13,ProvsCities!ED13:EE13,ProvsCities!EQ13:ER13,ProvsCities!FD13:FE13,ProvsCities!FQ13:FR13)/ProvsCities!C13,"")</f>
        <v>9.8393940182731603E-3</v>
      </c>
      <c r="BF13" s="83">
        <f>IFERROR(SUM(ProvsCities!Q13:R13,ProvsCities!AD13:AE13,ProvsCities!AQ13:AR13,ProvsCities!BD13:BE13,ProvsCities!BQ13:BR13,ProvsCities!CD13:CE13,ProvsCities!DD13:DE13,ProvsCities!DQ13:DR13,ProvsCities!ED13:EE13,ProvsCities!EQ13:ER13,ProvsCities!FD13:FE13,ProvsCities!FQ13:FR13),"")</f>
        <v>378</v>
      </c>
      <c r="BG13" s="1">
        <f>IFERROR(SUM(ProvsCities!O13:P13,ProvsCities!AB13:AC13,ProvsCities!AO13:AP13,ProvsCities!BB13:BC13,ProvsCities!BO13:BP13,ProvsCities!CB13:CC13,ProvsCities!DB13:DC13,ProvsCities!DO13:DP13,ProvsCities!EB13:EC13,ProvsCities!EO13:EP13,ProvsCities!FB13:FC13,ProvsCities!FO13:FP13),"")</f>
        <v>557</v>
      </c>
    </row>
    <row r="14" spans="1:59" ht="14.4" x14ac:dyDescent="0.3">
      <c r="A14" s="206">
        <v>5</v>
      </c>
      <c r="B14" s="460" t="str">
        <f>IFERROR(INDEX(BA$10:BA$26,MATCH(ROWS($AZ$10:AZ14),$AZ$10:$AZ$26,0)),"")</f>
        <v>Tuguegarao</v>
      </c>
      <c r="C14" s="461">
        <f>IFERROR(INDEX(BB$10:BB$26,MATCH(ROWS($AZ$10:AZ14),$AZ$10:$AZ$26,0)),"")</f>
        <v>0.7872277810476751</v>
      </c>
      <c r="D14" s="461">
        <f>IFERROR(INDEX(BC$10:BC$26,MATCH(ROWS($AZ$10:AZ14),$AZ$10:$AZ$26,0)),"")</f>
        <v>0.98407476635514024</v>
      </c>
      <c r="E14" s="461">
        <f>IFERROR(INDEX(BE$10:BE$26,MATCH(ROWS($AZ$10:AZ14),$AZ$10:$AZ$26,0)),"")</f>
        <v>5.9813084112149536E-4</v>
      </c>
      <c r="F14" s="461">
        <f>IFERROR(INDEX(BD$10:BD$26,MATCH(ROWS($AZ$10:AZ14),$AZ$10:$AZ$26,0)),"")</f>
        <v>1.6598130841121495E-2</v>
      </c>
      <c r="G14" s="763">
        <f>IFERROR(INDEX(BG$10:BG$26,MATCH(ROWS($AZ$10:AZ14),$AZ$10:$AZ$26,0)),"")</f>
        <v>222</v>
      </c>
      <c r="H14" s="763"/>
      <c r="I14" s="23"/>
      <c r="AX14" s="83">
        <f t="shared" si="0"/>
        <v>5</v>
      </c>
      <c r="AY14" s="83">
        <f>COUNTIF($BD$10:BD14,BD14)</f>
        <v>1</v>
      </c>
      <c r="AZ14" s="83">
        <f t="shared" si="1"/>
        <v>6</v>
      </c>
      <c r="BA14" s="83" t="str">
        <f>IF(ProvsCities!B14="","",ProvsCities!B14)</f>
        <v>Quirino Province</v>
      </c>
      <c r="BB14" s="84">
        <f>IFERROR(ProvsCities!C14/ProvsCities!GS14,"")</f>
        <v>0.84189795731428052</v>
      </c>
      <c r="BC14" s="84">
        <f>IFERROR(SUM(ProvsCities!N14,ProvsCities!AA14,ProvsCities!AN14,ProvsCities!BA14,ProvsCities!BN14,ProvsCities!CA14,ProvsCities!DA14,ProvsCities!DN14,ProvsCities!EA14,ProvsCities!EN14,ProvsCities!FA14,ProvsCities!FN14)/ProvsCities!C14,"")</f>
        <v>0.97573713415297569</v>
      </c>
      <c r="BD14" s="84">
        <f>IFERROR(SUM(ProvsCities!O14:P14,ProvsCities!AB14:AC14,ProvsCities!AO14:AP14,ProvsCities!BB14:BC14,ProvsCities!BO14:BP14,ProvsCities!CB14:CC14,ProvsCities!DB14:DC14,ProvsCities!DO14:DP14,ProvsCities!EB14:EC14,ProvsCities!EO14:EP14,ProvsCities!FB14:FC14,ProvsCities!FO14:FP14)/ProvsCities!C14,"")</f>
        <v>1.5667500816015669E-2</v>
      </c>
      <c r="BE14" s="84">
        <f>IFERROR(SUM(ProvsCities!Q14:R14,ProvsCities!AD14:AE14,ProvsCities!AQ14:AR14,ProvsCities!BD14:BE14,ProvsCities!BQ14:BR14,ProvsCities!CD14:CE14,ProvsCities!DD14:DE14,ProvsCities!DQ14:DR14,ProvsCities!ED14:EE14,ProvsCities!EQ14:ER14,ProvsCities!FD14:FE14,ProvsCities!FQ14:FR14)/ProvsCities!C14,"")</f>
        <v>8.5953650310085956E-3</v>
      </c>
      <c r="BF14" s="83">
        <f>IFERROR(SUM(ProvsCities!Q14:R14,ProvsCities!AD14:AE14,ProvsCities!AQ14:AR14,ProvsCities!BD14:BE14,ProvsCities!BQ14:BR14,ProvsCities!CD14:CE14,ProvsCities!DD14:DE14,ProvsCities!DQ14:DR14,ProvsCities!ED14:EE14,ProvsCities!EQ14:ER14,ProvsCities!FD14:FE14,ProvsCities!FQ14:FR14),"")</f>
        <v>158</v>
      </c>
      <c r="BG14" s="1">
        <f>IFERROR(SUM(ProvsCities!O14:P14,ProvsCities!AB14:AC14,ProvsCities!AO14:AP14,ProvsCities!BB14:BC14,ProvsCities!BO14:BP14,ProvsCities!CB14:CC14,ProvsCities!DB14:DC14,ProvsCities!DO14:DP14,ProvsCities!EB14:EC14,ProvsCities!EO14:EP14,ProvsCities!FB14:FC14,ProvsCities!FO14:FP14),"")</f>
        <v>288</v>
      </c>
    </row>
    <row r="15" spans="1:59" ht="14.4" x14ac:dyDescent="0.3">
      <c r="A15" s="206">
        <v>6</v>
      </c>
      <c r="B15" s="460" t="str">
        <f>IFERROR(INDEX(BA$10:BA$26,MATCH(ROWS($AZ$10:AZ15),$AZ$10:$AZ$26,0)),"")</f>
        <v>Quirino Province</v>
      </c>
      <c r="C15" s="461">
        <f>IFERROR(INDEX(BB$10:BB$26,MATCH(ROWS($AZ$10:AZ15),$AZ$10:$AZ$26,0)),"")</f>
        <v>0.84189795731428052</v>
      </c>
      <c r="D15" s="461">
        <f>IFERROR(INDEX(BC$10:BC$26,MATCH(ROWS($AZ$10:AZ15),$AZ$10:$AZ$26,0)),"")</f>
        <v>0.97573713415297569</v>
      </c>
      <c r="E15" s="461">
        <f>IFERROR(INDEX(BE$10:BE$26,MATCH(ROWS($AZ$10:AZ15),$AZ$10:$AZ$26,0)),"")</f>
        <v>8.5953650310085956E-3</v>
      </c>
      <c r="F15" s="461">
        <f>IFERROR(INDEX(BD$10:BD$26,MATCH(ROWS($AZ$10:AZ15),$AZ$10:$AZ$26,0)),"")</f>
        <v>1.5667500816015669E-2</v>
      </c>
      <c r="G15" s="763">
        <f>IFERROR(INDEX(BG$10:BG$26,MATCH(ROWS($AZ$10:AZ15),$AZ$10:$AZ$26,0)),"")</f>
        <v>288</v>
      </c>
      <c r="H15" s="763"/>
      <c r="I15" s="23"/>
      <c r="AX15" s="83">
        <f t="shared" si="0"/>
        <v>1</v>
      </c>
      <c r="AY15" s="83">
        <f>COUNTIF($BD$10:BD15,BD15)</f>
        <v>1</v>
      </c>
      <c r="AZ15" s="83">
        <f t="shared" si="1"/>
        <v>2</v>
      </c>
      <c r="BA15" s="83" t="str">
        <f>IF(ProvsCities!B15="","",ProvsCities!B15)</f>
        <v>Isabela Province</v>
      </c>
      <c r="BB15" s="84">
        <f>IFERROR(ProvsCities!C15/ProvsCities!GS15,"")</f>
        <v>0.72171673424959948</v>
      </c>
      <c r="BC15" s="84">
        <f>IFERROR(SUM(ProvsCities!N15,ProvsCities!AA15,ProvsCities!AN15,ProvsCities!BA15,ProvsCities!BN15,ProvsCities!CA15,ProvsCities!DA15,ProvsCities!DN15,ProvsCities!EA15,ProvsCities!EN15,ProvsCities!FA15,ProvsCities!FN15)/ProvsCities!C15,"")</f>
        <v>0.91492570603167189</v>
      </c>
      <c r="BD15" s="84">
        <f>IFERROR(SUM(ProvsCities!O15:P15,ProvsCities!AB15:AC15,ProvsCities!AO15:AP15,ProvsCities!BB15:BC15,ProvsCities!BO15:BP15,ProvsCities!CB15:CC15,ProvsCities!DB15:DC15,ProvsCities!DO15:DP15,ProvsCities!EB15:EC15,ProvsCities!EO15:EP15,ProvsCities!FB15:FC15,ProvsCities!FO15:FP15)/ProvsCities!C15,"")</f>
        <v>4.5511029919386534E-2</v>
      </c>
      <c r="BE15" s="84">
        <f>IFERROR(SUM(ProvsCities!Q15:R15,ProvsCities!AD15:AE15,ProvsCities!AQ15:AR15,ProvsCities!BD15:BE15,ProvsCities!BQ15:BR15,ProvsCities!CD15:CE15,ProvsCities!DD15:DE15,ProvsCities!DQ15:DR15,ProvsCities!ED15:EE15,ProvsCities!EQ15:ER15,ProvsCities!FD15:FE15,ProvsCities!FQ15:FR15)/ProvsCities!C15,"")</f>
        <v>3.8904761398999503E-2</v>
      </c>
      <c r="BF15" s="83">
        <f>IFERROR(SUM(ProvsCities!Q15:R15,ProvsCities!AD15:AE15,ProvsCities!AQ15:AR15,ProvsCities!BD15:BE15,ProvsCities!BQ15:BR15,ProvsCities!CD15:CE15,ProvsCities!DD15:DE15,ProvsCities!DQ15:DR15,ProvsCities!ED15:EE15,ProvsCities!EQ15:ER15,ProvsCities!FD15:FE15,ProvsCities!FQ15:FR15),"")</f>
        <v>3663</v>
      </c>
      <c r="BG15" s="1">
        <f>IFERROR(SUM(ProvsCities!O15:P15,ProvsCities!AB15:AC15,ProvsCities!AO15:AP15,ProvsCities!BB15:BC15,ProvsCities!BO15:BP15,ProvsCities!CB15:CC15,ProvsCities!DB15:DC15,ProvsCities!DO15:DP15,ProvsCities!EB15:EC15,ProvsCities!EO15:EP15,ProvsCities!FB15:FC15,ProvsCities!FO15:FP15),"")</f>
        <v>4285</v>
      </c>
    </row>
    <row r="16" spans="1:59" ht="14.4" x14ac:dyDescent="0.3">
      <c r="A16" s="206">
        <v>7</v>
      </c>
      <c r="B16" s="460" t="str">
        <f>IFERROR(INDEX(BA$10:BA$26,MATCH(ROWS($AZ$10:AZ16),$AZ$10:$AZ$26,0)),"")</f>
        <v>Nueva Vizcaya Province</v>
      </c>
      <c r="C16" s="461">
        <f>IFERROR(INDEX(BB$10:BB$26,MATCH(ROWS($AZ$10:AZ16),$AZ$10:$AZ$26,0)),"")</f>
        <v>0.7729001106528518</v>
      </c>
      <c r="D16" s="461">
        <f>IFERROR(INDEX(BC$10:BC$26,MATCH(ROWS($AZ$10:AZ16),$AZ$10:$AZ$26,0)),"")</f>
        <v>0.97641669052763103</v>
      </c>
      <c r="E16" s="461">
        <f>IFERROR(INDEX(BE$10:BE$26,MATCH(ROWS($AZ$10:AZ16),$AZ$10:$AZ$26,0)),"")</f>
        <v>9.8393940182731603E-3</v>
      </c>
      <c r="F16" s="461">
        <f>IFERROR(INDEX(BD$10:BD$26,MATCH(ROWS($AZ$10:AZ16),$AZ$10:$AZ$26,0)),"")</f>
        <v>1.4498789598354895E-2</v>
      </c>
      <c r="G16" s="763">
        <f>IFERROR(INDEX(BG$10:BG$26,MATCH(ROWS($AZ$10:AZ16),$AZ$10:$AZ$26,0)),"")</f>
        <v>557</v>
      </c>
      <c r="H16" s="763"/>
      <c r="I16" s="23"/>
      <c r="AX16" s="83">
        <f t="shared" si="0"/>
        <v>4</v>
      </c>
      <c r="AY16" s="83">
        <f>COUNTIF($BD$10:BD16,BD16)</f>
        <v>1</v>
      </c>
      <c r="AZ16" s="83">
        <f t="shared" si="1"/>
        <v>5</v>
      </c>
      <c r="BA16" s="83" t="str">
        <f>IF(ProvsCities!B16="","",ProvsCities!B16)</f>
        <v>Tuguegarao</v>
      </c>
      <c r="BB16" s="84">
        <f>IFERROR(ProvsCities!C16/ProvsCities!GS16,"")</f>
        <v>0.7872277810476751</v>
      </c>
      <c r="BC16" s="84">
        <f>IFERROR(SUM(ProvsCities!N16,ProvsCities!AA16,ProvsCities!AN16,ProvsCities!BA16,ProvsCities!BN16,ProvsCities!CA16,ProvsCities!DA16,ProvsCities!DN16,ProvsCities!EA16,ProvsCities!EN16,ProvsCities!FA16,ProvsCities!FN16)/ProvsCities!C16,"")</f>
        <v>0.98407476635514024</v>
      </c>
      <c r="BD16" s="84">
        <f>IFERROR(SUM(ProvsCities!O16:P16,ProvsCities!AB16:AC16,ProvsCities!AO16:AP16,ProvsCities!BB16:BC16,ProvsCities!BO16:BP16,ProvsCities!CB16:CC16,ProvsCities!DB16:DC16,ProvsCities!DO16:DP16,ProvsCities!EB16:EC16,ProvsCities!EO16:EP16,ProvsCities!FB16:FC16,ProvsCities!FO16:FP16)/ProvsCities!C16,"")</f>
        <v>1.6598130841121495E-2</v>
      </c>
      <c r="BE16" s="84">
        <f>IFERROR(SUM(ProvsCities!Q16:R16,ProvsCities!AD16:AE16,ProvsCities!AQ16:AR16,ProvsCities!BD16:BE16,ProvsCities!BQ16:BR16,ProvsCities!CD16:CE16,ProvsCities!DD16:DE16,ProvsCities!DQ16:DR16,ProvsCities!ED16:EE16,ProvsCities!EQ16:ER16,ProvsCities!FD16:FE16,ProvsCities!FQ16:FR16)/ProvsCities!C16,"")</f>
        <v>5.9813084112149536E-4</v>
      </c>
      <c r="BF16" s="83">
        <f>IFERROR(SUM(ProvsCities!Q16:R16,ProvsCities!AD16:AE16,ProvsCities!AQ16:AR16,ProvsCities!BD16:BE16,ProvsCities!BQ16:BR16,ProvsCities!CD16:CE16,ProvsCities!DD16:DE16,ProvsCities!DQ16:DR16,ProvsCities!ED16:EE16,ProvsCities!EQ16:ER16,ProvsCities!FD16:FE16,ProvsCities!FQ16:FR16),"")</f>
        <v>8</v>
      </c>
      <c r="BG16" s="1">
        <f>IFERROR(SUM(ProvsCities!O16:P16,ProvsCities!AB16:AC16,ProvsCities!AO16:AP16,ProvsCities!BB16:BC16,ProvsCities!BO16:BP16,ProvsCities!CB16:CC16,ProvsCities!DB16:DC16,ProvsCities!DO16:DP16,ProvsCities!EB16:EC16,ProvsCities!EO16:EP16,ProvsCities!FB16:FC16,ProvsCities!FO16:FP16),"")</f>
        <v>222</v>
      </c>
    </row>
    <row r="17" spans="1:59" ht="14.4" x14ac:dyDescent="0.3">
      <c r="A17" s="206">
        <v>8</v>
      </c>
      <c r="B17" s="460" t="str">
        <f>IFERROR(INDEX(BA$10:BA$26,MATCH(ROWS($AZ$10:AZ17),$AZ$10:$AZ$26,0)),"")</f>
        <v>City of Ilagan</v>
      </c>
      <c r="C17" s="461">
        <f>IFERROR(INDEX(BB$10:BB$26,MATCH(ROWS($AZ$10:AZ17),$AZ$10:$AZ$26,0)),"")</f>
        <v>0.76152578022852591</v>
      </c>
      <c r="D17" s="461">
        <f>IFERROR(INDEX(BC$10:BC$26,MATCH(ROWS($AZ$10:AZ17),$AZ$10:$AZ$26,0)),"")</f>
        <v>0.98492087190206035</v>
      </c>
      <c r="E17" s="461">
        <f>IFERROR(INDEX(BE$10:BE$26,MATCH(ROWS($AZ$10:AZ17),$AZ$10:$AZ$26,0)),"")</f>
        <v>5.3000895789787998E-3</v>
      </c>
      <c r="F17" s="461">
        <f>IFERROR(INDEX(BD$10:BD$26,MATCH(ROWS($AZ$10:AZ17),$AZ$10:$AZ$26,0)),"")</f>
        <v>9.7790385189608833E-3</v>
      </c>
      <c r="G17" s="763">
        <f>IFERROR(INDEX(BG$10:BG$26,MATCH(ROWS($AZ$10:AZ17),$AZ$10:$AZ$26,0)),"")</f>
        <v>131</v>
      </c>
      <c r="H17" s="763"/>
      <c r="I17" s="23"/>
      <c r="AX17" s="83">
        <f t="shared" si="0"/>
        <v>3</v>
      </c>
      <c r="AY17" s="83">
        <f>COUNTIF($BD$10:BD17,BD17)</f>
        <v>1</v>
      </c>
      <c r="AZ17" s="83">
        <f t="shared" si="1"/>
        <v>4</v>
      </c>
      <c r="BA17" s="83" t="str">
        <f>IF(ProvsCities!B17="","",ProvsCities!B17)</f>
        <v>Cagayan Province</v>
      </c>
      <c r="BB17" s="84">
        <f>IFERROR(ProvsCities!C17/ProvsCities!GS17,"")</f>
        <v>0.76627400154462089</v>
      </c>
      <c r="BC17" s="84">
        <f>IFERROR(SUM(ProvsCities!N17,ProvsCities!AA17,ProvsCities!AN17,ProvsCities!BA17,ProvsCities!BN17,ProvsCities!CA17,ProvsCities!DA17,ProvsCities!DN17,ProvsCities!EA17,ProvsCities!EN17,ProvsCities!FA17,ProvsCities!FN17)/ProvsCities!C17,"")</f>
        <v>0.94813484708063023</v>
      </c>
      <c r="BD17" s="84">
        <f>IFERROR(SUM(ProvsCities!O17:P17,ProvsCities!AB17:AC17,ProvsCities!AO17:AP17,ProvsCities!BB17:BC17,ProvsCities!BO17:BP17,ProvsCities!CB17:CC17,ProvsCities!DB17:DC17,ProvsCities!DO17:DP17,ProvsCities!EB17:EC17,ProvsCities!EO17:EP17,ProvsCities!FB17:FC17,ProvsCities!FO17:FP17)/ProvsCities!C17,"")</f>
        <v>2.8475440222428174E-2</v>
      </c>
      <c r="BE17" s="84">
        <f>IFERROR(SUM(ProvsCities!Q17:R17,ProvsCities!AD17:AE17,ProvsCities!AQ17:AR17,ProvsCities!BD17:BE17,ProvsCities!BQ17:BR17,ProvsCities!CD17:CE17,ProvsCities!DD17:DE17,ProvsCities!DQ17:DR17,ProvsCities!ED17:EE17,ProvsCities!EQ17:ER17,ProvsCities!FD17:FE17,ProvsCities!FQ17:FR17)/ProvsCities!C17,"")</f>
        <v>2.290315106580167E-2</v>
      </c>
      <c r="BF17" s="83">
        <f>IFERROR(SUM(ProvsCities!Q17:R17,ProvsCities!AD17:AE17,ProvsCities!AQ17:AR17,ProvsCities!BD17:BE17,ProvsCities!BQ17:BR17,ProvsCities!CD17:CE17,ProvsCities!DD17:DE17,ProvsCities!DQ17:DR17,ProvsCities!ED17:EE17,ProvsCities!EQ17:ER17,ProvsCities!FD17:FE17,ProvsCities!FQ17:FR17),"")</f>
        <v>1977</v>
      </c>
      <c r="BG17" s="1">
        <f>IFERROR(SUM(ProvsCities!O17:P17,ProvsCities!AB17:AC17,ProvsCities!AO17:AP17,ProvsCities!BB17:BC17,ProvsCities!BO17:BP17,ProvsCities!CB17:CC17,ProvsCities!DB17:DC17,ProvsCities!DO17:DP17,ProvsCities!EB17:EC17,ProvsCities!EO17:EP17,ProvsCities!FB17:FC17,ProvsCities!FO17:FP17),"")</f>
        <v>2458</v>
      </c>
    </row>
    <row r="18" spans="1:59" ht="14.4" x14ac:dyDescent="0.3">
      <c r="A18" s="206">
        <v>9</v>
      </c>
      <c r="B18" s="460" t="str">
        <f>IFERROR(INDEX(BA$10:BA$26,MATCH(ROWS($AZ$10:AZ18),$AZ$10:$AZ$26,0)),"")</f>
        <v>Santiago City</v>
      </c>
      <c r="C18" s="461">
        <f>IFERROR(INDEX(BB$10:BB$26,MATCH(ROWS($AZ$10:AZ18),$AZ$10:$AZ$26,0)),"")</f>
        <v>1.0679631249579435</v>
      </c>
      <c r="D18" s="461">
        <f>IFERROR(INDEX(BC$10:BC$26,MATCH(ROWS($AZ$10:AZ18),$AZ$10:$AZ$26,0)),"")</f>
        <v>0.99666057589313839</v>
      </c>
      <c r="E18" s="461">
        <f>IFERROR(INDEX(BE$10:BE$26,MATCH(ROWS($AZ$10:AZ18),$AZ$10:$AZ$26,0)),"")</f>
        <v>8.1910402621132887E-4</v>
      </c>
      <c r="F18" s="461">
        <f>IFERROR(INDEX(BD$10:BD$26,MATCH(ROWS($AZ$10:AZ18),$AZ$10:$AZ$26,0)),"")</f>
        <v>2.5203200806502425E-3</v>
      </c>
      <c r="G18" s="763">
        <f>IFERROR(INDEX(BG$10:BG$26,MATCH(ROWS($AZ$10:AZ18),$AZ$10:$AZ$26,0)),"")</f>
        <v>40</v>
      </c>
      <c r="H18" s="763"/>
      <c r="I18" s="23"/>
      <c r="AX18" s="83">
        <f t="shared" si="0"/>
        <v>2</v>
      </c>
      <c r="AY18" s="83">
        <f>COUNTIF($BD$10:BD18,BD18)</f>
        <v>1</v>
      </c>
      <c r="AZ18" s="83">
        <f t="shared" si="1"/>
        <v>3</v>
      </c>
      <c r="BA18" s="83" t="str">
        <f>IF(ProvsCities!B18="","",ProvsCities!B18)</f>
        <v>Cauayan City</v>
      </c>
      <c r="BB18" s="84">
        <f>IFERROR(ProvsCities!C18/ProvsCities!GS18,"")</f>
        <v>0.78197320341047505</v>
      </c>
      <c r="BC18" s="84">
        <f>IFERROR(SUM(ProvsCities!N18,ProvsCities!AA18,ProvsCities!AN18,ProvsCities!BA18,ProvsCities!BN18,ProvsCities!CA18,ProvsCities!DA18,ProvsCities!DN18,ProvsCities!EA18,ProvsCities!EN18,ProvsCities!FA18,ProvsCities!FN18)/ProvsCities!C18,"")</f>
        <v>0.95482866043613712</v>
      </c>
      <c r="BD18" s="84">
        <f>IFERROR(SUM(ProvsCities!O18:P18,ProvsCities!AB18:AC18,ProvsCities!AO18:AP18,ProvsCities!BB18:BC18,ProvsCities!BO18:BP18,ProvsCities!CB18:CC18,ProvsCities!DB18:DC18,ProvsCities!DO18:DP18,ProvsCities!EB18:EC18,ProvsCities!EO18:EP18,ProvsCities!FB18:FC18,ProvsCities!FO18:FP18)/ProvsCities!C18,"")</f>
        <v>2.8770386659336632E-2</v>
      </c>
      <c r="BE18" s="84">
        <f>IFERROR(SUM(ProvsCities!Q18:R18,ProvsCities!AD18:AE18,ProvsCities!AQ18:AR18,ProvsCities!BD18:BE18,ProvsCities!BQ18:BR18,ProvsCities!CD18:CE18,ProvsCities!DD18:DE18,ProvsCities!DQ18:DR18,ProvsCities!ED18:EE18,ProvsCities!EQ18:ER18,ProvsCities!FD18:FE18,ProvsCities!FQ18:FR18)/ProvsCities!C18,"")</f>
        <v>1.6400952904526298E-2</v>
      </c>
      <c r="BF18" s="83">
        <f>IFERROR(SUM(ProvsCities!Q18:R18,ProvsCities!AD18:AE18,ProvsCities!AQ18:AR18,ProvsCities!BD18:BE18,ProvsCities!BQ18:BR18,ProvsCities!CD18:CE18,ProvsCities!DD18:DE18,ProvsCities!DQ18:DR18,ProvsCities!ED18:EE18,ProvsCities!EQ18:ER18,ProvsCities!FD18:FE18,ProvsCities!FQ18:FR18),"")</f>
        <v>179</v>
      </c>
      <c r="BG18" s="1">
        <f>IFERROR(SUM(ProvsCities!O18:P18,ProvsCities!AB18:AC18,ProvsCities!AO18:AP18,ProvsCities!BB18:BC18,ProvsCities!BO18:BP18,ProvsCities!CB18:CC18,ProvsCities!DB18:DC18,ProvsCities!DO18:DP18,ProvsCities!EB18:EC18,ProvsCities!EO18:EP18,ProvsCities!FB18:FC18,ProvsCities!FO18:FP18),"")</f>
        <v>314</v>
      </c>
    </row>
    <row r="19" spans="1:59" ht="14.4" x14ac:dyDescent="0.3">
      <c r="A19" s="206">
        <v>10</v>
      </c>
      <c r="B19" s="460" t="str">
        <f>IFERROR(INDEX(BA$10:BA$26,MATCH(ROWS($AZ$10:AZ19),$AZ$10:$AZ$26,0)),"")</f>
        <v/>
      </c>
      <c r="C19" s="461" t="str">
        <f>IFERROR(INDEX(BB$10:BB$26,MATCH(ROWS($AZ$10:AZ19),$AZ$10:$AZ$26,0)),"")</f>
        <v/>
      </c>
      <c r="D19" s="461" t="str">
        <f>IFERROR(INDEX(BC$10:BC$26,MATCH(ROWS($AZ$10:AZ19),$AZ$10:$AZ$26,0)),"")</f>
        <v/>
      </c>
      <c r="E19" s="461" t="str">
        <f>IFERROR(INDEX(BE$10:BE$26,MATCH(ROWS($AZ$10:AZ19),$AZ$10:$AZ$26,0)),"")</f>
        <v/>
      </c>
      <c r="F19" s="461" t="str">
        <f>IFERROR(INDEX(BD$10:BD$26,MATCH(ROWS($AZ$10:AZ19),$AZ$10:$AZ$26,0)),"")</f>
        <v/>
      </c>
      <c r="G19" s="763" t="str">
        <f>IFERROR(INDEX(BG$10:BG$26,MATCH(ROWS($AZ$10:AZ19),$AZ$10:$AZ$26,0)),"")</f>
        <v/>
      </c>
      <c r="H19" s="763"/>
      <c r="I19" s="23"/>
      <c r="AX19" s="83">
        <f t="shared" si="0"/>
        <v>0</v>
      </c>
      <c r="AY19" s="83">
        <f>COUNTIF($BD$10:BD19,BD19)</f>
        <v>1</v>
      </c>
      <c r="AZ19" s="83">
        <f t="shared" si="1"/>
        <v>1</v>
      </c>
      <c r="BA19" s="83" t="str">
        <f>IF(ProvsCities!B19="","",ProvsCities!B19)</f>
        <v/>
      </c>
      <c r="BB19" s="84" t="str">
        <f>IFERROR(ProvsCities!C19/ProvsCities!GS19,"")</f>
        <v/>
      </c>
      <c r="BC19" s="84" t="str">
        <f>IFERROR(SUM(ProvsCities!N19,ProvsCities!AA19,ProvsCities!AN19,ProvsCities!BA19,ProvsCities!BN19,ProvsCities!CA19,ProvsCities!DA19,ProvsCities!DN19,ProvsCities!EA19,ProvsCities!EN19,ProvsCities!FA19,ProvsCities!FN19)/ProvsCities!C19,"")</f>
        <v/>
      </c>
      <c r="BD19" s="84" t="str">
        <f>IFERROR(SUM(ProvsCities!O19:P19,ProvsCities!AB19:AC19,ProvsCities!AO19:AP19,ProvsCities!BB19:BC19,ProvsCities!BO19:BP19,ProvsCities!CB19:CC19,ProvsCities!DB19:DC19,ProvsCities!DO19:DP19,ProvsCities!EB19:EC19,ProvsCities!EO19:EP19,ProvsCities!FB19:FC19,ProvsCities!FO19:FP19)/ProvsCities!C19,"")</f>
        <v/>
      </c>
      <c r="BE19" s="84" t="str">
        <f>IFERROR(SUM(ProvsCities!Q19:R19,ProvsCities!AD19:AE19,ProvsCities!AQ19:AR19,ProvsCities!BD19:BE19,ProvsCities!BQ19:BR19,ProvsCities!CD19:CE19,ProvsCities!DD19:DE19,ProvsCities!DQ19:DR19,ProvsCities!ED19:EE19,ProvsCities!EQ19:ER19,ProvsCities!FD19:FE19,ProvsCities!FQ19:FR19)/ProvsCities!C19,"")</f>
        <v/>
      </c>
      <c r="BF19" s="83">
        <f>IFERROR(SUM(ProvsCities!Q19:R19,ProvsCities!AD19:AE19,ProvsCities!AQ19:AR19,ProvsCities!BD19:BE19,ProvsCities!BQ19:BR19,ProvsCities!CD19:CE19,ProvsCities!DD19:DE19,ProvsCities!DQ19:DR19,ProvsCities!ED19:EE19,ProvsCities!EQ19:ER19,ProvsCities!FD19:FE19,ProvsCities!FQ19:FR19),"")</f>
        <v>0</v>
      </c>
      <c r="BG19" s="1">
        <f>IFERROR(SUM(ProvsCities!O19:P19,ProvsCities!AB19:AC19,ProvsCities!AO19:AP19,ProvsCities!BB19:BC19,ProvsCities!BO19:BP19,ProvsCities!CB19:CC19,ProvsCities!DB19:DC19,ProvsCities!DO19:DP19,ProvsCities!EB19:EC19,ProvsCities!EO19:EP19,ProvsCities!FB19:FC19,ProvsCities!FO19:FP19),"")</f>
        <v>0</v>
      </c>
    </row>
    <row r="20" spans="1:59" ht="14.4" x14ac:dyDescent="0.3">
      <c r="A20" s="206">
        <v>11</v>
      </c>
      <c r="B20" s="460" t="str">
        <f>IFERROR(INDEX(BA$10:BA$26,MATCH(ROWS($AZ$10:AZ20),$AZ$10:$AZ$26,0)),"")</f>
        <v/>
      </c>
      <c r="C20" s="461" t="str">
        <f>IFERROR(INDEX(BB$10:BB$26,MATCH(ROWS($AZ$10:AZ20),$AZ$10:$AZ$26,0)),"")</f>
        <v/>
      </c>
      <c r="D20" s="461" t="str">
        <f>IFERROR(INDEX(BC$10:BC$26,MATCH(ROWS($AZ$10:AZ20),$AZ$10:$AZ$26,0)),"")</f>
        <v/>
      </c>
      <c r="E20" s="461" t="str">
        <f>IFERROR(INDEX(BE$10:BE$26,MATCH(ROWS($AZ$10:AZ20),$AZ$10:$AZ$26,0)),"")</f>
        <v/>
      </c>
      <c r="F20" s="461" t="str">
        <f>IFERROR(INDEX(BD$10:BD$26,MATCH(ROWS($AZ$10:AZ20),$AZ$10:$AZ$26,0)),"")</f>
        <v/>
      </c>
      <c r="G20" s="763" t="str">
        <f>IFERROR(INDEX(BG$10:BG$26,MATCH(ROWS($AZ$10:AZ20),$AZ$10:$AZ$26,0)),"")</f>
        <v/>
      </c>
      <c r="H20" s="763"/>
      <c r="I20" s="23"/>
      <c r="AX20" s="83">
        <f t="shared" si="0"/>
        <v>0</v>
      </c>
      <c r="AY20" s="83">
        <f>COUNTIF($BD$10:BD20,BD20)</f>
        <v>2</v>
      </c>
      <c r="AZ20" s="83">
        <f t="shared" si="1"/>
        <v>2</v>
      </c>
      <c r="BA20" s="83" t="str">
        <f>IF(ProvsCities!B20="","",ProvsCities!B20)</f>
        <v/>
      </c>
      <c r="BB20" s="84" t="str">
        <f>IFERROR(ProvsCities!C20/ProvsCities!GS20,"")</f>
        <v/>
      </c>
      <c r="BC20" s="84" t="str">
        <f>IFERROR(SUM(ProvsCities!N20,ProvsCities!AA20,ProvsCities!AN20,ProvsCities!BA20,ProvsCities!BN20,ProvsCities!CA20,ProvsCities!DA20,ProvsCities!DN20,ProvsCities!EA20,ProvsCities!EN20,ProvsCities!FA20,ProvsCities!FN20)/ProvsCities!C20,"")</f>
        <v/>
      </c>
      <c r="BD20" s="84" t="str">
        <f>IFERROR(SUM(ProvsCities!O20:P20,ProvsCities!AB20:AC20,ProvsCities!AO20:AP20,ProvsCities!BB20:BC20,ProvsCities!BO20:BP20,ProvsCities!CB20:CC20,ProvsCities!DB20:DC20,ProvsCities!DO20:DP20,ProvsCities!EB20:EC20,ProvsCities!EO20:EP20,ProvsCities!FB20:FC20,ProvsCities!FO20:FP20)/ProvsCities!C20,"")</f>
        <v/>
      </c>
      <c r="BE20" s="84" t="str">
        <f>IFERROR(SUM(ProvsCities!Q20:R20,ProvsCities!AD20:AE20,ProvsCities!AQ20:AR20,ProvsCities!BD20:BE20,ProvsCities!BQ20:BR20,ProvsCities!CD20:CE20,ProvsCities!DD20:DE20,ProvsCities!DQ20:DR20,ProvsCities!ED20:EE20,ProvsCities!EQ20:ER20,ProvsCities!FD20:FE20,ProvsCities!FQ20:FR20)/ProvsCities!C20,"")</f>
        <v/>
      </c>
      <c r="BF20" s="83">
        <f>IFERROR(SUM(ProvsCities!Q20:R20,ProvsCities!AD20:AE20,ProvsCities!AQ20:AR20,ProvsCities!BD20:BE20,ProvsCities!BQ20:BR20,ProvsCities!CD20:CE20,ProvsCities!DD20:DE20,ProvsCities!DQ20:DR20,ProvsCities!ED20:EE20,ProvsCities!EQ20:ER20,ProvsCities!FD20:FE20,ProvsCities!FQ20:FR20),"")</f>
        <v>0</v>
      </c>
      <c r="BG20" s="1">
        <f>IFERROR(SUM(ProvsCities!O20:P20,ProvsCities!AB20:AC20,ProvsCities!AO20:AP20,ProvsCities!BB20:BC20,ProvsCities!BO20:BP20,ProvsCities!CB20:CC20,ProvsCities!DB20:DC20,ProvsCities!DO20:DP20,ProvsCities!EB20:EC20,ProvsCities!EO20:EP20,ProvsCities!FB20:FC20,ProvsCities!FO20:FP20),"")</f>
        <v>0</v>
      </c>
    </row>
    <row r="21" spans="1:59" ht="14.4" x14ac:dyDescent="0.3">
      <c r="A21" s="206">
        <v>12</v>
      </c>
      <c r="B21" s="460" t="str">
        <f>IFERROR(INDEX(BA$10:BA$26,MATCH(ROWS($AZ$10:AZ21),$AZ$10:$AZ$26,0)),"")</f>
        <v/>
      </c>
      <c r="C21" s="461" t="str">
        <f>IFERROR(INDEX(BB$10:BB$26,MATCH(ROWS($AZ$10:AZ21),$AZ$10:$AZ$26,0)),"")</f>
        <v/>
      </c>
      <c r="D21" s="461" t="str">
        <f>IFERROR(INDEX(BC$10:BC$26,MATCH(ROWS($AZ$10:AZ21),$AZ$10:$AZ$26,0)),"")</f>
        <v/>
      </c>
      <c r="E21" s="461" t="str">
        <f>IFERROR(INDEX(BE$10:BE$26,MATCH(ROWS($AZ$10:AZ21),$AZ$10:$AZ$26,0)),"")</f>
        <v/>
      </c>
      <c r="F21" s="461" t="str">
        <f>IFERROR(INDEX(BD$10:BD$26,MATCH(ROWS($AZ$10:AZ21),$AZ$10:$AZ$26,0)),"")</f>
        <v/>
      </c>
      <c r="G21" s="763" t="str">
        <f>IFERROR(INDEX(BG$10:BG$26,MATCH(ROWS($AZ$10:AZ21),$AZ$10:$AZ$26,0)),"")</f>
        <v/>
      </c>
      <c r="H21" s="763"/>
      <c r="I21" s="23"/>
      <c r="AX21" s="83">
        <f t="shared" si="0"/>
        <v>0</v>
      </c>
      <c r="AY21" s="83">
        <f>COUNTIF($BD$10:BD21,BD21)</f>
        <v>3</v>
      </c>
      <c r="AZ21" s="83">
        <f t="shared" si="1"/>
        <v>3</v>
      </c>
      <c r="BA21" s="83" t="str">
        <f>IF(ProvsCities!B21="","",ProvsCities!B21)</f>
        <v/>
      </c>
      <c r="BB21" s="84" t="str">
        <f>IFERROR(ProvsCities!C21/ProvsCities!GS21,"")</f>
        <v/>
      </c>
      <c r="BC21" s="84" t="str">
        <f>IFERROR(SUM(ProvsCities!N21,ProvsCities!AA21,ProvsCities!AN21,ProvsCities!BA21,ProvsCities!BN21,ProvsCities!CA21,ProvsCities!DA21,ProvsCities!DN21,ProvsCities!EA21,ProvsCities!EN21,ProvsCities!FA21,ProvsCities!FN21)/ProvsCities!C21,"")</f>
        <v/>
      </c>
      <c r="BD21" s="84" t="str">
        <f>IFERROR(SUM(ProvsCities!O21:P21,ProvsCities!AB21:AC21,ProvsCities!AO21:AP21,ProvsCities!BB21:BC21,ProvsCities!BO21:BP21,ProvsCities!CB21:CC21,ProvsCities!DB21:DC21,ProvsCities!DO21:DP21,ProvsCities!EB21:EC21,ProvsCities!EO21:EP21,ProvsCities!FB21:FC21,ProvsCities!FO21:FP21)/ProvsCities!C21,"")</f>
        <v/>
      </c>
      <c r="BE21" s="84" t="str">
        <f>IFERROR(SUM(ProvsCities!Q21:R21,ProvsCities!AD21:AE21,ProvsCities!AQ21:AR21,ProvsCities!BD21:BE21,ProvsCities!BQ21:BR21,ProvsCities!CD21:CE21,ProvsCities!DD21:DE21,ProvsCities!DQ21:DR21,ProvsCities!ED21:EE21,ProvsCities!EQ21:ER21,ProvsCities!FD21:FE21,ProvsCities!FQ21:FR21)/ProvsCities!C21,"")</f>
        <v/>
      </c>
      <c r="BF21" s="83">
        <f>IFERROR(SUM(ProvsCities!Q21:R21,ProvsCities!AD21:AE21,ProvsCities!AQ21:AR21,ProvsCities!BD21:BE21,ProvsCities!BQ21:BR21,ProvsCities!CD21:CE21,ProvsCities!DD21:DE21,ProvsCities!DQ21:DR21,ProvsCities!ED21:EE21,ProvsCities!EQ21:ER21,ProvsCities!FD21:FE21,ProvsCities!FQ21:FR21),"")</f>
        <v>0</v>
      </c>
      <c r="BG21" s="1">
        <f>IFERROR(SUM(ProvsCities!O21:P21,ProvsCities!AB21:AC21,ProvsCities!AO21:AP21,ProvsCities!BB21:BC21,ProvsCities!BO21:BP21,ProvsCities!CB21:CC21,ProvsCities!DB21:DC21,ProvsCities!DO21:DP21,ProvsCities!EB21:EC21,ProvsCities!EO21:EP21,ProvsCities!FB21:FC21,ProvsCities!FO21:FP21),"")</f>
        <v>0</v>
      </c>
    </row>
    <row r="22" spans="1:59" ht="14.4" x14ac:dyDescent="0.3">
      <c r="A22" s="206">
        <v>13</v>
      </c>
      <c r="B22" s="460" t="str">
        <f>IFERROR(INDEX(BA$10:BA$26,MATCH(ROWS($AZ$10:AZ22),$AZ$10:$AZ$26,0)),"")</f>
        <v/>
      </c>
      <c r="C22" s="461" t="str">
        <f>IFERROR(INDEX(BB$10:BB$26,MATCH(ROWS($AZ$10:AZ22),$AZ$10:$AZ$26,0)),"")</f>
        <v/>
      </c>
      <c r="D22" s="461" t="str">
        <f>IFERROR(INDEX(BC$10:BC$26,MATCH(ROWS($AZ$10:AZ22),$AZ$10:$AZ$26,0)),"")</f>
        <v/>
      </c>
      <c r="E22" s="461" t="str">
        <f>IFERROR(INDEX(BE$10:BE$26,MATCH(ROWS($AZ$10:AZ22),$AZ$10:$AZ$26,0)),"")</f>
        <v/>
      </c>
      <c r="F22" s="461" t="str">
        <f>IFERROR(INDEX(BD$10:BD$26,MATCH(ROWS($AZ$10:AZ22),$AZ$10:$AZ$26,0)),"")</f>
        <v/>
      </c>
      <c r="G22" s="763" t="str">
        <f>IFERROR(INDEX(BG$10:BG$26,MATCH(ROWS($AZ$10:AZ22),$AZ$10:$AZ$26,0)),"")</f>
        <v/>
      </c>
      <c r="H22" s="763"/>
      <c r="I22" s="23"/>
      <c r="AX22" s="83">
        <f t="shared" si="0"/>
        <v>0</v>
      </c>
      <c r="AY22" s="83">
        <f>COUNTIF($BD$10:BD22,BD22)</f>
        <v>4</v>
      </c>
      <c r="AZ22" s="83">
        <f t="shared" si="1"/>
        <v>4</v>
      </c>
      <c r="BA22" s="83" t="str">
        <f>IF(ProvsCities!B22="","",ProvsCities!B22)</f>
        <v/>
      </c>
      <c r="BB22" s="84" t="str">
        <f>IFERROR(ProvsCities!C22/ProvsCities!GS22,"")</f>
        <v/>
      </c>
      <c r="BC22" s="84" t="str">
        <f>IFERROR(SUM(ProvsCities!N22,ProvsCities!AA22,ProvsCities!AN22,ProvsCities!BA22,ProvsCities!BN22,ProvsCities!CA22,ProvsCities!DA22,ProvsCities!DN22,ProvsCities!EA22,ProvsCities!EN22,ProvsCities!FA22,ProvsCities!FN22)/ProvsCities!C22,"")</f>
        <v/>
      </c>
      <c r="BD22" s="84" t="str">
        <f>IFERROR(SUM(ProvsCities!O22:P22,ProvsCities!AB22:AC22,ProvsCities!AO22:AP22,ProvsCities!BB22:BC22,ProvsCities!BO22:BP22,ProvsCities!CB22:CC22,ProvsCities!DB22:DC22,ProvsCities!DO22:DP22,ProvsCities!EB22:EC22,ProvsCities!EO22:EP22,ProvsCities!FB22:FC22,ProvsCities!FO22:FP22)/ProvsCities!C22,"")</f>
        <v/>
      </c>
      <c r="BE22" s="84" t="str">
        <f>IFERROR(SUM(ProvsCities!Q22:R22,ProvsCities!AD22:AE22,ProvsCities!AQ22:AR22,ProvsCities!BD22:BE22,ProvsCities!BQ22:BR22,ProvsCities!CD22:CE22,ProvsCities!DD22:DE22,ProvsCities!DQ22:DR22,ProvsCities!ED22:EE22,ProvsCities!EQ22:ER22,ProvsCities!FD22:FE22,ProvsCities!FQ22:FR22)/ProvsCities!C22,"")</f>
        <v/>
      </c>
      <c r="BF22" s="83">
        <f>IFERROR(SUM(ProvsCities!Q22:R22,ProvsCities!AD22:AE22,ProvsCities!AQ22:AR22,ProvsCities!BD22:BE22,ProvsCities!BQ22:BR22,ProvsCities!CD22:CE22,ProvsCities!DD22:DE22,ProvsCities!DQ22:DR22,ProvsCities!ED22:EE22,ProvsCities!EQ22:ER22,ProvsCities!FD22:FE22,ProvsCities!FQ22:FR22),"")</f>
        <v>0</v>
      </c>
      <c r="BG22" s="1">
        <f>IFERROR(SUM(ProvsCities!O22:P22,ProvsCities!AB22:AC22,ProvsCities!AO22:AP22,ProvsCities!BB22:BC22,ProvsCities!BO22:BP22,ProvsCities!CB22:CC22,ProvsCities!DB22:DC22,ProvsCities!DO22:DP22,ProvsCities!EB22:EC22,ProvsCities!EO22:EP22,ProvsCities!FB22:FC22,ProvsCities!FO22:FP22),"")</f>
        <v>0</v>
      </c>
    </row>
    <row r="23" spans="1:59" ht="14.4" x14ac:dyDescent="0.3">
      <c r="A23" s="206">
        <v>14</v>
      </c>
      <c r="B23" s="460" t="str">
        <f>IFERROR(INDEX(BA$10:BA$26,MATCH(ROWS($AZ$10:AZ23),$AZ$10:$AZ$26,0)),"")</f>
        <v/>
      </c>
      <c r="C23" s="461" t="str">
        <f>IFERROR(INDEX(BB$10:BB$26,MATCH(ROWS($AZ$10:AZ23),$AZ$10:$AZ$26,0)),"")</f>
        <v/>
      </c>
      <c r="D23" s="461" t="str">
        <f>IFERROR(INDEX(BC$10:BC$26,MATCH(ROWS($AZ$10:AZ23),$AZ$10:$AZ$26,0)),"")</f>
        <v/>
      </c>
      <c r="E23" s="461" t="str">
        <f>IFERROR(INDEX(BE$10:BE$26,MATCH(ROWS($AZ$10:AZ23),$AZ$10:$AZ$26,0)),"")</f>
        <v/>
      </c>
      <c r="F23" s="461" t="str">
        <f>IFERROR(INDEX(BD$10:BD$26,MATCH(ROWS($AZ$10:AZ23),$AZ$10:$AZ$26,0)),"")</f>
        <v/>
      </c>
      <c r="G23" s="763" t="str">
        <f>IFERROR(INDEX(BG$10:BG$26,MATCH(ROWS($AZ$10:AZ23),$AZ$10:$AZ$26,0)),"")</f>
        <v/>
      </c>
      <c r="H23" s="763"/>
      <c r="I23" s="23"/>
      <c r="AX23" s="83">
        <f t="shared" si="0"/>
        <v>0</v>
      </c>
      <c r="AY23" s="83">
        <f>COUNTIF($BD$10:BD23,BD23)</f>
        <v>5</v>
      </c>
      <c r="AZ23" s="83">
        <f t="shared" si="1"/>
        <v>5</v>
      </c>
      <c r="BA23" s="83" t="str">
        <f>IF(ProvsCities!B23="","",ProvsCities!B23)</f>
        <v/>
      </c>
      <c r="BB23" s="84" t="str">
        <f>IFERROR(ProvsCities!C23/ProvsCities!GS23,"")</f>
        <v/>
      </c>
      <c r="BC23" s="84" t="str">
        <f>IFERROR(SUM(ProvsCities!N23,ProvsCities!AA23,ProvsCities!AN23,ProvsCities!BA23,ProvsCities!BN23,ProvsCities!CA23,ProvsCities!DA23,ProvsCities!DN23,ProvsCities!EA23,ProvsCities!EN23,ProvsCities!FA23,ProvsCities!FN23)/ProvsCities!C23,"")</f>
        <v/>
      </c>
      <c r="BD23" s="84" t="str">
        <f>IFERROR(SUM(ProvsCities!O23:P23,ProvsCities!AB23:AC23,ProvsCities!AO23:AP23,ProvsCities!BB23:BC23,ProvsCities!BO23:BP23,ProvsCities!CB23:CC23,ProvsCities!DB23:DC23,ProvsCities!DO23:DP23,ProvsCities!EB23:EC23,ProvsCities!EO23:EP23,ProvsCities!FB23:FC23,ProvsCities!FO23:FP23)/ProvsCities!C23,"")</f>
        <v/>
      </c>
      <c r="BE23" s="84" t="str">
        <f>IFERROR(SUM(ProvsCities!Q23:R23,ProvsCities!AD23:AE23,ProvsCities!AQ23:AR23,ProvsCities!BD23:BE23,ProvsCities!BQ23:BR23,ProvsCities!CD23:CE23,ProvsCities!DD23:DE23,ProvsCities!DQ23:DR23,ProvsCities!ED23:EE23,ProvsCities!EQ23:ER23,ProvsCities!FD23:FE23,ProvsCities!FQ23:FR23)/ProvsCities!C23,"")</f>
        <v/>
      </c>
      <c r="BF23" s="83">
        <f>IFERROR(SUM(ProvsCities!Q23:R23,ProvsCities!AD23:AE23,ProvsCities!AQ23:AR23,ProvsCities!BD23:BE23,ProvsCities!BQ23:BR23,ProvsCities!CD23:CE23,ProvsCities!DD23:DE23,ProvsCities!DQ23:DR23,ProvsCities!ED23:EE23,ProvsCities!EQ23:ER23,ProvsCities!FD23:FE23,ProvsCities!FQ23:FR23),"")</f>
        <v>0</v>
      </c>
      <c r="BG23" s="1">
        <f>IFERROR(SUM(ProvsCities!O23:P23,ProvsCities!AB23:AC23,ProvsCities!AO23:AP23,ProvsCities!BB23:BC23,ProvsCities!BO23:BP23,ProvsCities!CB23:CC23,ProvsCities!DB23:DC23,ProvsCities!DO23:DP23,ProvsCities!EB23:EC23,ProvsCities!EO23:EP23,ProvsCities!FB23:FC23,ProvsCities!FO23:FP23),"")</f>
        <v>0</v>
      </c>
    </row>
    <row r="24" spans="1:59" ht="14.4" x14ac:dyDescent="0.3">
      <c r="A24" s="206">
        <v>15</v>
      </c>
      <c r="B24" s="460" t="str">
        <f>IFERROR(INDEX(BA$10:BA$26,MATCH(ROWS($AZ$10:AZ24),$AZ$10:$AZ$26,0)),"")</f>
        <v/>
      </c>
      <c r="C24" s="461" t="str">
        <f>IFERROR(INDEX(BB$10:BB$26,MATCH(ROWS($AZ$10:AZ24),$AZ$10:$AZ$26,0)),"")</f>
        <v/>
      </c>
      <c r="D24" s="461" t="str">
        <f>IFERROR(INDEX(BC$10:BC$26,MATCH(ROWS($AZ$10:AZ24),$AZ$10:$AZ$26,0)),"")</f>
        <v/>
      </c>
      <c r="E24" s="461" t="str">
        <f>IFERROR(INDEX(BE$10:BE$26,MATCH(ROWS($AZ$10:AZ24),$AZ$10:$AZ$26,0)),"")</f>
        <v/>
      </c>
      <c r="F24" s="461" t="str">
        <f>IFERROR(INDEX(BD$10:BD$26,MATCH(ROWS($AZ$10:AZ24),$AZ$10:$AZ$26,0)),"")</f>
        <v/>
      </c>
      <c r="G24" s="763" t="str">
        <f>IFERROR(INDEX(BG$10:BG$26,MATCH(ROWS($AZ$10:AZ24),$AZ$10:$AZ$26,0)),"")</f>
        <v/>
      </c>
      <c r="H24" s="763"/>
      <c r="I24" s="23"/>
      <c r="AX24" s="83">
        <f t="shared" si="0"/>
        <v>0</v>
      </c>
      <c r="AY24" s="83">
        <f>COUNTIF($BD$10:BD24,BD24)</f>
        <v>6</v>
      </c>
      <c r="AZ24" s="83">
        <f t="shared" si="1"/>
        <v>6</v>
      </c>
      <c r="BA24" s="83" t="str">
        <f>IF(ProvsCities!B24="","",ProvsCities!B24)</f>
        <v/>
      </c>
      <c r="BB24" s="84" t="str">
        <f>IFERROR(ProvsCities!C24/ProvsCities!GS24,"")</f>
        <v/>
      </c>
      <c r="BC24" s="84" t="str">
        <f>IFERROR(SUM(ProvsCities!N24,ProvsCities!AA24,ProvsCities!AN24,ProvsCities!BA24,ProvsCities!BN24,ProvsCities!CA24,ProvsCities!DA24,ProvsCities!DN24,ProvsCities!EA24,ProvsCities!EN24,ProvsCities!FA24,ProvsCities!FN24)/ProvsCities!C24,"")</f>
        <v/>
      </c>
      <c r="BD24" s="84" t="str">
        <f>IFERROR(SUM(ProvsCities!O24:P24,ProvsCities!AB24:AC24,ProvsCities!AO24:AP24,ProvsCities!BB24:BC24,ProvsCities!BO24:BP24,ProvsCities!CB24:CC24,ProvsCities!DB24:DC24,ProvsCities!DO24:DP24,ProvsCities!EB24:EC24,ProvsCities!EO24:EP24,ProvsCities!FB24:FC24,ProvsCities!FO24:FP24)/ProvsCities!C24,"")</f>
        <v/>
      </c>
      <c r="BE24" s="84" t="str">
        <f>IFERROR(SUM(ProvsCities!Q24:R24,ProvsCities!AD24:AE24,ProvsCities!AQ24:AR24,ProvsCities!BD24:BE24,ProvsCities!BQ24:BR24,ProvsCities!CD24:CE24,ProvsCities!DD24:DE24,ProvsCities!DQ24:DR24,ProvsCities!ED24:EE24,ProvsCities!EQ24:ER24,ProvsCities!FD24:FE24,ProvsCities!FQ24:FR24)/ProvsCities!C24,"")</f>
        <v/>
      </c>
      <c r="BF24" s="83">
        <f>IFERROR(SUM(ProvsCities!Q24:R24,ProvsCities!AD24:AE24,ProvsCities!AQ24:AR24,ProvsCities!BD24:BE24,ProvsCities!BQ24:BR24,ProvsCities!CD24:CE24,ProvsCities!DD24:DE24,ProvsCities!DQ24:DR24,ProvsCities!ED24:EE24,ProvsCities!EQ24:ER24,ProvsCities!FD24:FE24,ProvsCities!FQ24:FR24),"")</f>
        <v>0</v>
      </c>
      <c r="BG24" s="1">
        <f>IFERROR(SUM(ProvsCities!O24:P24,ProvsCities!AB24:AC24,ProvsCities!AO24:AP24,ProvsCities!BB24:BC24,ProvsCities!BO24:BP24,ProvsCities!CB24:CC24,ProvsCities!DB24:DC24,ProvsCities!DO24:DP24,ProvsCities!EB24:EC24,ProvsCities!EO24:EP24,ProvsCities!FB24:FC24,ProvsCities!FO24:FP24),"")</f>
        <v>0</v>
      </c>
    </row>
    <row r="25" spans="1:59" ht="14.4" x14ac:dyDescent="0.3">
      <c r="A25" s="206">
        <v>16</v>
      </c>
      <c r="B25" s="460" t="str">
        <f>IFERROR(INDEX(BA$10:BA$26,MATCH(ROWS($AZ$10:AZ25),$AZ$10:$AZ$26,0)),"")</f>
        <v/>
      </c>
      <c r="C25" s="461" t="str">
        <f>IFERROR(INDEX(BB$10:BB$26,MATCH(ROWS($AZ$10:AZ25),$AZ$10:$AZ$26,0)),"")</f>
        <v/>
      </c>
      <c r="D25" s="461" t="str">
        <f>IFERROR(INDEX(BC$10:BC$26,MATCH(ROWS($AZ$10:AZ25),$AZ$10:$AZ$26,0)),"")</f>
        <v/>
      </c>
      <c r="E25" s="461" t="str">
        <f>IFERROR(INDEX(BE$10:BE$26,MATCH(ROWS($AZ$10:AZ25),$AZ$10:$AZ$26,0)),"")</f>
        <v/>
      </c>
      <c r="F25" s="461" t="str">
        <f>IFERROR(INDEX(BD$10:BD$26,MATCH(ROWS($AZ$10:AZ25),$AZ$10:$AZ$26,0)),"")</f>
        <v/>
      </c>
      <c r="G25" s="763" t="str">
        <f>IFERROR(INDEX(BG$10:BG$26,MATCH(ROWS($AZ$10:AZ25),$AZ$10:$AZ$26,0)),"")</f>
        <v/>
      </c>
      <c r="H25" s="763"/>
      <c r="I25" s="23"/>
      <c r="AX25" s="83">
        <f t="shared" si="0"/>
        <v>0</v>
      </c>
      <c r="AY25" s="83">
        <f>COUNTIF($BD$10:BD25,BD25)</f>
        <v>7</v>
      </c>
      <c r="AZ25" s="83">
        <f t="shared" si="1"/>
        <v>7</v>
      </c>
      <c r="BA25" s="83" t="str">
        <f>IF(ProvsCities!B25="","",ProvsCities!B25)</f>
        <v/>
      </c>
      <c r="BB25" s="84" t="str">
        <f>IFERROR(ProvsCities!C25/ProvsCities!GS25,"")</f>
        <v/>
      </c>
      <c r="BC25" s="84" t="str">
        <f>IFERROR(SUM(ProvsCities!N25,ProvsCities!AA25,ProvsCities!AN25,ProvsCities!BA25,ProvsCities!BN25,ProvsCities!CA25,ProvsCities!DA25,ProvsCities!DN25,ProvsCities!EA25,ProvsCities!EN25,ProvsCities!FA25,ProvsCities!FN25)/ProvsCities!C25,"")</f>
        <v/>
      </c>
      <c r="BD25" s="84" t="str">
        <f>IFERROR(SUM(ProvsCities!O25:P25,ProvsCities!AB25:AC25,ProvsCities!AO25:AP25,ProvsCities!BB25:BC25,ProvsCities!BO25:BP25,ProvsCities!CB25:CC25,ProvsCities!DB25:DC25,ProvsCities!DO25:DP25,ProvsCities!EB25:EC25,ProvsCities!EO25:EP25,ProvsCities!FB25:FC25,ProvsCities!FO25:FP25)/ProvsCities!C25,"")</f>
        <v/>
      </c>
      <c r="BE25" s="84" t="str">
        <f>IFERROR(SUM(ProvsCities!Q25:R25,ProvsCities!AD25:AE25,ProvsCities!AQ25:AR25,ProvsCities!BD25:BE25,ProvsCities!BQ25:BR25,ProvsCities!CD25:CE25,ProvsCities!DD25:DE25,ProvsCities!DQ25:DR25,ProvsCities!ED25:EE25,ProvsCities!EQ25:ER25,ProvsCities!FD25:FE25,ProvsCities!FQ25:FR25)/ProvsCities!C25,"")</f>
        <v/>
      </c>
      <c r="BF25" s="83">
        <f>IFERROR(SUM(ProvsCities!Q25:R25,ProvsCities!AD25:AE25,ProvsCities!AQ25:AR25,ProvsCities!BD25:BE25,ProvsCities!BQ25:BR25,ProvsCities!CD25:CE25,ProvsCities!DD25:DE25,ProvsCities!DQ25:DR25,ProvsCities!ED25:EE25,ProvsCities!EQ25:ER25,ProvsCities!FD25:FE25,ProvsCities!FQ25:FR25),"")</f>
        <v>0</v>
      </c>
      <c r="BG25" s="1">
        <f>IFERROR(SUM(ProvsCities!O25:P25,ProvsCities!AB25:AC25,ProvsCities!AO25:AP25,ProvsCities!BB25:BC25,ProvsCities!BO25:BP25,ProvsCities!CB25:CC25,ProvsCities!DB25:DC25,ProvsCities!DO25:DP25,ProvsCities!EB25:EC25,ProvsCities!EO25:EP25,ProvsCities!FB25:FC25,ProvsCities!FO25:FP25),"")</f>
        <v>0</v>
      </c>
    </row>
    <row r="26" spans="1:59" ht="14.4" x14ac:dyDescent="0.3">
      <c r="A26" s="206">
        <v>17</v>
      </c>
      <c r="B26" s="460" t="str">
        <f>IFERROR(INDEX(BA$10:BA$26,MATCH(ROWS($AZ$10:AZ26),$AZ$10:$AZ$26,0)),"")</f>
        <v/>
      </c>
      <c r="C26" s="461" t="str">
        <f>IFERROR(INDEX(BB$10:BB$26,MATCH(ROWS($AZ$10:AZ26),$AZ$10:$AZ$26,0)),"")</f>
        <v/>
      </c>
      <c r="D26" s="461" t="str">
        <f>IFERROR(INDEX(BC$10:BC$26,MATCH(ROWS($AZ$10:AZ26),$AZ$10:$AZ$26,0)),"")</f>
        <v/>
      </c>
      <c r="E26" s="461" t="str">
        <f>IFERROR(INDEX(BE$10:BE$26,MATCH(ROWS($AZ$10:AZ26),$AZ$10:$AZ$26,0)),"")</f>
        <v/>
      </c>
      <c r="F26" s="461" t="str">
        <f>IFERROR(INDEX(BD$10:BD$26,MATCH(ROWS($AZ$10:AZ26),$AZ$10:$AZ$26,0)),"")</f>
        <v/>
      </c>
      <c r="G26" s="763" t="str">
        <f>IFERROR(INDEX(BG$10:BG$26,MATCH(ROWS($AZ$10:AZ26),$AZ$10:$AZ$26,0)),"")</f>
        <v/>
      </c>
      <c r="H26" s="763"/>
      <c r="I26" s="23"/>
      <c r="AX26" s="83">
        <f t="shared" si="0"/>
        <v>0</v>
      </c>
      <c r="AY26" s="83">
        <f>COUNTIF($BD$10:BD26,BD26)</f>
        <v>8</v>
      </c>
      <c r="AZ26" s="83">
        <f t="shared" si="1"/>
        <v>8</v>
      </c>
      <c r="BA26" s="83" t="str">
        <f>IF(ProvsCities!B26="","",ProvsCities!B26)</f>
        <v/>
      </c>
      <c r="BB26" s="84" t="str">
        <f>IFERROR(ProvsCities!C26/ProvsCities!GS26,"")</f>
        <v/>
      </c>
      <c r="BC26" s="84" t="str">
        <f>IFERROR(SUM(ProvsCities!N26,ProvsCities!AA26,ProvsCities!AN26,ProvsCities!BA26,ProvsCities!BN26,ProvsCities!CA26,ProvsCities!DA26,ProvsCities!DN26,ProvsCities!EA26,ProvsCities!EN26,ProvsCities!FA26,ProvsCities!FN26)/ProvsCities!C26,"")</f>
        <v/>
      </c>
      <c r="BD26" s="84" t="str">
        <f>IFERROR(SUM(ProvsCities!O26:P26,ProvsCities!AB26:AC26,ProvsCities!AO26:AP26,ProvsCities!BB26:BC26,ProvsCities!BO26:BP26,ProvsCities!CB26:CC26,ProvsCities!DB26:DC26,ProvsCities!DO26:DP26,ProvsCities!EB26:EC26,ProvsCities!EO26:EP26,ProvsCities!FB26:FC26,ProvsCities!FO26:FP26)/ProvsCities!C26,"")</f>
        <v/>
      </c>
      <c r="BE26" s="84" t="str">
        <f>IFERROR(SUM(ProvsCities!Q26:R26,ProvsCities!AD26:AE26,ProvsCities!AQ26:AR26,ProvsCities!BD26:BE26,ProvsCities!BQ26:BR26,ProvsCities!CD26:CE26,ProvsCities!DD26:DE26,ProvsCities!DQ26:DR26,ProvsCities!ED26:EE26,ProvsCities!EQ26:ER26,ProvsCities!FD26:FE26,ProvsCities!FQ26:FR26)/ProvsCities!C26,"")</f>
        <v/>
      </c>
      <c r="BF26" s="83">
        <f>IFERROR(SUM(ProvsCities!Q26:R26,ProvsCities!AD26:AE26,ProvsCities!AQ26:AR26,ProvsCities!BD26:BE26,ProvsCities!BQ26:BR26,ProvsCities!CD26:CE26,ProvsCities!DD26:DE26,ProvsCities!DQ26:DR26,ProvsCities!ED26:EE26,ProvsCities!EQ26:ER26,ProvsCities!FD26:FE26,ProvsCities!FQ26:FR26),"")</f>
        <v>0</v>
      </c>
      <c r="BG26" s="1">
        <f>IFERROR(SUM(ProvsCities!O26:P26,ProvsCities!AB26:AC26,ProvsCities!AO26:AP26,ProvsCities!BB26:BC26,ProvsCities!BO26:BP26,ProvsCities!CB26:CC26,ProvsCities!DB26:DC26,ProvsCities!DO26:DP26,ProvsCities!EB26:EC26,ProvsCities!EO26:EP26,ProvsCities!FB26:FC26,ProvsCities!FO26:FP26),"")</f>
        <v>0</v>
      </c>
    </row>
  </sheetData>
  <sheetProtection algorithmName="SHA-512" hashValue="gmg/dJNX8jmrjQGzdl4tCRNO0sT77HKqp/v50JfdCETifqt/qeD7/OZt+tqzBZr3U96MOacpakunzROQLVUScA==" saltValue="ShQmORtik0ggwoAwbWPBfQ==" spinCount="100000" sheet="1" objects="1" scenarios="1"/>
  <mergeCells count="29">
    <mergeCell ref="G10:H10"/>
    <mergeCell ref="G11:H11"/>
    <mergeCell ref="G12:H12"/>
    <mergeCell ref="A6:G6"/>
    <mergeCell ref="F1:H4"/>
    <mergeCell ref="A3:C3"/>
    <mergeCell ref="A4:C4"/>
    <mergeCell ref="A5:G5"/>
    <mergeCell ref="A8:A9"/>
    <mergeCell ref="B8:B9"/>
    <mergeCell ref="C8:C9"/>
    <mergeCell ref="D8:H8"/>
    <mergeCell ref="G9:H9"/>
    <mergeCell ref="A7:D7"/>
    <mergeCell ref="E7:H7"/>
    <mergeCell ref="G26:H26"/>
    <mergeCell ref="G13:H13"/>
    <mergeCell ref="G14:H14"/>
    <mergeCell ref="G15:H15"/>
    <mergeCell ref="G19:H19"/>
    <mergeCell ref="G20:H20"/>
    <mergeCell ref="G21:H21"/>
    <mergeCell ref="G22:H22"/>
    <mergeCell ref="G23:H23"/>
    <mergeCell ref="G16:H16"/>
    <mergeCell ref="G17:H17"/>
    <mergeCell ref="G18:H18"/>
    <mergeCell ref="G24:H24"/>
    <mergeCell ref="G25:H25"/>
  </mergeCells>
  <conditionalFormatting sqref="A10:A26">
    <cfRule type="expression" dxfId="3395" priority="36">
      <formula>$B10=""</formula>
    </cfRule>
    <cfRule type="expression" dxfId="3394" priority="41">
      <formula>$B10&lt;&gt;""</formula>
    </cfRule>
  </conditionalFormatting>
  <conditionalFormatting sqref="A10:A26">
    <cfRule type="expression" dxfId="3393" priority="40">
      <formula>$B10=0</formula>
    </cfRule>
  </conditionalFormatting>
  <conditionalFormatting sqref="B10:B26">
    <cfRule type="cellIs" dxfId="3392" priority="37" operator="equal">
      <formula>0</formula>
    </cfRule>
    <cfRule type="containsBlanks" dxfId="3391" priority="38">
      <formula>LEN(TRIM(B10))=0</formula>
    </cfRule>
    <cfRule type="notContainsBlanks" dxfId="3390" priority="39">
      <formula>LEN(TRIM(B10))&gt;0</formula>
    </cfRule>
  </conditionalFormatting>
  <conditionalFormatting sqref="C10:D26">
    <cfRule type="expression" dxfId="3389" priority="29">
      <formula>$B10=""</formula>
    </cfRule>
    <cfRule type="expression" dxfId="3388" priority="30">
      <formula>$B10=0</formula>
    </cfRule>
    <cfRule type="expression" dxfId="3387" priority="31">
      <formula>$B10&lt;&gt;""</formula>
    </cfRule>
  </conditionalFormatting>
  <conditionalFormatting sqref="G10:H26">
    <cfRule type="expression" dxfId="3386" priority="16">
      <formula>$B10=""</formula>
    </cfRule>
    <cfRule type="expression" dxfId="3385" priority="18">
      <formula>$B10=0</formula>
    </cfRule>
    <cfRule type="expression" dxfId="3384" priority="19">
      <formula>$B10&lt;&gt;0</formula>
    </cfRule>
    <cfRule type="containsBlanks" dxfId="3383" priority="20">
      <formula>LEN(TRIM(G10))=0</formula>
    </cfRule>
    <cfRule type="cellIs" dxfId="3382" priority="21" operator="between">
      <formula>30</formula>
      <formula>1000000</formula>
    </cfRule>
  </conditionalFormatting>
  <conditionalFormatting sqref="A8:A9 C8:H9">
    <cfRule type="notContainsBlanks" dxfId="3381" priority="17">
      <formula>LEN(TRIM(A8))&gt;0</formula>
    </cfRule>
  </conditionalFormatting>
  <conditionalFormatting sqref="E10:E26">
    <cfRule type="expression" dxfId="3380" priority="10">
      <formula>$B10=""</formula>
    </cfRule>
    <cfRule type="expression" dxfId="3379" priority="11">
      <formula>$B10=0</formula>
    </cfRule>
    <cfRule type="expression" dxfId="3378" priority="12">
      <formula>$B10&lt;&gt;""</formula>
    </cfRule>
    <cfRule type="cellIs" dxfId="3377" priority="13" operator="between">
      <formula>0.05</formula>
      <formula>0.99</formula>
    </cfRule>
  </conditionalFormatting>
  <conditionalFormatting sqref="F10:F26">
    <cfRule type="expression" dxfId="3376" priority="6">
      <formula>$B10=""</formula>
    </cfRule>
    <cfRule type="expression" dxfId="3375" priority="7">
      <formula>B10&lt;&gt;""</formula>
    </cfRule>
    <cfRule type="notContainsBlanks" dxfId="3374" priority="8">
      <formula>LEN(TRIM(F10))&gt;0</formula>
    </cfRule>
    <cfRule type="cellIs" dxfId="3373" priority="9" operator="between">
      <formula>0.05</formula>
      <formula>0.99</formula>
    </cfRule>
  </conditionalFormatting>
  <conditionalFormatting sqref="D4">
    <cfRule type="containsBlanks" dxfId="3372" priority="4">
      <formula>LEN(TRIM(D4))=0</formula>
    </cfRule>
  </conditionalFormatting>
  <conditionalFormatting sqref="B8:B9">
    <cfRule type="notContainsBlanks" dxfId="3371" priority="2">
      <formula>LEN(TRIM(B8))&gt;0</formula>
    </cfRule>
  </conditionalFormatting>
  <conditionalFormatting sqref="D3">
    <cfRule type="cellIs" dxfId="3370" priority="1" operator="equal">
      <formula>0</formula>
    </cfRule>
  </conditionalFormatting>
  <pageMargins left="0.7" right="0.45" top="0.75" bottom="0.75" header="0.3" footer="0.3"/>
  <pageSetup paperSize="10000" orientation="portrait" horizontalDpi="0" verticalDpi="0" r:id="rId1"/>
  <headerFooter>
    <oddFooter>&amp;CPage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965A-7D84-47FA-A102-BEDEA63418CD}">
  <sheetPr>
    <tabColor rgb="FF7030A0"/>
  </sheetPr>
  <dimension ref="A1:BV101"/>
  <sheetViews>
    <sheetView zoomScaleNormal="100" workbookViewId="0">
      <selection activeCell="E3" sqref="E3:S3"/>
    </sheetView>
  </sheetViews>
  <sheetFormatPr defaultColWidth="0" defaultRowHeight="0" customHeight="1" zeroHeight="1" x14ac:dyDescent="0.3"/>
  <cols>
    <col min="1" max="1" width="5.33203125" customWidth="1"/>
    <col min="2" max="2" width="18.6640625" customWidth="1"/>
    <col min="3" max="18" width="6" customWidth="1"/>
    <col min="19" max="22" width="7.5546875" customWidth="1"/>
    <col min="23" max="23" width="0.88671875" customWidth="1"/>
    <col min="24" max="49" width="9.109375" hidden="1" customWidth="1"/>
    <col min="50" max="52" width="12.6640625" hidden="1" customWidth="1"/>
    <col min="53" max="53" width="5.109375" hidden="1" customWidth="1"/>
    <col min="54" max="54" width="24.6640625" hidden="1" customWidth="1"/>
    <col min="55" max="70" width="9.109375" hidden="1" customWidth="1"/>
    <col min="71" max="74" width="9.6640625" hidden="1" customWidth="1"/>
    <col min="75" max="16384" width="9.109375" hidden="1"/>
  </cols>
  <sheetData>
    <row r="1" spans="1:22" ht="14.4" x14ac:dyDescent="0.3">
      <c r="A1" s="23"/>
      <c r="B1" s="23"/>
      <c r="C1" s="23"/>
      <c r="D1" s="23"/>
      <c r="E1" s="23"/>
      <c r="F1" s="23"/>
      <c r="G1" s="23"/>
      <c r="H1" s="23"/>
      <c r="I1" s="23"/>
      <c r="J1" s="23"/>
      <c r="K1" s="23"/>
      <c r="L1" s="23"/>
      <c r="M1" s="23"/>
      <c r="N1" s="23"/>
      <c r="O1" s="23"/>
      <c r="P1" s="23"/>
      <c r="Q1" s="23"/>
      <c r="R1" s="23"/>
      <c r="S1" s="23"/>
      <c r="T1" s="23"/>
      <c r="U1" s="23"/>
      <c r="V1" s="110" t="s">
        <v>321</v>
      </c>
    </row>
    <row r="2" spans="1:22" ht="15.6" x14ac:dyDescent="0.3">
      <c r="A2" s="23"/>
      <c r="B2" s="23"/>
      <c r="C2" s="23"/>
      <c r="D2" s="814" t="s">
        <v>300</v>
      </c>
      <c r="E2" s="814"/>
      <c r="F2" s="814"/>
      <c r="G2" s="814"/>
      <c r="H2" s="814"/>
      <c r="I2" s="814"/>
      <c r="J2" s="814"/>
      <c r="K2" s="814"/>
      <c r="L2" s="814"/>
      <c r="M2" s="814"/>
      <c r="N2" s="814"/>
      <c r="O2" s="814"/>
      <c r="P2" s="814"/>
      <c r="Q2" s="814"/>
      <c r="R2" s="814"/>
      <c r="S2" s="814"/>
      <c r="T2" s="23"/>
      <c r="U2" s="23"/>
      <c r="V2" s="23"/>
    </row>
    <row r="3" spans="1:22" ht="18" x14ac:dyDescent="0.35">
      <c r="A3" s="23"/>
      <c r="B3" s="23"/>
      <c r="C3" s="23"/>
      <c r="D3" s="23"/>
      <c r="E3" s="815" t="s">
        <v>310</v>
      </c>
      <c r="F3" s="815"/>
      <c r="G3" s="815"/>
      <c r="H3" s="815"/>
      <c r="I3" s="815"/>
      <c r="J3" s="815"/>
      <c r="K3" s="815"/>
      <c r="L3" s="815"/>
      <c r="M3" s="815"/>
      <c r="N3" s="815"/>
      <c r="O3" s="815"/>
      <c r="P3" s="815"/>
      <c r="Q3" s="815"/>
      <c r="R3" s="815"/>
      <c r="S3" s="815"/>
      <c r="T3" s="23"/>
      <c r="U3" s="23"/>
      <c r="V3" s="23"/>
    </row>
    <row r="4" spans="1:22" ht="15.6" x14ac:dyDescent="0.3">
      <c r="A4" s="23"/>
      <c r="B4" s="23"/>
      <c r="C4" s="23"/>
      <c r="D4" s="23"/>
      <c r="E4" s="23"/>
      <c r="F4" s="405"/>
      <c r="G4" s="405"/>
      <c r="H4" s="23"/>
      <c r="I4" s="23"/>
      <c r="J4" s="23"/>
      <c r="K4" s="23"/>
      <c r="L4" s="23"/>
      <c r="M4" s="23"/>
      <c r="N4" s="23"/>
      <c r="O4" s="23"/>
      <c r="P4" s="23"/>
      <c r="Q4" s="405"/>
      <c r="R4" s="23"/>
      <c r="S4" s="23"/>
      <c r="T4" s="23"/>
      <c r="U4" s="23"/>
      <c r="V4" s="23"/>
    </row>
    <row r="5" spans="1:22" ht="21" x14ac:dyDescent="0.4">
      <c r="A5" s="23"/>
      <c r="B5" s="23"/>
      <c r="C5" s="23"/>
      <c r="D5" s="23"/>
      <c r="E5" s="23"/>
      <c r="F5" s="23"/>
      <c r="G5" s="23"/>
      <c r="H5" s="270"/>
      <c r="I5" s="819" t="s">
        <v>363</v>
      </c>
      <c r="J5" s="819"/>
      <c r="K5" s="819"/>
      <c r="L5" s="816">
        <f>IF(Summary!$G$4="","",Summary!$G$4)</f>
        <v>2</v>
      </c>
      <c r="M5" s="816"/>
      <c r="N5" s="270"/>
      <c r="O5" s="270"/>
      <c r="P5" s="270"/>
      <c r="Q5" s="23"/>
      <c r="R5" s="23"/>
      <c r="S5" s="23"/>
      <c r="T5" s="23"/>
      <c r="U5" s="23"/>
      <c r="V5" s="23"/>
    </row>
    <row r="6" spans="1:22" ht="18" x14ac:dyDescent="0.35">
      <c r="A6" s="23"/>
      <c r="B6" s="23"/>
      <c r="C6" s="23"/>
      <c r="D6" s="23"/>
      <c r="E6" s="23"/>
      <c r="F6" s="23"/>
      <c r="G6" s="23"/>
      <c r="H6" s="28"/>
      <c r="I6" s="409"/>
      <c r="J6" s="817" t="s">
        <v>302</v>
      </c>
      <c r="K6" s="817"/>
      <c r="L6" s="818">
        <f>IF(ProvsCities!$R$2="","",ProvsCities!$R$2)</f>
        <v>2020</v>
      </c>
      <c r="M6" s="818"/>
      <c r="N6" s="426"/>
      <c r="O6" s="28"/>
      <c r="P6" s="28"/>
      <c r="Q6" s="23"/>
      <c r="R6" s="23"/>
      <c r="S6" s="23"/>
      <c r="T6" s="23"/>
      <c r="U6" s="23"/>
      <c r="V6" s="23"/>
    </row>
    <row r="7" spans="1:22" ht="15.9" customHeight="1" x14ac:dyDescent="0.3">
      <c r="A7" s="23"/>
      <c r="B7" s="23"/>
      <c r="C7" s="23"/>
      <c r="D7" s="23"/>
      <c r="E7" s="23"/>
      <c r="F7" s="23"/>
      <c r="G7" s="23"/>
      <c r="H7" s="23"/>
      <c r="I7" s="23"/>
      <c r="J7" s="23"/>
      <c r="K7" s="23"/>
      <c r="L7" s="23"/>
      <c r="M7" s="23"/>
      <c r="N7" s="23"/>
      <c r="O7" s="23"/>
      <c r="P7" s="23"/>
      <c r="Q7" s="23"/>
      <c r="R7" s="23"/>
      <c r="S7" s="23"/>
      <c r="T7" s="23"/>
      <c r="U7" s="23"/>
      <c r="V7" s="23"/>
    </row>
    <row r="8" spans="1:22" ht="15.9" customHeight="1" x14ac:dyDescent="0.3">
      <c r="A8" s="23"/>
      <c r="B8" s="23"/>
      <c r="C8" s="822" t="s">
        <v>424</v>
      </c>
      <c r="D8" s="823"/>
      <c r="E8" s="823"/>
      <c r="F8" s="824"/>
      <c r="G8" s="831" t="s">
        <v>407</v>
      </c>
      <c r="H8" s="832"/>
      <c r="I8" s="832"/>
      <c r="J8" s="832"/>
      <c r="K8" s="832"/>
      <c r="L8" s="832"/>
      <c r="M8" s="832"/>
      <c r="N8" s="832"/>
      <c r="O8" s="832"/>
      <c r="P8" s="832"/>
      <c r="Q8" s="832"/>
      <c r="R8" s="833"/>
      <c r="S8" s="23"/>
      <c r="T8" s="23"/>
      <c r="U8" s="23"/>
      <c r="V8" s="23"/>
    </row>
    <row r="9" spans="1:22" ht="15.9" customHeight="1" x14ac:dyDescent="0.3">
      <c r="A9" s="23"/>
      <c r="B9" s="23"/>
      <c r="C9" s="825"/>
      <c r="D9" s="826"/>
      <c r="E9" s="826"/>
      <c r="F9" s="827"/>
      <c r="G9" s="834" t="s">
        <v>313</v>
      </c>
      <c r="H9" s="835"/>
      <c r="I9" s="835"/>
      <c r="J9" s="835"/>
      <c r="K9" s="835"/>
      <c r="L9" s="836"/>
      <c r="M9" s="837" t="s">
        <v>314</v>
      </c>
      <c r="N9" s="837"/>
      <c r="O9" s="837"/>
      <c r="P9" s="837"/>
      <c r="Q9" s="837"/>
      <c r="R9" s="838"/>
      <c r="S9" s="23"/>
      <c r="T9" s="23"/>
      <c r="U9" s="23"/>
      <c r="V9" s="23"/>
    </row>
    <row r="10" spans="1:22" ht="15.9" customHeight="1" x14ac:dyDescent="0.3">
      <c r="A10" s="23"/>
      <c r="B10" s="23"/>
      <c r="C10" s="828"/>
      <c r="D10" s="829"/>
      <c r="E10" s="829"/>
      <c r="F10" s="830"/>
      <c r="G10" s="839" t="s">
        <v>8</v>
      </c>
      <c r="H10" s="840"/>
      <c r="I10" s="840" t="s">
        <v>9</v>
      </c>
      <c r="J10" s="841"/>
      <c r="K10" s="810" t="s">
        <v>10</v>
      </c>
      <c r="L10" s="811"/>
      <c r="M10" s="820" t="s">
        <v>8</v>
      </c>
      <c r="N10" s="821"/>
      <c r="O10" s="812" t="s">
        <v>9</v>
      </c>
      <c r="P10" s="813"/>
      <c r="Q10" s="810" t="s">
        <v>10</v>
      </c>
      <c r="R10" s="813"/>
      <c r="S10" s="23"/>
      <c r="T10" s="23"/>
      <c r="U10" s="23"/>
      <c r="V10" s="23"/>
    </row>
    <row r="11" spans="1:22" ht="15.9" customHeight="1" x14ac:dyDescent="0.3">
      <c r="A11" s="23"/>
      <c r="B11" s="23"/>
      <c r="C11" s="843" t="s">
        <v>303</v>
      </c>
      <c r="D11" s="844"/>
      <c r="E11" s="844"/>
      <c r="F11" s="780"/>
      <c r="G11" s="778">
        <f>Summary!B19</f>
        <v>256</v>
      </c>
      <c r="H11" s="850"/>
      <c r="I11" s="846">
        <f>Summary!C19</f>
        <v>178</v>
      </c>
      <c r="J11" s="847"/>
      <c r="K11" s="778">
        <f>Summary!D19</f>
        <v>434</v>
      </c>
      <c r="L11" s="848"/>
      <c r="M11" s="849">
        <f>Summary!B20</f>
        <v>164</v>
      </c>
      <c r="N11" s="850"/>
      <c r="O11" s="842">
        <f>Summary!C20</f>
        <v>149</v>
      </c>
      <c r="P11" s="779"/>
      <c r="Q11" s="778">
        <f>Summary!D20</f>
        <v>313</v>
      </c>
      <c r="R11" s="779"/>
      <c r="S11" s="23"/>
      <c r="T11" s="23"/>
      <c r="U11" s="23"/>
      <c r="V11" s="23"/>
    </row>
    <row r="12" spans="1:22" ht="15.9" customHeight="1" x14ac:dyDescent="0.3">
      <c r="A12" s="23"/>
      <c r="B12" s="23"/>
      <c r="C12" s="843" t="s">
        <v>304</v>
      </c>
      <c r="D12" s="844"/>
      <c r="E12" s="844"/>
      <c r="F12" s="780"/>
      <c r="G12" s="778">
        <f>Summary!E19</f>
        <v>197</v>
      </c>
      <c r="H12" s="845"/>
      <c r="I12" s="846">
        <f>Summary!F19</f>
        <v>148</v>
      </c>
      <c r="J12" s="847"/>
      <c r="K12" s="778">
        <f>Summary!G19</f>
        <v>345</v>
      </c>
      <c r="L12" s="848"/>
      <c r="M12" s="849">
        <f>Summary!E20</f>
        <v>93</v>
      </c>
      <c r="N12" s="850"/>
      <c r="O12" s="842">
        <f>Summary!F20</f>
        <v>83</v>
      </c>
      <c r="P12" s="779"/>
      <c r="Q12" s="778">
        <f>Summary!G20</f>
        <v>176</v>
      </c>
      <c r="R12" s="780"/>
      <c r="S12" s="23"/>
      <c r="T12" s="23"/>
      <c r="U12" s="23"/>
      <c r="V12" s="23"/>
    </row>
    <row r="13" spans="1:22" ht="15.9" customHeight="1" x14ac:dyDescent="0.3">
      <c r="A13" s="23"/>
      <c r="B13" s="23"/>
      <c r="C13" s="843" t="s">
        <v>305</v>
      </c>
      <c r="D13" s="844"/>
      <c r="E13" s="844"/>
      <c r="F13" s="780"/>
      <c r="G13" s="778">
        <f>Summary!H19</f>
        <v>565</v>
      </c>
      <c r="H13" s="845"/>
      <c r="I13" s="846">
        <f>Summary!I19</f>
        <v>456</v>
      </c>
      <c r="J13" s="847"/>
      <c r="K13" s="778">
        <f>Summary!J19</f>
        <v>1021</v>
      </c>
      <c r="L13" s="848"/>
      <c r="M13" s="849">
        <f>Summary!H20</f>
        <v>225</v>
      </c>
      <c r="N13" s="850"/>
      <c r="O13" s="842">
        <f>Summary!I20</f>
        <v>165</v>
      </c>
      <c r="P13" s="779"/>
      <c r="Q13" s="778">
        <f>Summary!J20</f>
        <v>390</v>
      </c>
      <c r="R13" s="780"/>
      <c r="S13" s="23"/>
      <c r="T13" s="23"/>
      <c r="U13" s="23"/>
      <c r="V13" s="23"/>
    </row>
    <row r="14" spans="1:22" ht="15.9" customHeight="1" x14ac:dyDescent="0.3">
      <c r="A14" s="23"/>
      <c r="B14" s="23"/>
      <c r="C14" s="843" t="s">
        <v>306</v>
      </c>
      <c r="D14" s="844"/>
      <c r="E14" s="844"/>
      <c r="F14" s="780"/>
      <c r="G14" s="778">
        <f>Summary!B19+Summary!E19+Summary!H19+Summary!K19+Summary!N19+Summary!Q19</f>
        <v>2552</v>
      </c>
      <c r="H14" s="845"/>
      <c r="I14" s="846">
        <f>Summary!C19+Summary!F19+Summary!I19+Summary!L19+Summary!O19+Summary!R19</f>
        <v>2112</v>
      </c>
      <c r="J14" s="847"/>
      <c r="K14" s="781">
        <f>Summary!D19+Summary!G19+Summary!J19+Summary!M19+Summary!P19+Summary!S19</f>
        <v>4664</v>
      </c>
      <c r="L14" s="858"/>
      <c r="M14" s="849">
        <f>Summary!B20+Summary!E20+Summary!H20+Summary!K20+Summary!N20+Summary!Q20</f>
        <v>1018</v>
      </c>
      <c r="N14" s="850"/>
      <c r="O14" s="842">
        <f>Summary!C20+Summary!F20+Summary!I20+Summary!L20+Summary!O20+Summary!R20</f>
        <v>787</v>
      </c>
      <c r="P14" s="779"/>
      <c r="Q14" s="781">
        <f>Summary!D20+Summary!G20+Summary!J20+Summary!M20+Summary!P20+Summary!S20</f>
        <v>1805</v>
      </c>
      <c r="R14" s="782"/>
      <c r="S14" s="23"/>
      <c r="T14" s="23"/>
      <c r="U14" s="23"/>
      <c r="V14" s="23"/>
    </row>
    <row r="15" spans="1:22" ht="15.9" customHeight="1" thickBot="1" x14ac:dyDescent="0.35">
      <c r="A15" s="23"/>
      <c r="C15" s="851" t="s">
        <v>309</v>
      </c>
      <c r="D15" s="852"/>
      <c r="E15" s="852"/>
      <c r="F15" s="853"/>
      <c r="G15" s="854">
        <f>SUM(K14/Summary!W21)</f>
        <v>1.5970961887477313E-2</v>
      </c>
      <c r="H15" s="855"/>
      <c r="I15" s="855"/>
      <c r="J15" s="855"/>
      <c r="K15" s="855"/>
      <c r="L15" s="856"/>
      <c r="M15" s="854">
        <f>SUM(Q14/Summary!W21)</f>
        <v>6.1808718282368247E-3</v>
      </c>
      <c r="N15" s="855"/>
      <c r="O15" s="855"/>
      <c r="P15" s="855"/>
      <c r="Q15" s="855"/>
      <c r="R15" s="857"/>
      <c r="S15" s="23"/>
      <c r="T15" s="23"/>
      <c r="U15" s="23"/>
      <c r="V15" s="23"/>
    </row>
    <row r="16" spans="1:22" ht="15.9" customHeight="1" thickBot="1" x14ac:dyDescent="0.35">
      <c r="A16" s="23"/>
      <c r="B16" s="23"/>
      <c r="C16" s="23"/>
      <c r="D16" s="23"/>
      <c r="E16" s="23"/>
      <c r="F16" s="23"/>
      <c r="G16" s="23"/>
      <c r="H16" s="23"/>
      <c r="I16" s="23"/>
      <c r="J16" s="23"/>
      <c r="K16" s="23"/>
      <c r="L16" s="23"/>
      <c r="M16" s="23"/>
      <c r="N16" s="23"/>
      <c r="O16" s="23"/>
      <c r="P16" s="23"/>
      <c r="Q16" s="23"/>
      <c r="R16" s="783" t="s">
        <v>323</v>
      </c>
      <c r="S16" s="783"/>
      <c r="T16" s="783"/>
      <c r="U16" s="783"/>
      <c r="V16" s="783"/>
    </row>
    <row r="17" spans="1:49" ht="15" customHeight="1" thickTop="1" thickBot="1" x14ac:dyDescent="0.35">
      <c r="A17" s="797" t="s">
        <v>370</v>
      </c>
      <c r="B17" s="798"/>
      <c r="C17" s="803" t="s">
        <v>290</v>
      </c>
      <c r="D17" s="804"/>
      <c r="E17" s="804"/>
      <c r="F17" s="805"/>
      <c r="G17" s="806" t="s">
        <v>291</v>
      </c>
      <c r="H17" s="806"/>
      <c r="I17" s="806"/>
      <c r="J17" s="806"/>
      <c r="K17" s="807" t="s">
        <v>292</v>
      </c>
      <c r="L17" s="807"/>
      <c r="M17" s="807"/>
      <c r="N17" s="807"/>
      <c r="O17" s="808" t="s">
        <v>293</v>
      </c>
      <c r="P17" s="808"/>
      <c r="Q17" s="808"/>
      <c r="R17" s="809"/>
      <c r="S17" s="794" t="s">
        <v>311</v>
      </c>
      <c r="T17" s="795"/>
      <c r="U17" s="795"/>
      <c r="V17" s="7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W17" s="784"/>
    </row>
    <row r="18" spans="1:49" ht="15" customHeight="1" x14ac:dyDescent="0.3">
      <c r="A18" s="799"/>
      <c r="B18" s="800"/>
      <c r="C18" s="789" t="s">
        <v>294</v>
      </c>
      <c r="D18" s="790"/>
      <c r="E18" s="787" t="s">
        <v>295</v>
      </c>
      <c r="F18" s="788"/>
      <c r="G18" s="789" t="s">
        <v>294</v>
      </c>
      <c r="H18" s="790"/>
      <c r="I18" s="787" t="s">
        <v>295</v>
      </c>
      <c r="J18" s="788"/>
      <c r="K18" s="789" t="s">
        <v>294</v>
      </c>
      <c r="L18" s="790"/>
      <c r="M18" s="787" t="s">
        <v>295</v>
      </c>
      <c r="N18" s="788"/>
      <c r="O18" s="789" t="s">
        <v>294</v>
      </c>
      <c r="P18" s="790"/>
      <c r="Q18" s="787" t="s">
        <v>295</v>
      </c>
      <c r="R18" s="791"/>
      <c r="S18" s="792" t="s">
        <v>296</v>
      </c>
      <c r="T18" s="785" t="s">
        <v>297</v>
      </c>
      <c r="U18" s="785" t="s">
        <v>298</v>
      </c>
      <c r="V18" s="785" t="s">
        <v>299</v>
      </c>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402"/>
      <c r="AV18" s="402"/>
      <c r="AW18" s="784"/>
    </row>
    <row r="19" spans="1:49" ht="15" customHeight="1" thickBot="1" x14ac:dyDescent="0.35">
      <c r="A19" s="801"/>
      <c r="B19" s="802"/>
      <c r="C19" s="398" t="s">
        <v>21</v>
      </c>
      <c r="D19" s="403" t="s">
        <v>20</v>
      </c>
      <c r="E19" s="400" t="s">
        <v>21</v>
      </c>
      <c r="F19" s="399" t="s">
        <v>20</v>
      </c>
      <c r="G19" s="398" t="s">
        <v>21</v>
      </c>
      <c r="H19" s="403" t="s">
        <v>20</v>
      </c>
      <c r="I19" s="400" t="s">
        <v>21</v>
      </c>
      <c r="J19" s="399" t="s">
        <v>20</v>
      </c>
      <c r="K19" s="398" t="s">
        <v>21</v>
      </c>
      <c r="L19" s="403" t="s">
        <v>20</v>
      </c>
      <c r="M19" s="400" t="s">
        <v>21</v>
      </c>
      <c r="N19" s="399" t="s">
        <v>20</v>
      </c>
      <c r="O19" s="398" t="s">
        <v>21</v>
      </c>
      <c r="P19" s="403" t="s">
        <v>20</v>
      </c>
      <c r="Q19" s="400" t="s">
        <v>21</v>
      </c>
      <c r="R19" s="399" t="s">
        <v>20</v>
      </c>
      <c r="S19" s="793"/>
      <c r="T19" s="786"/>
      <c r="U19" s="786"/>
      <c r="V19" s="78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402"/>
      <c r="AV19" s="402"/>
      <c r="AW19" s="784"/>
    </row>
    <row r="20" spans="1:49" ht="20.100000000000001" customHeight="1" x14ac:dyDescent="0.3">
      <c r="A20" s="206">
        <v>1</v>
      </c>
      <c r="B20" s="28" t="str">
        <f>ProvsCities!HJ10</f>
        <v>Batanes Province</v>
      </c>
      <c r="C20" s="28">
        <f>ProvsCities!LM10</f>
        <v>3</v>
      </c>
      <c r="D20" s="28">
        <f>ProvsCities!LL10</f>
        <v>4</v>
      </c>
      <c r="E20" s="28">
        <f>ProvsCities!HZ10</f>
        <v>2</v>
      </c>
      <c r="F20" s="28">
        <f>ProvsCities!HY10</f>
        <v>2</v>
      </c>
      <c r="G20" s="28">
        <f>ProvsCities!LZ10</f>
        <v>0</v>
      </c>
      <c r="H20" s="28">
        <f>ProvsCities!LY10</f>
        <v>0</v>
      </c>
      <c r="I20" s="28">
        <f>ProvsCities!IM10</f>
        <v>2</v>
      </c>
      <c r="J20" s="28">
        <f>ProvsCities!IL10</f>
        <v>0</v>
      </c>
      <c r="K20" s="28">
        <f>ProvsCities!MM10</f>
        <v>0</v>
      </c>
      <c r="L20" s="28">
        <f>ProvsCities!ML10</f>
        <v>0</v>
      </c>
      <c r="M20" s="28">
        <f>ProvsCities!IZ10</f>
        <v>1</v>
      </c>
      <c r="N20" s="28">
        <f>ProvsCities!IY10</f>
        <v>0</v>
      </c>
      <c r="O20" s="28">
        <f>SUM(ProvsCities!LM10+ProvsCities!LZ10+ProvsCities!MM10+ProvsCities!MZ10+ProvsCities!NM10+ProvsCities!NZ10)</f>
        <v>9</v>
      </c>
      <c r="P20" s="28">
        <f>ProvsCities!LL10+ProvsCities!LY10+ProvsCities!ML10+ProvsCities!MY10+ProvsCities!NL10+ProvsCities!NY10</f>
        <v>5</v>
      </c>
      <c r="Q20" s="28">
        <f>ProvsCities!HZ10+ProvsCities!IM10+ProvsCities!IZ10+ProvsCities!JM10+ProvsCities!JZ10+ProvsCities!KM10</f>
        <v>6</v>
      </c>
      <c r="R20" s="28">
        <f>ProvsCities!HY10+ProvsCities!IL10+ProvsCities!IY10+ProvsCities!JL10+ProvsCities!JY10+ProvsCities!KL10</f>
        <v>2</v>
      </c>
      <c r="S20" s="406">
        <f>SUM(C20:F20)</f>
        <v>11</v>
      </c>
      <c r="T20" s="406">
        <f>SUM(G20:J20)</f>
        <v>2</v>
      </c>
      <c r="U20" s="406">
        <f>SUM(K20:N20)</f>
        <v>1</v>
      </c>
      <c r="V20" s="406">
        <f>SUM(O20:R20)</f>
        <v>22</v>
      </c>
    </row>
    <row r="21" spans="1:49" ht="20.100000000000001" customHeight="1" x14ac:dyDescent="0.3">
      <c r="A21" s="206">
        <v>2</v>
      </c>
      <c r="B21" s="28" t="str">
        <f>ProvsCities!HJ11</f>
        <v>Cagayan Province</v>
      </c>
      <c r="C21" s="28">
        <f>ProvsCities!LM11</f>
        <v>87</v>
      </c>
      <c r="D21" s="28">
        <f>ProvsCities!LL11</f>
        <v>55</v>
      </c>
      <c r="E21" s="28">
        <f>ProvsCities!HZ11</f>
        <v>61</v>
      </c>
      <c r="F21" s="28">
        <f>ProvsCities!HY11</f>
        <v>55</v>
      </c>
      <c r="G21" s="28">
        <f>ProvsCities!LZ11</f>
        <v>52</v>
      </c>
      <c r="H21" s="28">
        <f>ProvsCities!LY11</f>
        <v>29</v>
      </c>
      <c r="I21" s="28">
        <f>ProvsCities!IM11</f>
        <v>50</v>
      </c>
      <c r="J21" s="28">
        <f>ProvsCities!IL11</f>
        <v>27</v>
      </c>
      <c r="K21" s="28">
        <f>ProvsCities!MM11</f>
        <v>181</v>
      </c>
      <c r="L21" s="28">
        <f>ProvsCities!ML11</f>
        <v>53</v>
      </c>
      <c r="M21" s="28">
        <f>ProvsCities!IZ11</f>
        <v>156</v>
      </c>
      <c r="N21" s="28">
        <f>ProvsCities!IY11</f>
        <v>30</v>
      </c>
      <c r="O21" s="28">
        <f>ProvsCities!LM11+ProvsCities!LZ11+ProvsCities!MM11+ProvsCities!MZ11+ProvsCities!NM11+ProvsCities!NZ11</f>
        <v>791</v>
      </c>
      <c r="P21" s="28">
        <f>ProvsCities!LL11+ProvsCities!LY11+ProvsCities!ML11+ProvsCities!MY11+ProvsCities!NL11+ProvsCities!NY11</f>
        <v>265</v>
      </c>
      <c r="Q21" s="28">
        <f>ProvsCities!HZ11+ProvsCities!IM11+ProvsCities!IZ11+ProvsCities!JM11+ProvsCities!JZ11+ProvsCities!KM11</f>
        <v>696</v>
      </c>
      <c r="R21" s="28">
        <f>ProvsCities!HY11+ProvsCities!IL11+ProvsCities!IY11+ProvsCities!JL11+ProvsCities!JY11+ProvsCities!KL11</f>
        <v>225</v>
      </c>
      <c r="S21" s="406">
        <f t="shared" ref="S21:S36" si="0">SUM(C21:F21)</f>
        <v>258</v>
      </c>
      <c r="T21" s="406">
        <f t="shared" ref="T21:T36" si="1">SUM(G21:J21)</f>
        <v>158</v>
      </c>
      <c r="U21" s="406">
        <f t="shared" ref="U21:U36" si="2">SUM(K21:N21)</f>
        <v>420</v>
      </c>
      <c r="V21" s="406">
        <f t="shared" ref="V21:V36" si="3">SUM(O21:R21)</f>
        <v>1977</v>
      </c>
    </row>
    <row r="22" spans="1:49" ht="20.100000000000001" customHeight="1" x14ac:dyDescent="0.3">
      <c r="A22" s="206">
        <v>3</v>
      </c>
      <c r="B22" s="28" t="str">
        <f>ProvsCities!HJ12</f>
        <v>Cauayan City</v>
      </c>
      <c r="C22" s="28">
        <f>ProvsCities!LM12</f>
        <v>1</v>
      </c>
      <c r="D22" s="28">
        <f>ProvsCities!LL12</f>
        <v>1</v>
      </c>
      <c r="E22" s="28">
        <f>ProvsCities!HZ12</f>
        <v>0</v>
      </c>
      <c r="F22" s="28">
        <f>ProvsCities!HY12</f>
        <v>1</v>
      </c>
      <c r="G22" s="28">
        <f>ProvsCities!LZ12</f>
        <v>0</v>
      </c>
      <c r="H22" s="28">
        <f>ProvsCities!LY12</f>
        <v>5</v>
      </c>
      <c r="I22" s="28">
        <f>ProvsCities!IM12</f>
        <v>2</v>
      </c>
      <c r="J22" s="28">
        <f>ProvsCities!IL12</f>
        <v>4</v>
      </c>
      <c r="K22" s="28">
        <f>ProvsCities!MM12</f>
        <v>13</v>
      </c>
      <c r="L22" s="28">
        <f>ProvsCities!ML12</f>
        <v>5</v>
      </c>
      <c r="M22" s="28">
        <f>ProvsCities!IZ12</f>
        <v>16</v>
      </c>
      <c r="N22" s="28">
        <f>ProvsCities!IY12</f>
        <v>8</v>
      </c>
      <c r="O22" s="28">
        <f>ProvsCities!LM12+ProvsCities!LZ12+ProvsCities!MM12+ProvsCities!MZ12+ProvsCities!NM12+ProvsCities!NZ12</f>
        <v>59</v>
      </c>
      <c r="P22" s="28">
        <f>ProvsCities!LL12+ProvsCities!LY12+ProvsCities!ML12+ProvsCities!MY12+ProvsCities!NL12+ProvsCities!NY12</f>
        <v>24</v>
      </c>
      <c r="Q22" s="28">
        <f>ProvsCities!HZ12+ProvsCities!IM12+ProvsCities!IZ12+ProvsCities!JM12+ProvsCities!JZ12+ProvsCities!KM12</f>
        <v>62</v>
      </c>
      <c r="R22" s="28">
        <f>ProvsCities!HY12+ProvsCities!IL12+ProvsCities!IY12+ProvsCities!JL12+ProvsCities!JY12+ProvsCities!KL12</f>
        <v>34</v>
      </c>
      <c r="S22" s="406">
        <f t="shared" si="0"/>
        <v>3</v>
      </c>
      <c r="T22" s="406">
        <f t="shared" si="1"/>
        <v>11</v>
      </c>
      <c r="U22" s="406">
        <f t="shared" si="2"/>
        <v>42</v>
      </c>
      <c r="V22" s="406">
        <f t="shared" si="3"/>
        <v>179</v>
      </c>
    </row>
    <row r="23" spans="1:49" ht="20.100000000000001" customHeight="1" x14ac:dyDescent="0.3">
      <c r="A23" s="206">
        <v>4</v>
      </c>
      <c r="B23" s="28" t="str">
        <f>ProvsCities!HJ13</f>
        <v>City of Ilagan</v>
      </c>
      <c r="C23" s="28">
        <f>ProvsCities!LM13</f>
        <v>2</v>
      </c>
      <c r="D23" s="28">
        <f>ProvsCities!LL13</f>
        <v>0</v>
      </c>
      <c r="E23" s="28">
        <f>ProvsCities!HZ13</f>
        <v>2</v>
      </c>
      <c r="F23" s="28">
        <f>ProvsCities!HY13</f>
        <v>0</v>
      </c>
      <c r="G23" s="28">
        <f>ProvsCities!LZ13</f>
        <v>5</v>
      </c>
      <c r="H23" s="28">
        <f>ProvsCities!LY13</f>
        <v>0</v>
      </c>
      <c r="I23" s="28">
        <f>ProvsCities!IM13</f>
        <v>2</v>
      </c>
      <c r="J23" s="28">
        <f>ProvsCities!IL13</f>
        <v>0</v>
      </c>
      <c r="K23" s="28">
        <f>ProvsCities!MM13</f>
        <v>11</v>
      </c>
      <c r="L23" s="28">
        <f>ProvsCities!ML13</f>
        <v>2</v>
      </c>
      <c r="M23" s="28">
        <f>ProvsCities!IZ13</f>
        <v>10</v>
      </c>
      <c r="N23" s="28">
        <f>ProvsCities!IY13</f>
        <v>0</v>
      </c>
      <c r="O23" s="28">
        <f>ProvsCities!LM13+ProvsCities!LZ13+ProvsCities!MM13+ProvsCities!MZ13+ProvsCities!NM13+ProvsCities!NZ13</f>
        <v>37</v>
      </c>
      <c r="P23" s="28">
        <f>ProvsCities!LL13+ProvsCities!LY13+ProvsCities!ML13+ProvsCities!MY13+ProvsCities!NL13+ProvsCities!NY13</f>
        <v>4</v>
      </c>
      <c r="Q23" s="28">
        <f>ProvsCities!HZ13+ProvsCities!IM13+ProvsCities!IZ13+ProvsCities!JM13+ProvsCities!JZ13+ProvsCities!KM13</f>
        <v>27</v>
      </c>
      <c r="R23" s="28">
        <f>ProvsCities!HY13+ProvsCities!IL13+ProvsCities!IY13+ProvsCities!JL13+ProvsCities!JY13+ProvsCities!KL13</f>
        <v>3</v>
      </c>
      <c r="S23" s="406">
        <f t="shared" si="0"/>
        <v>4</v>
      </c>
      <c r="T23" s="406">
        <f t="shared" si="1"/>
        <v>7</v>
      </c>
      <c r="U23" s="406">
        <f t="shared" si="2"/>
        <v>23</v>
      </c>
      <c r="V23" s="406">
        <f t="shared" si="3"/>
        <v>71</v>
      </c>
    </row>
    <row r="24" spans="1:49" ht="20.100000000000001" customHeight="1" x14ac:dyDescent="0.3">
      <c r="A24" s="206">
        <v>5</v>
      </c>
      <c r="B24" s="28" t="str">
        <f>ProvsCities!HJ14</f>
        <v>Isabela Province</v>
      </c>
      <c r="C24" s="28">
        <f>ProvsCities!LM14</f>
        <v>145</v>
      </c>
      <c r="D24" s="28">
        <f>ProvsCities!LL14</f>
        <v>103</v>
      </c>
      <c r="E24" s="28">
        <f>ProvsCities!HZ14</f>
        <v>94</v>
      </c>
      <c r="F24" s="28">
        <f>ProvsCities!HY14</f>
        <v>86</v>
      </c>
      <c r="G24" s="28">
        <f>ProvsCities!LZ14</f>
        <v>111</v>
      </c>
      <c r="H24" s="28">
        <f>ProvsCities!LY14</f>
        <v>56</v>
      </c>
      <c r="I24" s="28">
        <f>ProvsCities!IM14</f>
        <v>78</v>
      </c>
      <c r="J24" s="28">
        <f>ProvsCities!IL14</f>
        <v>47</v>
      </c>
      <c r="K24" s="28">
        <f>ProvsCities!MM14</f>
        <v>296</v>
      </c>
      <c r="L24" s="28">
        <f>ProvsCities!ML14</f>
        <v>156</v>
      </c>
      <c r="M24" s="28">
        <f>ProvsCities!IZ14</f>
        <v>224</v>
      </c>
      <c r="N24" s="28">
        <f>ProvsCities!IY14</f>
        <v>117</v>
      </c>
      <c r="O24" s="28">
        <f>ProvsCities!LM14+ProvsCities!LZ14+ProvsCities!MM14+ProvsCities!MZ14+ProvsCities!NM14+ProvsCities!NZ14</f>
        <v>1385</v>
      </c>
      <c r="P24" s="28">
        <f>ProvsCities!LL14+ProvsCities!LY14+ProvsCities!ML14+ProvsCities!MY14+ProvsCities!NL14+ProvsCities!NY14</f>
        <v>689</v>
      </c>
      <c r="Q24" s="28">
        <f>ProvsCities!HZ14+ProvsCities!IM14+ProvsCities!IZ14+ProvsCities!JM14+ProvsCities!JZ14+ProvsCities!KM14</f>
        <v>1111</v>
      </c>
      <c r="R24" s="28">
        <f>ProvsCities!HY14+ProvsCities!IL14+ProvsCities!IY14+ProvsCities!JL14+ProvsCities!JY14+ProvsCities!KL14</f>
        <v>478</v>
      </c>
      <c r="S24" s="406">
        <f t="shared" si="0"/>
        <v>428</v>
      </c>
      <c r="T24" s="406">
        <f t="shared" si="1"/>
        <v>292</v>
      </c>
      <c r="U24" s="406">
        <f t="shared" si="2"/>
        <v>793</v>
      </c>
      <c r="V24" s="406">
        <f t="shared" si="3"/>
        <v>3663</v>
      </c>
    </row>
    <row r="25" spans="1:49" ht="20.100000000000001" customHeight="1" x14ac:dyDescent="0.3">
      <c r="A25" s="206">
        <v>6</v>
      </c>
      <c r="B25" s="28" t="str">
        <f>ProvsCities!HJ15</f>
        <v>Nueva Vizcaya Province</v>
      </c>
      <c r="C25" s="28">
        <f>ProvsCities!LM15</f>
        <v>12</v>
      </c>
      <c r="D25" s="28">
        <f>ProvsCities!LL15</f>
        <v>1</v>
      </c>
      <c r="E25" s="28">
        <f>ProvsCities!HZ15</f>
        <v>14</v>
      </c>
      <c r="F25" s="28">
        <f>ProvsCities!HY15</f>
        <v>2</v>
      </c>
      <c r="G25" s="28">
        <f>ProvsCities!LZ15</f>
        <v>26</v>
      </c>
      <c r="H25" s="28">
        <f>ProvsCities!LY15</f>
        <v>2</v>
      </c>
      <c r="I25" s="28">
        <f>ProvsCities!IM15</f>
        <v>9</v>
      </c>
      <c r="J25" s="28">
        <f>ProvsCities!IL15</f>
        <v>2</v>
      </c>
      <c r="K25" s="28">
        <f>ProvsCities!MM15</f>
        <v>42</v>
      </c>
      <c r="L25" s="28">
        <f>ProvsCities!ML15</f>
        <v>7</v>
      </c>
      <c r="M25" s="28">
        <f>ProvsCities!IZ15</f>
        <v>34</v>
      </c>
      <c r="N25" s="28">
        <f>ProvsCities!IY15</f>
        <v>8</v>
      </c>
      <c r="O25" s="28">
        <f>ProvsCities!LM15+ProvsCities!LZ15+ProvsCities!MM15+ProvsCities!MZ15+ProvsCities!NM15+ProvsCities!NZ15</f>
        <v>189</v>
      </c>
      <c r="P25" s="28">
        <f>ProvsCities!LL15+ProvsCities!LY15+ProvsCities!ML15+ProvsCities!MY15+ProvsCities!NL15+ProvsCities!NY15</f>
        <v>21</v>
      </c>
      <c r="Q25" s="28">
        <f>ProvsCities!HZ15+ProvsCities!IM15+ProvsCities!IZ15+ProvsCities!JM15+ProvsCities!JZ15+ProvsCities!KM15</f>
        <v>141</v>
      </c>
      <c r="R25" s="28">
        <f>ProvsCities!HY15+ProvsCities!IL15+ProvsCities!IY15+ProvsCities!JL15+ProvsCities!JY15+ProvsCities!KL15</f>
        <v>27</v>
      </c>
      <c r="S25" s="406">
        <f t="shared" si="0"/>
        <v>29</v>
      </c>
      <c r="T25" s="406">
        <f t="shared" si="1"/>
        <v>39</v>
      </c>
      <c r="U25" s="406">
        <f t="shared" si="2"/>
        <v>91</v>
      </c>
      <c r="V25" s="406">
        <f t="shared" si="3"/>
        <v>378</v>
      </c>
    </row>
    <row r="26" spans="1:49" ht="20.100000000000001" customHeight="1" x14ac:dyDescent="0.3">
      <c r="A26" s="206">
        <v>7</v>
      </c>
      <c r="B26" s="28" t="str">
        <f>ProvsCities!HJ16</f>
        <v>Quirino Province</v>
      </c>
      <c r="C26" s="28">
        <f>ProvsCities!LM16</f>
        <v>3</v>
      </c>
      <c r="D26" s="28">
        <f>ProvsCities!LL16</f>
        <v>0</v>
      </c>
      <c r="E26" s="28">
        <f>ProvsCities!HZ16</f>
        <v>4</v>
      </c>
      <c r="F26" s="28">
        <f>ProvsCities!HY16</f>
        <v>3</v>
      </c>
      <c r="G26" s="28">
        <f>ProvsCities!LZ16</f>
        <v>1</v>
      </c>
      <c r="H26" s="28">
        <f>ProvsCities!LY16</f>
        <v>1</v>
      </c>
      <c r="I26" s="28">
        <f>ProvsCities!IM16</f>
        <v>5</v>
      </c>
      <c r="J26" s="28">
        <f>ProvsCities!IL16</f>
        <v>3</v>
      </c>
      <c r="K26" s="28">
        <f>ProvsCities!MM16</f>
        <v>20</v>
      </c>
      <c r="L26" s="28">
        <f>ProvsCities!ML16</f>
        <v>2</v>
      </c>
      <c r="M26" s="28">
        <f>ProvsCities!IZ16</f>
        <v>14</v>
      </c>
      <c r="N26" s="28">
        <f>ProvsCities!IY16</f>
        <v>2</v>
      </c>
      <c r="O26" s="28">
        <f>ProvsCities!LM16+ProvsCities!LZ16+ProvsCities!MM16+ProvsCities!MZ16+ProvsCities!NM16+ProvsCities!NZ16</f>
        <v>70</v>
      </c>
      <c r="P26" s="28">
        <f>ProvsCities!LL16+ProvsCities!LY16+ProvsCities!ML16+ProvsCities!MY16+ProvsCities!NL16+ProvsCities!NY16</f>
        <v>10</v>
      </c>
      <c r="Q26" s="28">
        <f>ProvsCities!HZ16+ProvsCities!IM16+ProvsCities!IZ16+ProvsCities!JM16+ProvsCities!JZ16+ProvsCities!KM16</f>
        <v>60</v>
      </c>
      <c r="R26" s="28">
        <f>ProvsCities!HY16+ProvsCities!IL16+ProvsCities!IY16+ProvsCities!JL16+ProvsCities!JY16+ProvsCities!KL16</f>
        <v>18</v>
      </c>
      <c r="S26" s="406">
        <f t="shared" si="0"/>
        <v>10</v>
      </c>
      <c r="T26" s="406">
        <f t="shared" si="1"/>
        <v>10</v>
      </c>
      <c r="U26" s="406">
        <f t="shared" si="2"/>
        <v>38</v>
      </c>
      <c r="V26" s="406">
        <f t="shared" si="3"/>
        <v>158</v>
      </c>
    </row>
    <row r="27" spans="1:49" ht="20.100000000000001" customHeight="1" x14ac:dyDescent="0.3">
      <c r="A27" s="206">
        <v>8</v>
      </c>
      <c r="B27" s="28" t="str">
        <f>ProvsCities!HJ17</f>
        <v>Santiago City</v>
      </c>
      <c r="C27" s="28">
        <f>ProvsCities!LM17</f>
        <v>0</v>
      </c>
      <c r="D27" s="28">
        <f>ProvsCities!LL17</f>
        <v>0</v>
      </c>
      <c r="E27" s="28">
        <f>ProvsCities!HZ17</f>
        <v>1</v>
      </c>
      <c r="F27" s="28">
        <f>ProvsCities!HY17</f>
        <v>0</v>
      </c>
      <c r="G27" s="28">
        <f>ProvsCities!LZ17</f>
        <v>2</v>
      </c>
      <c r="H27" s="28">
        <f>ProvsCities!LY17</f>
        <v>0</v>
      </c>
      <c r="I27" s="28">
        <f>ProvsCities!IM17</f>
        <v>0</v>
      </c>
      <c r="J27" s="28">
        <f>ProvsCities!IL17</f>
        <v>0</v>
      </c>
      <c r="K27" s="28">
        <f>ProvsCities!MM17</f>
        <v>1</v>
      </c>
      <c r="L27" s="28">
        <f>ProvsCities!ML17</f>
        <v>0</v>
      </c>
      <c r="M27" s="28">
        <f>ProvsCities!IZ17</f>
        <v>1</v>
      </c>
      <c r="N27" s="28">
        <f>ProvsCities!IY17</f>
        <v>0</v>
      </c>
      <c r="O27" s="28">
        <f>ProvsCities!LM17+ProvsCities!LZ17+ProvsCities!MM17+ProvsCities!MZ17+ProvsCities!NM17+ProvsCities!NZ17</f>
        <v>6</v>
      </c>
      <c r="P27" s="28">
        <f>ProvsCities!LL17+ProvsCities!LY17+ProvsCities!ML17+ProvsCities!MY17+ProvsCities!NL17+ProvsCities!NY17</f>
        <v>0</v>
      </c>
      <c r="Q27" s="28">
        <f>ProvsCities!HZ17+ProvsCities!IM17+ProvsCities!IZ17+ProvsCities!JM17+ProvsCities!JZ17+ProvsCities!KM17</f>
        <v>7</v>
      </c>
      <c r="R27" s="28">
        <f>ProvsCities!HY17+ProvsCities!IL17+ProvsCities!IY17+ProvsCities!JL17+ProvsCities!JY17+ProvsCities!KL17</f>
        <v>0</v>
      </c>
      <c r="S27" s="406">
        <f t="shared" si="0"/>
        <v>1</v>
      </c>
      <c r="T27" s="406">
        <f t="shared" si="1"/>
        <v>2</v>
      </c>
      <c r="U27" s="406">
        <f t="shared" si="2"/>
        <v>2</v>
      </c>
      <c r="V27" s="406">
        <f t="shared" si="3"/>
        <v>13</v>
      </c>
    </row>
    <row r="28" spans="1:49" ht="20.100000000000001" customHeight="1" x14ac:dyDescent="0.3">
      <c r="A28" s="206">
        <v>9</v>
      </c>
      <c r="B28" s="28" t="str">
        <f>ProvsCities!HJ18</f>
        <v>Tuguegarao</v>
      </c>
      <c r="C28" s="28">
        <f>ProvsCities!LM18</f>
        <v>3</v>
      </c>
      <c r="D28" s="28">
        <f>ProvsCities!LL18</f>
        <v>0</v>
      </c>
      <c r="E28" s="28">
        <f>ProvsCities!HZ18</f>
        <v>0</v>
      </c>
      <c r="F28" s="28">
        <f>ProvsCities!HY18</f>
        <v>0</v>
      </c>
      <c r="G28" s="28">
        <f>ProvsCities!LZ18</f>
        <v>0</v>
      </c>
      <c r="H28" s="28">
        <f>ProvsCities!LY18</f>
        <v>0</v>
      </c>
      <c r="I28" s="28">
        <f>ProvsCities!IM18</f>
        <v>0</v>
      </c>
      <c r="J28" s="28">
        <f>ProvsCities!IL18</f>
        <v>0</v>
      </c>
      <c r="K28" s="28">
        <f>ProvsCities!MM18</f>
        <v>1</v>
      </c>
      <c r="L28" s="28">
        <f>ProvsCities!ML18</f>
        <v>0</v>
      </c>
      <c r="M28" s="28">
        <f>ProvsCities!IZ18</f>
        <v>0</v>
      </c>
      <c r="N28" s="28">
        <f>ProvsCities!IY18</f>
        <v>0</v>
      </c>
      <c r="O28" s="28">
        <f>ProvsCities!LM18+ProvsCities!LZ18+ProvsCities!MM18+ProvsCities!MZ18+ProvsCities!NM18+ProvsCities!NZ18</f>
        <v>6</v>
      </c>
      <c r="P28" s="28">
        <f>ProvsCities!LL18+ProvsCities!LY18+ProvsCities!ML18+ProvsCities!MY18+ProvsCities!NL18+ProvsCities!NY18</f>
        <v>0</v>
      </c>
      <c r="Q28" s="28">
        <f>ProvsCities!HZ18+ProvsCities!IM18+ProvsCities!IZ18+ProvsCities!JM18+ProvsCities!JZ18+ProvsCities!KM18</f>
        <v>2</v>
      </c>
      <c r="R28" s="28">
        <f>ProvsCities!HY18+ProvsCities!IL18+ProvsCities!IY18+ProvsCities!JL18+ProvsCities!JY18+ProvsCities!KL18</f>
        <v>0</v>
      </c>
      <c r="S28" s="406">
        <f t="shared" si="0"/>
        <v>3</v>
      </c>
      <c r="T28" s="406">
        <f t="shared" si="1"/>
        <v>0</v>
      </c>
      <c r="U28" s="406">
        <f t="shared" si="2"/>
        <v>1</v>
      </c>
      <c r="V28" s="406">
        <f t="shared" si="3"/>
        <v>8</v>
      </c>
    </row>
    <row r="29" spans="1:49" ht="20.100000000000001" customHeight="1" x14ac:dyDescent="0.3">
      <c r="A29" s="206">
        <v>10</v>
      </c>
      <c r="B29" s="28" t="str">
        <f>ProvsCities!HJ19</f>
        <v/>
      </c>
      <c r="C29" s="28" t="str">
        <f>ProvsCities!LM19</f>
        <v/>
      </c>
      <c r="D29" s="28" t="str">
        <f>ProvsCities!LL19</f>
        <v/>
      </c>
      <c r="E29" s="28" t="str">
        <f>ProvsCities!HZ19</f>
        <v/>
      </c>
      <c r="F29" s="28" t="str">
        <f>ProvsCities!HY19</f>
        <v/>
      </c>
      <c r="G29" s="28" t="str">
        <f>ProvsCities!LZ19</f>
        <v/>
      </c>
      <c r="H29" s="28" t="str">
        <f>ProvsCities!LY19</f>
        <v/>
      </c>
      <c r="I29" s="28" t="str">
        <f>ProvsCities!IM19</f>
        <v/>
      </c>
      <c r="J29" s="28" t="str">
        <f>ProvsCities!IL19</f>
        <v/>
      </c>
      <c r="K29" s="28" t="str">
        <f>ProvsCities!MM19</f>
        <v/>
      </c>
      <c r="L29" s="28" t="str">
        <f>ProvsCities!ML19</f>
        <v/>
      </c>
      <c r="M29" s="28" t="str">
        <f>ProvsCities!IZ19</f>
        <v/>
      </c>
      <c r="N29" s="28" t="str">
        <f>ProvsCities!IY19</f>
        <v/>
      </c>
      <c r="O29" s="28" t="e">
        <f>ProvsCities!LM19+ProvsCities!LZ19+ProvsCities!MM19+ProvsCities!MZ19+ProvsCities!NM19+ProvsCities!NZ19</f>
        <v>#VALUE!</v>
      </c>
      <c r="P29" s="28" t="e">
        <f>ProvsCities!LL19+ProvsCities!LY19+ProvsCities!ML19+ProvsCities!MY19+ProvsCities!NL19+ProvsCities!NY19</f>
        <v>#VALUE!</v>
      </c>
      <c r="Q29" s="28" t="e">
        <f>ProvsCities!HZ19+ProvsCities!IM19+ProvsCities!IZ19+ProvsCities!JM19+ProvsCities!JZ19+ProvsCities!KM19</f>
        <v>#VALUE!</v>
      </c>
      <c r="R29" s="28" t="e">
        <f>ProvsCities!HY19+ProvsCities!IL19+ProvsCities!IY19+ProvsCities!JL19+ProvsCities!JY19+ProvsCities!KL19</f>
        <v>#VALUE!</v>
      </c>
      <c r="S29" s="28">
        <f t="shared" si="0"/>
        <v>0</v>
      </c>
      <c r="T29" s="28">
        <f t="shared" si="1"/>
        <v>0</v>
      </c>
      <c r="U29" s="28">
        <f t="shared" si="2"/>
        <v>0</v>
      </c>
      <c r="V29" s="28" t="e">
        <f t="shared" si="3"/>
        <v>#VALUE!</v>
      </c>
    </row>
    <row r="30" spans="1:49" ht="20.100000000000001" customHeight="1" x14ac:dyDescent="0.3">
      <c r="A30" s="206">
        <v>11</v>
      </c>
      <c r="B30" s="28" t="str">
        <f>ProvsCities!HJ20</f>
        <v/>
      </c>
      <c r="C30" s="28" t="str">
        <f>ProvsCities!LM20</f>
        <v/>
      </c>
      <c r="D30" s="28" t="str">
        <f>ProvsCities!LL20</f>
        <v/>
      </c>
      <c r="E30" s="28" t="str">
        <f>ProvsCities!HZ20</f>
        <v/>
      </c>
      <c r="F30" s="28" t="str">
        <f>ProvsCities!HY20</f>
        <v/>
      </c>
      <c r="G30" s="28" t="str">
        <f>ProvsCities!LZ20</f>
        <v/>
      </c>
      <c r="H30" s="28" t="str">
        <f>ProvsCities!LY20</f>
        <v/>
      </c>
      <c r="I30" s="28" t="str">
        <f>ProvsCities!IM20</f>
        <v/>
      </c>
      <c r="J30" s="28" t="str">
        <f>ProvsCities!IL20</f>
        <v/>
      </c>
      <c r="K30" s="28" t="str">
        <f>ProvsCities!MM20</f>
        <v/>
      </c>
      <c r="L30" s="28" t="str">
        <f>ProvsCities!ML20</f>
        <v/>
      </c>
      <c r="M30" s="28" t="str">
        <f>ProvsCities!IZ20</f>
        <v/>
      </c>
      <c r="N30" s="28" t="str">
        <f>ProvsCities!IY20</f>
        <v/>
      </c>
      <c r="O30" s="28" t="e">
        <f>ProvsCities!LM20+ProvsCities!LZ20+ProvsCities!MM20+ProvsCities!MZ20+ProvsCities!NM20+ProvsCities!NZ20</f>
        <v>#VALUE!</v>
      </c>
      <c r="P30" s="28" t="e">
        <f>ProvsCities!LL20+ProvsCities!LY20+ProvsCities!ML20+ProvsCities!MY20+ProvsCities!NL20+ProvsCities!NY20</f>
        <v>#VALUE!</v>
      </c>
      <c r="Q30" s="28" t="e">
        <f>ProvsCities!HZ20+ProvsCities!IM20+ProvsCities!IZ20+ProvsCities!JM20+ProvsCities!JZ20+ProvsCities!KM20</f>
        <v>#VALUE!</v>
      </c>
      <c r="R30" s="28" t="e">
        <f>ProvsCities!HY20+ProvsCities!IL20+ProvsCities!IY20+ProvsCities!JL20+ProvsCities!JY20+ProvsCities!KL20</f>
        <v>#VALUE!</v>
      </c>
      <c r="S30" s="406">
        <f t="shared" si="0"/>
        <v>0</v>
      </c>
      <c r="T30" s="406">
        <f t="shared" si="1"/>
        <v>0</v>
      </c>
      <c r="U30" s="406">
        <f t="shared" si="2"/>
        <v>0</v>
      </c>
      <c r="V30" s="406" t="e">
        <f t="shared" si="3"/>
        <v>#VALUE!</v>
      </c>
    </row>
    <row r="31" spans="1:49" ht="20.100000000000001" customHeight="1" x14ac:dyDescent="0.3">
      <c r="A31" s="206">
        <v>12</v>
      </c>
      <c r="B31" s="28" t="str">
        <f>ProvsCities!HJ21</f>
        <v/>
      </c>
      <c r="C31" s="28" t="str">
        <f>ProvsCities!LM21</f>
        <v/>
      </c>
      <c r="D31" s="28" t="str">
        <f>ProvsCities!LL21</f>
        <v/>
      </c>
      <c r="E31" s="28" t="str">
        <f>ProvsCities!HZ21</f>
        <v/>
      </c>
      <c r="F31" s="28" t="str">
        <f>ProvsCities!HY21</f>
        <v/>
      </c>
      <c r="G31" s="28" t="str">
        <f>ProvsCities!LZ21</f>
        <v/>
      </c>
      <c r="H31" s="28" t="str">
        <f>ProvsCities!LY21</f>
        <v/>
      </c>
      <c r="I31" s="28" t="str">
        <f>ProvsCities!IM21</f>
        <v/>
      </c>
      <c r="J31" s="28" t="str">
        <f>ProvsCities!IL21</f>
        <v/>
      </c>
      <c r="K31" s="28" t="str">
        <f>ProvsCities!MM21</f>
        <v/>
      </c>
      <c r="L31" s="28" t="str">
        <f>ProvsCities!ML21</f>
        <v/>
      </c>
      <c r="M31" s="28" t="str">
        <f>ProvsCities!IZ21</f>
        <v/>
      </c>
      <c r="N31" s="28" t="str">
        <f>ProvsCities!IY21</f>
        <v/>
      </c>
      <c r="O31" s="28" t="e">
        <f>ProvsCities!LM21+ProvsCities!LZ21+ProvsCities!MM21+ProvsCities!MZ21+ProvsCities!NM21+ProvsCities!NZ21</f>
        <v>#VALUE!</v>
      </c>
      <c r="P31" s="28" t="e">
        <f>ProvsCities!LL21+ProvsCities!LY21+ProvsCities!ML21+ProvsCities!MY21+ProvsCities!NL21+ProvsCities!NY21</f>
        <v>#VALUE!</v>
      </c>
      <c r="Q31" s="28" t="e">
        <f>ProvsCities!HZ21+ProvsCities!IM21+ProvsCities!IZ21+ProvsCities!JM21+ProvsCities!JZ21+ProvsCities!KM21</f>
        <v>#VALUE!</v>
      </c>
      <c r="R31" s="28" t="e">
        <f>ProvsCities!HY21+ProvsCities!IL21+ProvsCities!IY21+ProvsCities!JL21+ProvsCities!JY21+ProvsCities!KL21</f>
        <v>#VALUE!</v>
      </c>
      <c r="S31" s="406">
        <f t="shared" si="0"/>
        <v>0</v>
      </c>
      <c r="T31" s="406">
        <f t="shared" si="1"/>
        <v>0</v>
      </c>
      <c r="U31" s="406">
        <f t="shared" si="2"/>
        <v>0</v>
      </c>
      <c r="V31" s="406" t="e">
        <f t="shared" si="3"/>
        <v>#VALUE!</v>
      </c>
    </row>
    <row r="32" spans="1:49" ht="20.100000000000001" customHeight="1" x14ac:dyDescent="0.3">
      <c r="A32" s="206">
        <v>13</v>
      </c>
      <c r="B32" s="28" t="str">
        <f>ProvsCities!HJ22</f>
        <v/>
      </c>
      <c r="C32" s="28" t="str">
        <f>ProvsCities!LM22</f>
        <v/>
      </c>
      <c r="D32" s="28" t="str">
        <f>ProvsCities!LL22</f>
        <v/>
      </c>
      <c r="E32" s="28" t="str">
        <f>ProvsCities!HZ22</f>
        <v/>
      </c>
      <c r="F32" s="28" t="str">
        <f>ProvsCities!HY22</f>
        <v/>
      </c>
      <c r="G32" s="28" t="str">
        <f>ProvsCities!LZ22</f>
        <v/>
      </c>
      <c r="H32" s="28" t="str">
        <f>ProvsCities!LY22</f>
        <v/>
      </c>
      <c r="I32" s="28" t="str">
        <f>ProvsCities!IM22</f>
        <v/>
      </c>
      <c r="J32" s="28" t="str">
        <f>ProvsCities!IL22</f>
        <v/>
      </c>
      <c r="K32" s="28" t="str">
        <f>ProvsCities!MM22</f>
        <v/>
      </c>
      <c r="L32" s="28" t="str">
        <f>ProvsCities!ML22</f>
        <v/>
      </c>
      <c r="M32" s="28" t="str">
        <f>ProvsCities!IZ22</f>
        <v/>
      </c>
      <c r="N32" s="28" t="str">
        <f>ProvsCities!IY22</f>
        <v/>
      </c>
      <c r="O32" s="28" t="e">
        <f>ProvsCities!LM22+ProvsCities!LZ22+ProvsCities!MM22+ProvsCities!MZ22+ProvsCities!NM22+ProvsCities!NZ22</f>
        <v>#VALUE!</v>
      </c>
      <c r="P32" s="28" t="e">
        <f>ProvsCities!LL22+ProvsCities!LY22+ProvsCities!ML22+ProvsCities!MY22+ProvsCities!NL22+ProvsCities!NY22</f>
        <v>#VALUE!</v>
      </c>
      <c r="Q32" s="28" t="e">
        <f>ProvsCities!HZ22+ProvsCities!IM22+ProvsCities!IZ22+ProvsCities!JM22+ProvsCities!JZ22+ProvsCities!KM22</f>
        <v>#VALUE!</v>
      </c>
      <c r="R32" s="28" t="e">
        <f>ProvsCities!HY22+ProvsCities!IL22+ProvsCities!IY22+ProvsCities!JL22+ProvsCities!JY22+ProvsCities!KL22</f>
        <v>#VALUE!</v>
      </c>
      <c r="S32" s="406">
        <f t="shared" si="0"/>
        <v>0</v>
      </c>
      <c r="T32" s="406">
        <f t="shared" si="1"/>
        <v>0</v>
      </c>
      <c r="U32" s="406">
        <f t="shared" si="2"/>
        <v>0</v>
      </c>
      <c r="V32" s="406" t="e">
        <f t="shared" si="3"/>
        <v>#VALUE!</v>
      </c>
    </row>
    <row r="33" spans="1:22" ht="20.100000000000001" customHeight="1" x14ac:dyDescent="0.3">
      <c r="A33" s="206">
        <v>14</v>
      </c>
      <c r="B33" s="28" t="str">
        <f>ProvsCities!HJ23</f>
        <v/>
      </c>
      <c r="C33" s="28" t="str">
        <f>ProvsCities!LM23</f>
        <v/>
      </c>
      <c r="D33" s="28" t="str">
        <f>ProvsCities!LL23</f>
        <v/>
      </c>
      <c r="E33" s="28" t="str">
        <f>ProvsCities!HZ23</f>
        <v/>
      </c>
      <c r="F33" s="28" t="str">
        <f>ProvsCities!HY23</f>
        <v/>
      </c>
      <c r="G33" s="28" t="str">
        <f>ProvsCities!LZ23</f>
        <v/>
      </c>
      <c r="H33" s="28" t="str">
        <f>ProvsCities!LY23</f>
        <v/>
      </c>
      <c r="I33" s="28" t="str">
        <f>ProvsCities!IM23</f>
        <v/>
      </c>
      <c r="J33" s="28" t="str">
        <f>ProvsCities!IL23</f>
        <v/>
      </c>
      <c r="K33" s="28" t="str">
        <f>ProvsCities!MM23</f>
        <v/>
      </c>
      <c r="L33" s="28" t="str">
        <f>ProvsCities!ML23</f>
        <v/>
      </c>
      <c r="M33" s="28" t="str">
        <f>ProvsCities!IZ23</f>
        <v/>
      </c>
      <c r="N33" s="28" t="str">
        <f>ProvsCities!IY23</f>
        <v/>
      </c>
      <c r="O33" s="28" t="e">
        <f>ProvsCities!LM23+ProvsCities!LZ23+ProvsCities!MM23+ProvsCities!MZ23+ProvsCities!NM23+ProvsCities!NZ23</f>
        <v>#VALUE!</v>
      </c>
      <c r="P33" s="28" t="e">
        <f>ProvsCities!LL23+ProvsCities!LY23+ProvsCities!ML23+ProvsCities!MY23+ProvsCities!NL23+ProvsCities!NY23</f>
        <v>#VALUE!</v>
      </c>
      <c r="Q33" s="28" t="e">
        <f>ProvsCities!HZ23+ProvsCities!IM23+ProvsCities!IZ23+ProvsCities!JM23+ProvsCities!JZ23+ProvsCities!KM23</f>
        <v>#VALUE!</v>
      </c>
      <c r="R33" s="28" t="e">
        <f>ProvsCities!HY23+ProvsCities!IL23+ProvsCities!IY23+ProvsCities!JL23+ProvsCities!JY23+ProvsCities!KL23</f>
        <v>#VALUE!</v>
      </c>
      <c r="S33" s="406">
        <f t="shared" si="0"/>
        <v>0</v>
      </c>
      <c r="T33" s="406">
        <f t="shared" si="1"/>
        <v>0</v>
      </c>
      <c r="U33" s="406">
        <f t="shared" si="2"/>
        <v>0</v>
      </c>
      <c r="V33" s="406" t="e">
        <f t="shared" si="3"/>
        <v>#VALUE!</v>
      </c>
    </row>
    <row r="34" spans="1:22" ht="20.100000000000001" customHeight="1" x14ac:dyDescent="0.3">
      <c r="A34" s="206">
        <v>15</v>
      </c>
      <c r="B34" s="28" t="str">
        <f>ProvsCities!HJ24</f>
        <v/>
      </c>
      <c r="C34" s="28" t="str">
        <f>ProvsCities!LM24</f>
        <v/>
      </c>
      <c r="D34" s="28" t="str">
        <f>ProvsCities!LL24</f>
        <v/>
      </c>
      <c r="E34" s="28" t="str">
        <f>ProvsCities!HZ24</f>
        <v/>
      </c>
      <c r="F34" s="28" t="str">
        <f>ProvsCities!HY24</f>
        <v/>
      </c>
      <c r="G34" s="28" t="str">
        <f>ProvsCities!LZ24</f>
        <v/>
      </c>
      <c r="H34" s="28" t="str">
        <f>ProvsCities!LY24</f>
        <v/>
      </c>
      <c r="I34" s="28" t="str">
        <f>ProvsCities!IM24</f>
        <v/>
      </c>
      <c r="J34" s="28" t="str">
        <f>ProvsCities!IL24</f>
        <v/>
      </c>
      <c r="K34" s="28" t="str">
        <f>ProvsCities!MM24</f>
        <v/>
      </c>
      <c r="L34" s="28" t="str">
        <f>ProvsCities!ML24</f>
        <v/>
      </c>
      <c r="M34" s="28" t="str">
        <f>ProvsCities!IZ24</f>
        <v/>
      </c>
      <c r="N34" s="28" t="str">
        <f>ProvsCities!IY24</f>
        <v/>
      </c>
      <c r="O34" s="28" t="e">
        <f>ProvsCities!LM24+ProvsCities!LZ24+ProvsCities!MM24+ProvsCities!MZ24+ProvsCities!NM24+ProvsCities!NZ24</f>
        <v>#VALUE!</v>
      </c>
      <c r="P34" s="28" t="e">
        <f>ProvsCities!LL24+ProvsCities!LY24+ProvsCities!ML24+ProvsCities!MY24+ProvsCities!NL24+ProvsCities!NY24</f>
        <v>#VALUE!</v>
      </c>
      <c r="Q34" s="28" t="e">
        <f>ProvsCities!HZ24+ProvsCities!IM24+ProvsCities!IZ24+ProvsCities!JM24+ProvsCities!JZ24+ProvsCities!KM24</f>
        <v>#VALUE!</v>
      </c>
      <c r="R34" s="28" t="e">
        <f>ProvsCities!HY24+ProvsCities!IL24+ProvsCities!IY24+ProvsCities!JL24+ProvsCities!JY24+ProvsCities!KL24</f>
        <v>#VALUE!</v>
      </c>
      <c r="S34" s="406">
        <f t="shared" si="0"/>
        <v>0</v>
      </c>
      <c r="T34" s="406">
        <f t="shared" si="1"/>
        <v>0</v>
      </c>
      <c r="U34" s="406">
        <f t="shared" si="2"/>
        <v>0</v>
      </c>
      <c r="V34" s="406" t="e">
        <f t="shared" si="3"/>
        <v>#VALUE!</v>
      </c>
    </row>
    <row r="35" spans="1:22" ht="20.100000000000001" customHeight="1" x14ac:dyDescent="0.3">
      <c r="A35" s="206">
        <v>16</v>
      </c>
      <c r="B35" s="28" t="str">
        <f>ProvsCities!HJ25</f>
        <v/>
      </c>
      <c r="C35" s="28" t="str">
        <f>ProvsCities!LM25</f>
        <v/>
      </c>
      <c r="D35" s="28" t="str">
        <f>ProvsCities!LL25</f>
        <v/>
      </c>
      <c r="E35" s="28" t="str">
        <f>ProvsCities!HZ25</f>
        <v/>
      </c>
      <c r="F35" s="28" t="str">
        <f>ProvsCities!HY25</f>
        <v/>
      </c>
      <c r="G35" s="28" t="str">
        <f>ProvsCities!LZ25</f>
        <v/>
      </c>
      <c r="H35" s="28" t="str">
        <f>ProvsCities!LY25</f>
        <v/>
      </c>
      <c r="I35" s="28" t="str">
        <f>ProvsCities!IM25</f>
        <v/>
      </c>
      <c r="J35" s="28" t="str">
        <f>ProvsCities!IL25</f>
        <v/>
      </c>
      <c r="K35" s="28" t="str">
        <f>ProvsCities!MM25</f>
        <v/>
      </c>
      <c r="L35" s="28" t="str">
        <f>ProvsCities!ML25</f>
        <v/>
      </c>
      <c r="M35" s="28" t="str">
        <f>ProvsCities!IZ25</f>
        <v/>
      </c>
      <c r="N35" s="28" t="str">
        <f>ProvsCities!IY25</f>
        <v/>
      </c>
      <c r="O35" s="28" t="e">
        <f>ProvsCities!LM25+ProvsCities!LZ25+ProvsCities!MM25+ProvsCities!MZ25+ProvsCities!NM25+ProvsCities!NZ25</f>
        <v>#VALUE!</v>
      </c>
      <c r="P35" s="28" t="e">
        <f>ProvsCities!LL25+ProvsCities!LY25+ProvsCities!ML25+ProvsCities!MY25+ProvsCities!NL25+ProvsCities!NY25</f>
        <v>#VALUE!</v>
      </c>
      <c r="Q35" s="28" t="e">
        <f>ProvsCities!HZ25+ProvsCities!IM25+ProvsCities!IZ25+ProvsCities!JM25+ProvsCities!JZ25+ProvsCities!KM25</f>
        <v>#VALUE!</v>
      </c>
      <c r="R35" s="28" t="e">
        <f>ProvsCities!HY25+ProvsCities!IL25+ProvsCities!IY25+ProvsCities!JL25+ProvsCities!JY25+ProvsCities!KL25</f>
        <v>#VALUE!</v>
      </c>
      <c r="S35" s="406">
        <f t="shared" si="0"/>
        <v>0</v>
      </c>
      <c r="T35" s="406">
        <f t="shared" si="1"/>
        <v>0</v>
      </c>
      <c r="U35" s="406">
        <f t="shared" si="2"/>
        <v>0</v>
      </c>
      <c r="V35" s="406" t="e">
        <f t="shared" si="3"/>
        <v>#VALUE!</v>
      </c>
    </row>
    <row r="36" spans="1:22" ht="20.100000000000001" customHeight="1" x14ac:dyDescent="0.3">
      <c r="A36" s="206">
        <v>17</v>
      </c>
      <c r="B36" s="28" t="str">
        <f>ProvsCities!HJ26</f>
        <v/>
      </c>
      <c r="C36" s="28" t="str">
        <f>ProvsCities!LM26</f>
        <v/>
      </c>
      <c r="D36" s="28" t="str">
        <f>ProvsCities!LL26</f>
        <v/>
      </c>
      <c r="E36" s="28" t="str">
        <f>ProvsCities!HZ26</f>
        <v/>
      </c>
      <c r="F36" s="28" t="str">
        <f>ProvsCities!HY26</f>
        <v/>
      </c>
      <c r="G36" s="28" t="str">
        <f>ProvsCities!LZ26</f>
        <v/>
      </c>
      <c r="H36" s="28" t="str">
        <f>ProvsCities!LY26</f>
        <v/>
      </c>
      <c r="I36" s="28" t="str">
        <f>ProvsCities!IM26</f>
        <v/>
      </c>
      <c r="J36" s="28" t="str">
        <f>ProvsCities!IL26</f>
        <v/>
      </c>
      <c r="K36" s="28" t="str">
        <f>ProvsCities!MM26</f>
        <v/>
      </c>
      <c r="L36" s="28" t="str">
        <f>ProvsCities!ML26</f>
        <v/>
      </c>
      <c r="M36" s="28" t="str">
        <f>ProvsCities!IZ26</f>
        <v/>
      </c>
      <c r="N36" s="28" t="str">
        <f>ProvsCities!IY26</f>
        <v/>
      </c>
      <c r="O36" s="28" t="e">
        <f>ProvsCities!LM26+ProvsCities!LZ26+ProvsCities!MM26+ProvsCities!MZ26+ProvsCities!NM26+ProvsCities!NZ26</f>
        <v>#VALUE!</v>
      </c>
      <c r="P36" s="28" t="e">
        <f>ProvsCities!LL26+ProvsCities!LY26+ProvsCities!ML26+ProvsCities!MY26+ProvsCities!NL26+ProvsCities!NY26</f>
        <v>#VALUE!</v>
      </c>
      <c r="Q36" s="28" t="e">
        <f>ProvsCities!HZ26+ProvsCities!IM26+ProvsCities!IZ26+ProvsCities!JM26+ProvsCities!JZ26+ProvsCities!KM26</f>
        <v>#VALUE!</v>
      </c>
      <c r="R36" s="28" t="e">
        <f>ProvsCities!HY26+ProvsCities!IL26+ProvsCities!IY26+ProvsCities!JL26+ProvsCities!JY26+ProvsCities!KL26</f>
        <v>#VALUE!</v>
      </c>
      <c r="S36" s="406">
        <f t="shared" si="0"/>
        <v>0</v>
      </c>
      <c r="T36" s="406">
        <f t="shared" si="1"/>
        <v>0</v>
      </c>
      <c r="U36" s="406">
        <f t="shared" si="2"/>
        <v>0</v>
      </c>
      <c r="V36" s="406" t="e">
        <f t="shared" si="3"/>
        <v>#VALUE!</v>
      </c>
    </row>
    <row r="37" spans="1:22" ht="20.100000000000001" hidden="1" customHeight="1" x14ac:dyDescent="0.3"/>
    <row r="38" spans="1:22" ht="20.100000000000001" hidden="1" customHeight="1" x14ac:dyDescent="0.3"/>
    <row r="39" spans="1:22" ht="20.100000000000001" hidden="1" customHeight="1" x14ac:dyDescent="0.3"/>
    <row r="40" spans="1:22" ht="20.100000000000001" hidden="1" customHeight="1" x14ac:dyDescent="0.3"/>
    <row r="41" spans="1:22" ht="20.100000000000001" hidden="1" customHeight="1" x14ac:dyDescent="0.3"/>
    <row r="42" spans="1:22" ht="20.100000000000001" hidden="1" customHeight="1" x14ac:dyDescent="0.3"/>
    <row r="43" spans="1:22" ht="20.100000000000001" hidden="1" customHeight="1" x14ac:dyDescent="0.3"/>
    <row r="44" spans="1:22" ht="20.100000000000001" hidden="1" customHeight="1" x14ac:dyDescent="0.3"/>
    <row r="45" spans="1:22" ht="20.100000000000001" hidden="1" customHeight="1" x14ac:dyDescent="0.3"/>
    <row r="46" spans="1:22" ht="20.100000000000001" hidden="1" customHeight="1" x14ac:dyDescent="0.3"/>
    <row r="47" spans="1:22" ht="20.100000000000001" hidden="1" customHeight="1" x14ac:dyDescent="0.3"/>
    <row r="48" spans="1:22" ht="20.100000000000001" hidden="1" customHeight="1" x14ac:dyDescent="0.3"/>
    <row r="49" ht="20.100000000000001" hidden="1" customHeight="1" x14ac:dyDescent="0.3"/>
    <row r="50" ht="20.100000000000001" hidden="1" customHeight="1" x14ac:dyDescent="0.3"/>
    <row r="51" ht="20.100000000000001" hidden="1" customHeight="1" x14ac:dyDescent="0.3"/>
    <row r="52" ht="20.100000000000001" hidden="1" customHeight="1" x14ac:dyDescent="0.3"/>
    <row r="53" ht="20.100000000000001" hidden="1" customHeight="1" x14ac:dyDescent="0.3"/>
    <row r="54" ht="20.100000000000001" hidden="1" customHeight="1" x14ac:dyDescent="0.3"/>
    <row r="55" ht="20.100000000000001" hidden="1" customHeight="1" x14ac:dyDescent="0.3"/>
    <row r="56" ht="20.100000000000001" hidden="1" customHeight="1" x14ac:dyDescent="0.3"/>
    <row r="57" ht="20.100000000000001" hidden="1" customHeight="1" x14ac:dyDescent="0.3"/>
    <row r="58" ht="20.100000000000001" hidden="1" customHeight="1" x14ac:dyDescent="0.3"/>
    <row r="59" ht="20.100000000000001" hidden="1" customHeight="1" x14ac:dyDescent="0.3"/>
    <row r="60" ht="20.100000000000001" hidden="1" customHeight="1" x14ac:dyDescent="0.3"/>
    <row r="61" ht="20.100000000000001" hidden="1" customHeight="1" x14ac:dyDescent="0.3"/>
    <row r="62" ht="20.100000000000001" hidden="1" customHeight="1" x14ac:dyDescent="0.3"/>
    <row r="63" ht="20.100000000000001" hidden="1" customHeight="1" x14ac:dyDescent="0.3"/>
    <row r="64" ht="20.100000000000001" hidden="1" customHeight="1" x14ac:dyDescent="0.3"/>
    <row r="65" ht="20.100000000000001" hidden="1" customHeight="1" x14ac:dyDescent="0.3"/>
    <row r="66" ht="20.100000000000001" hidden="1" customHeight="1" x14ac:dyDescent="0.3"/>
    <row r="67" ht="20.100000000000001" hidden="1" customHeight="1" x14ac:dyDescent="0.3"/>
    <row r="68" ht="20.100000000000001" hidden="1" customHeight="1" x14ac:dyDescent="0.3"/>
    <row r="69" ht="20.100000000000001" hidden="1" customHeight="1" x14ac:dyDescent="0.3"/>
    <row r="70" ht="20.100000000000001" hidden="1" customHeight="1" x14ac:dyDescent="0.3"/>
    <row r="71" ht="20.100000000000001" hidden="1" customHeight="1" x14ac:dyDescent="0.3"/>
    <row r="72" ht="20.100000000000001" hidden="1" customHeight="1" x14ac:dyDescent="0.3"/>
    <row r="73" ht="20.100000000000001" hidden="1" customHeight="1" x14ac:dyDescent="0.3"/>
    <row r="74" ht="20.100000000000001" hidden="1" customHeight="1" x14ac:dyDescent="0.3"/>
    <row r="75" ht="20.100000000000001" hidden="1" customHeight="1" x14ac:dyDescent="0.3"/>
    <row r="76" ht="20.100000000000001" hidden="1" customHeight="1" x14ac:dyDescent="0.3"/>
    <row r="77" ht="20.100000000000001" hidden="1" customHeight="1" x14ac:dyDescent="0.3"/>
    <row r="78" ht="20.100000000000001" hidden="1" customHeight="1" x14ac:dyDescent="0.3"/>
    <row r="79" ht="20.100000000000001" hidden="1" customHeight="1" x14ac:dyDescent="0.3"/>
    <row r="80" ht="20.100000000000001" hidden="1" customHeight="1" x14ac:dyDescent="0.3"/>
    <row r="81" ht="20.100000000000001" hidden="1" customHeight="1" x14ac:dyDescent="0.3"/>
    <row r="82" ht="20.100000000000001" hidden="1" customHeight="1" x14ac:dyDescent="0.3"/>
    <row r="83" ht="20.100000000000001" hidden="1" customHeight="1" x14ac:dyDescent="0.3"/>
    <row r="84" ht="20.100000000000001" hidden="1" customHeight="1" x14ac:dyDescent="0.3"/>
    <row r="85" ht="20.100000000000001" hidden="1" customHeight="1" x14ac:dyDescent="0.3"/>
    <row r="86" ht="20.100000000000001" hidden="1" customHeight="1" x14ac:dyDescent="0.3"/>
    <row r="87" ht="20.100000000000001" hidden="1" customHeight="1" x14ac:dyDescent="0.3"/>
    <row r="88" ht="20.100000000000001" hidden="1" customHeight="1" x14ac:dyDescent="0.3"/>
    <row r="89" ht="20.100000000000001" hidden="1" customHeight="1" x14ac:dyDescent="0.3"/>
    <row r="90" ht="20.100000000000001" hidden="1" customHeight="1" x14ac:dyDescent="0.3"/>
    <row r="91" ht="20.100000000000001" hidden="1" customHeight="1" x14ac:dyDescent="0.3"/>
    <row r="92" ht="20.100000000000001" hidden="1" customHeight="1" x14ac:dyDescent="0.3"/>
    <row r="93" ht="20.100000000000001" hidden="1" customHeight="1" x14ac:dyDescent="0.3"/>
    <row r="94" ht="20.100000000000001" hidden="1" customHeight="1" x14ac:dyDescent="0.3"/>
    <row r="95" ht="20.100000000000001" hidden="1" customHeight="1" x14ac:dyDescent="0.3"/>
    <row r="96" ht="20.100000000000001" hidden="1" customHeight="1" x14ac:dyDescent="0.3"/>
    <row r="97" ht="20.100000000000001" hidden="1" customHeight="1" x14ac:dyDescent="0.3"/>
    <row r="98" ht="20.100000000000001" hidden="1" customHeight="1" x14ac:dyDescent="0.3"/>
    <row r="99" ht="20.100000000000001" hidden="1" customHeight="1" x14ac:dyDescent="0.3"/>
    <row r="100" ht="14.4" hidden="1" x14ac:dyDescent="0.3"/>
    <row r="101" ht="14.4" hidden="1" x14ac:dyDescent="0.3"/>
  </sheetData>
  <sheetProtection algorithmName="SHA-512" hashValue="cx+cxqVwy1JSRHkr5CXboPbwfvqNLLjd0sY7ADnUCUo8WseQKykSZrt1kIYbqJwHo4R5ppW/YDje7zqe4yUkHA==" saltValue="r12AMXR/wr//ibNSSt3A8Q==" spinCount="100000" sheet="1" objects="1" scenarios="1"/>
  <mergeCells count="67">
    <mergeCell ref="C15:F15"/>
    <mergeCell ref="G15:L15"/>
    <mergeCell ref="M15:R15"/>
    <mergeCell ref="O13:P13"/>
    <mergeCell ref="C14:F14"/>
    <mergeCell ref="O14:P14"/>
    <mergeCell ref="M13:N13"/>
    <mergeCell ref="M14:N14"/>
    <mergeCell ref="C13:F13"/>
    <mergeCell ref="G13:H13"/>
    <mergeCell ref="I13:J13"/>
    <mergeCell ref="K13:L13"/>
    <mergeCell ref="G14:H14"/>
    <mergeCell ref="I14:J14"/>
    <mergeCell ref="K14:L14"/>
    <mergeCell ref="O11:P11"/>
    <mergeCell ref="C12:F12"/>
    <mergeCell ref="G12:H12"/>
    <mergeCell ref="I12:J12"/>
    <mergeCell ref="K12:L12"/>
    <mergeCell ref="O12:P12"/>
    <mergeCell ref="M11:N11"/>
    <mergeCell ref="M12:N12"/>
    <mergeCell ref="C11:F11"/>
    <mergeCell ref="G11:H11"/>
    <mergeCell ref="I11:J11"/>
    <mergeCell ref="K11:L11"/>
    <mergeCell ref="K10:L10"/>
    <mergeCell ref="O10:P10"/>
    <mergeCell ref="D2:S2"/>
    <mergeCell ref="E3:S3"/>
    <mergeCell ref="L5:M5"/>
    <mergeCell ref="J6:K6"/>
    <mergeCell ref="L6:M6"/>
    <mergeCell ref="I5:K5"/>
    <mergeCell ref="M10:N10"/>
    <mergeCell ref="Q10:R10"/>
    <mergeCell ref="C8:F10"/>
    <mergeCell ref="G8:R8"/>
    <mergeCell ref="G9:L9"/>
    <mergeCell ref="M9:R9"/>
    <mergeCell ref="G10:H10"/>
    <mergeCell ref="I10:J10"/>
    <mergeCell ref="A17:B19"/>
    <mergeCell ref="C17:F17"/>
    <mergeCell ref="G17:J17"/>
    <mergeCell ref="K17:N17"/>
    <mergeCell ref="O17:R17"/>
    <mergeCell ref="C18:D18"/>
    <mergeCell ref="E18:F18"/>
    <mergeCell ref="G18:H18"/>
    <mergeCell ref="I18:J18"/>
    <mergeCell ref="K18:L18"/>
    <mergeCell ref="AW17:AW19"/>
    <mergeCell ref="T18:T19"/>
    <mergeCell ref="U18:U19"/>
    <mergeCell ref="V18:V19"/>
    <mergeCell ref="M18:N18"/>
    <mergeCell ref="O18:P18"/>
    <mergeCell ref="Q18:R18"/>
    <mergeCell ref="S18:S19"/>
    <mergeCell ref="S17:V17"/>
    <mergeCell ref="Q11:R11"/>
    <mergeCell ref="Q12:R12"/>
    <mergeCell ref="Q13:R13"/>
    <mergeCell ref="Q14:R14"/>
    <mergeCell ref="R16:V16"/>
  </mergeCells>
  <conditionalFormatting sqref="A21">
    <cfRule type="expression" dxfId="3369" priority="5212">
      <formula>$B21=""</formula>
    </cfRule>
    <cfRule type="expression" dxfId="3368" priority="5213">
      <formula>$B21=0</formula>
    </cfRule>
    <cfRule type="expression" dxfId="3367" priority="5214">
      <formula>$B21&lt;&gt;""</formula>
    </cfRule>
  </conditionalFormatting>
  <conditionalFormatting sqref="B21">
    <cfRule type="cellIs" dxfId="3366" priority="5210" operator="equal">
      <formula>0</formula>
    </cfRule>
    <cfRule type="containsBlanks" dxfId="3365" priority="5211">
      <formula>LEN(TRIM(B21))=0</formula>
    </cfRule>
    <cfRule type="notContainsBlanks" dxfId="3364" priority="5215">
      <formula>LEN(TRIM(B21))&gt;0</formula>
    </cfRule>
  </conditionalFormatting>
  <conditionalFormatting sqref="C21">
    <cfRule type="expression" dxfId="3363" priority="5207">
      <formula>$B21=""</formula>
    </cfRule>
    <cfRule type="expression" dxfId="3362" priority="5208">
      <formula>$B21=0</formula>
    </cfRule>
    <cfRule type="expression" dxfId="3361" priority="5209">
      <formula>$B21&lt;&gt;""</formula>
    </cfRule>
  </conditionalFormatting>
  <conditionalFormatting sqref="D21">
    <cfRule type="expression" dxfId="3360" priority="5204">
      <formula>$B21=""</formula>
    </cfRule>
    <cfRule type="expression" dxfId="3359" priority="5205">
      <formula>$B21=0</formula>
    </cfRule>
    <cfRule type="expression" dxfId="3358" priority="5206">
      <formula>$B21&lt;&gt;""</formula>
    </cfRule>
  </conditionalFormatting>
  <conditionalFormatting sqref="E21">
    <cfRule type="expression" dxfId="3357" priority="5201">
      <formula>$B21=""</formula>
    </cfRule>
    <cfRule type="expression" dxfId="3356" priority="5202">
      <formula>$B21=0</formula>
    </cfRule>
    <cfRule type="expression" dxfId="3355" priority="5203">
      <formula>$B21&lt;&gt;""</formula>
    </cfRule>
  </conditionalFormatting>
  <conditionalFormatting sqref="F21">
    <cfRule type="expression" dxfId="3354" priority="5198">
      <formula>$B21=""</formula>
    </cfRule>
    <cfRule type="expression" dxfId="3353" priority="5199">
      <formula>$B21=0</formula>
    </cfRule>
    <cfRule type="expression" dxfId="3352" priority="5200">
      <formula>$B21&lt;&gt;""</formula>
    </cfRule>
  </conditionalFormatting>
  <conditionalFormatting sqref="G21">
    <cfRule type="expression" dxfId="3351" priority="5195">
      <formula>$B21=""</formula>
    </cfRule>
    <cfRule type="expression" dxfId="3350" priority="5196">
      <formula>$B21=0</formula>
    </cfRule>
    <cfRule type="expression" dxfId="3349" priority="5197">
      <formula>$B21&lt;&gt;""</formula>
    </cfRule>
  </conditionalFormatting>
  <conditionalFormatting sqref="H21">
    <cfRule type="expression" dxfId="3348" priority="5192">
      <formula>$B21=""</formula>
    </cfRule>
    <cfRule type="expression" dxfId="3347" priority="5193">
      <formula>$B21=0</formula>
    </cfRule>
    <cfRule type="expression" dxfId="3346" priority="5194">
      <formula>$B21&lt;&gt;""</formula>
    </cfRule>
  </conditionalFormatting>
  <conditionalFormatting sqref="I21">
    <cfRule type="expression" dxfId="3345" priority="5189">
      <formula>$B21=""</formula>
    </cfRule>
    <cfRule type="expression" dxfId="3344" priority="5190">
      <formula>$B21=0</formula>
    </cfRule>
    <cfRule type="expression" dxfId="3343" priority="5191">
      <formula>$B21&lt;&gt;""</formula>
    </cfRule>
  </conditionalFormatting>
  <conditionalFormatting sqref="J21">
    <cfRule type="expression" dxfId="3342" priority="5186">
      <formula>$B21=""</formula>
    </cfRule>
    <cfRule type="expression" dxfId="3341" priority="5187">
      <formula>$B21=0</formula>
    </cfRule>
    <cfRule type="expression" dxfId="3340" priority="5188">
      <formula>$B21&lt;&gt;""</formula>
    </cfRule>
  </conditionalFormatting>
  <conditionalFormatting sqref="K21">
    <cfRule type="expression" dxfId="3339" priority="5183">
      <formula>$B21=""</formula>
    </cfRule>
    <cfRule type="expression" dxfId="3338" priority="5184">
      <formula>$B21=0</formula>
    </cfRule>
    <cfRule type="expression" dxfId="3337" priority="5185">
      <formula>$B21&lt;&gt;""</formula>
    </cfRule>
  </conditionalFormatting>
  <conditionalFormatting sqref="L21">
    <cfRule type="expression" dxfId="3336" priority="5180">
      <formula>$B21=""</formula>
    </cfRule>
    <cfRule type="expression" dxfId="3335" priority="5181">
      <formula>$B21=0</formula>
    </cfRule>
    <cfRule type="expression" dxfId="3334" priority="5182">
      <formula>$B21&lt;&gt;""</formula>
    </cfRule>
  </conditionalFormatting>
  <conditionalFormatting sqref="M21">
    <cfRule type="expression" dxfId="3333" priority="5177">
      <formula>$B21=""</formula>
    </cfRule>
    <cfRule type="expression" dxfId="3332" priority="5178">
      <formula>$B21=0</formula>
    </cfRule>
    <cfRule type="expression" dxfId="3331" priority="5179">
      <formula>$B21&lt;&gt;""</formula>
    </cfRule>
  </conditionalFormatting>
  <conditionalFormatting sqref="N21">
    <cfRule type="expression" dxfId="3330" priority="5174">
      <formula>$B21=""</formula>
    </cfRule>
    <cfRule type="expression" dxfId="3329" priority="5175">
      <formula>$B21=0</formula>
    </cfRule>
    <cfRule type="expression" dxfId="3328" priority="5176">
      <formula>$B21&lt;&gt;""</formula>
    </cfRule>
  </conditionalFormatting>
  <conditionalFormatting sqref="O21">
    <cfRule type="expression" dxfId="3327" priority="5171">
      <formula>$B21=""</formula>
    </cfRule>
    <cfRule type="expression" dxfId="3326" priority="5172">
      <formula>$B21=0</formula>
    </cfRule>
    <cfRule type="expression" dxfId="3325" priority="5173">
      <formula>$B21&lt;&gt;""</formula>
    </cfRule>
  </conditionalFormatting>
  <conditionalFormatting sqref="P21">
    <cfRule type="expression" dxfId="3324" priority="5168">
      <formula>$B21=""</formula>
    </cfRule>
    <cfRule type="expression" dxfId="3323" priority="5169">
      <formula>$B21=0</formula>
    </cfRule>
    <cfRule type="expression" dxfId="3322" priority="5170">
      <formula>$B21&lt;&gt;""</formula>
    </cfRule>
  </conditionalFormatting>
  <conditionalFormatting sqref="Q21">
    <cfRule type="expression" dxfId="3321" priority="5165">
      <formula>$B21=""</formula>
    </cfRule>
    <cfRule type="expression" dxfId="3320" priority="5166">
      <formula>$B21=0</formula>
    </cfRule>
    <cfRule type="expression" dxfId="3319" priority="5167">
      <formula>$B21&lt;&gt;""</formula>
    </cfRule>
  </conditionalFormatting>
  <conditionalFormatting sqref="R21">
    <cfRule type="expression" dxfId="3318" priority="5162">
      <formula>$B21=""</formula>
    </cfRule>
    <cfRule type="expression" dxfId="3317" priority="5163">
      <formula>$B21=0</formula>
    </cfRule>
    <cfRule type="expression" dxfId="3316" priority="5164">
      <formula>$B21&lt;&gt;""</formula>
    </cfRule>
  </conditionalFormatting>
  <conditionalFormatting sqref="A23">
    <cfRule type="expression" dxfId="3315" priority="5158">
      <formula>$B23=""</formula>
    </cfRule>
    <cfRule type="expression" dxfId="3314" priority="5159">
      <formula>$B23=0</formula>
    </cfRule>
    <cfRule type="expression" dxfId="3313" priority="5160">
      <formula>$B23&lt;&gt;""</formula>
    </cfRule>
  </conditionalFormatting>
  <conditionalFormatting sqref="B23">
    <cfRule type="cellIs" dxfId="3312" priority="5156" operator="equal">
      <formula>0</formula>
    </cfRule>
    <cfRule type="containsBlanks" dxfId="3311" priority="5157">
      <formula>LEN(TRIM(B23))=0</formula>
    </cfRule>
    <cfRule type="notContainsBlanks" dxfId="3310" priority="5161">
      <formula>LEN(TRIM(B23))&gt;0</formula>
    </cfRule>
  </conditionalFormatting>
  <conditionalFormatting sqref="C23">
    <cfRule type="expression" dxfId="3309" priority="5153">
      <formula>$B23=""</formula>
    </cfRule>
    <cfRule type="expression" dxfId="3308" priority="5154">
      <formula>$B23=0</formula>
    </cfRule>
    <cfRule type="expression" dxfId="3307" priority="5155">
      <formula>$B23&lt;&gt;""</formula>
    </cfRule>
  </conditionalFormatting>
  <conditionalFormatting sqref="D23">
    <cfRule type="expression" dxfId="3306" priority="5150">
      <formula>$B23=""</formula>
    </cfRule>
    <cfRule type="expression" dxfId="3305" priority="5151">
      <formula>$B23=0</formula>
    </cfRule>
    <cfRule type="expression" dxfId="3304" priority="5152">
      <formula>$B23&lt;&gt;""</formula>
    </cfRule>
  </conditionalFormatting>
  <conditionalFormatting sqref="E23">
    <cfRule type="expression" dxfId="3303" priority="5147">
      <formula>$B23=""</formula>
    </cfRule>
    <cfRule type="expression" dxfId="3302" priority="5148">
      <formula>$B23=0</formula>
    </cfRule>
    <cfRule type="expression" dxfId="3301" priority="5149">
      <formula>$B23&lt;&gt;""</formula>
    </cfRule>
  </conditionalFormatting>
  <conditionalFormatting sqref="F23">
    <cfRule type="expression" dxfId="3300" priority="5144">
      <formula>$B23=""</formula>
    </cfRule>
    <cfRule type="expression" dxfId="3299" priority="5145">
      <formula>$B23=0</formula>
    </cfRule>
    <cfRule type="expression" dxfId="3298" priority="5146">
      <formula>$B23&lt;&gt;""</formula>
    </cfRule>
  </conditionalFormatting>
  <conditionalFormatting sqref="G23">
    <cfRule type="expression" dxfId="3297" priority="5141">
      <formula>$B23=""</formula>
    </cfRule>
    <cfRule type="expression" dxfId="3296" priority="5142">
      <formula>$B23=0</formula>
    </cfRule>
    <cfRule type="expression" dxfId="3295" priority="5143">
      <formula>$B23&lt;&gt;""</formula>
    </cfRule>
  </conditionalFormatting>
  <conditionalFormatting sqref="H23">
    <cfRule type="expression" dxfId="3294" priority="5138">
      <formula>$B23=""</formula>
    </cfRule>
    <cfRule type="expression" dxfId="3293" priority="5139">
      <formula>$B23=0</formula>
    </cfRule>
    <cfRule type="expression" dxfId="3292" priority="5140">
      <formula>$B23&lt;&gt;""</formula>
    </cfRule>
  </conditionalFormatting>
  <conditionalFormatting sqref="I23">
    <cfRule type="expression" dxfId="3291" priority="5135">
      <formula>$B23=""</formula>
    </cfRule>
    <cfRule type="expression" dxfId="3290" priority="5136">
      <formula>$B23=0</formula>
    </cfRule>
    <cfRule type="expression" dxfId="3289" priority="5137">
      <formula>$B23&lt;&gt;""</formula>
    </cfRule>
  </conditionalFormatting>
  <conditionalFormatting sqref="J23">
    <cfRule type="expression" dxfId="3288" priority="5132">
      <formula>$B23=""</formula>
    </cfRule>
    <cfRule type="expression" dxfId="3287" priority="5133">
      <formula>$B23=0</formula>
    </cfRule>
    <cfRule type="expression" dxfId="3286" priority="5134">
      <formula>$B23&lt;&gt;""</formula>
    </cfRule>
  </conditionalFormatting>
  <conditionalFormatting sqref="K23">
    <cfRule type="expression" dxfId="3285" priority="5129">
      <formula>$B23=""</formula>
    </cfRule>
    <cfRule type="expression" dxfId="3284" priority="5130">
      <formula>$B23=0</formula>
    </cfRule>
    <cfRule type="expression" dxfId="3283" priority="5131">
      <formula>$B23&lt;&gt;""</formula>
    </cfRule>
  </conditionalFormatting>
  <conditionalFormatting sqref="L23">
    <cfRule type="expression" dxfId="3282" priority="5126">
      <formula>$B23=""</formula>
    </cfRule>
    <cfRule type="expression" dxfId="3281" priority="5127">
      <formula>$B23=0</formula>
    </cfRule>
    <cfRule type="expression" dxfId="3280" priority="5128">
      <formula>$B23&lt;&gt;""</formula>
    </cfRule>
  </conditionalFormatting>
  <conditionalFormatting sqref="M23">
    <cfRule type="expression" dxfId="3279" priority="5123">
      <formula>$B23=""</formula>
    </cfRule>
    <cfRule type="expression" dxfId="3278" priority="5124">
      <formula>$B23=0</formula>
    </cfRule>
    <cfRule type="expression" dxfId="3277" priority="5125">
      <formula>$B23&lt;&gt;""</formula>
    </cfRule>
  </conditionalFormatting>
  <conditionalFormatting sqref="N23">
    <cfRule type="expression" dxfId="3276" priority="5120">
      <formula>$B23=""</formula>
    </cfRule>
    <cfRule type="expression" dxfId="3275" priority="5121">
      <formula>$B23=0</formula>
    </cfRule>
    <cfRule type="expression" dxfId="3274" priority="5122">
      <formula>$B23&lt;&gt;""</formula>
    </cfRule>
  </conditionalFormatting>
  <conditionalFormatting sqref="O23">
    <cfRule type="expression" dxfId="3273" priority="5117">
      <formula>$B23=""</formula>
    </cfRule>
    <cfRule type="expression" dxfId="3272" priority="5118">
      <formula>$B23=0</formula>
    </cfRule>
    <cfRule type="expression" dxfId="3271" priority="5119">
      <formula>$B23&lt;&gt;""</formula>
    </cfRule>
  </conditionalFormatting>
  <conditionalFormatting sqref="P23">
    <cfRule type="expression" dxfId="3270" priority="5114">
      <formula>$B23=""</formula>
    </cfRule>
    <cfRule type="expression" dxfId="3269" priority="5115">
      <formula>$B23=0</formula>
    </cfRule>
    <cfRule type="expression" dxfId="3268" priority="5116">
      <formula>$B23&lt;&gt;""</formula>
    </cfRule>
  </conditionalFormatting>
  <conditionalFormatting sqref="Q23">
    <cfRule type="expression" dxfId="3267" priority="5111">
      <formula>$B23=""</formula>
    </cfRule>
    <cfRule type="expression" dxfId="3266" priority="5112">
      <formula>$B23=0</formula>
    </cfRule>
    <cfRule type="expression" dxfId="3265" priority="5113">
      <formula>$B23&lt;&gt;""</formula>
    </cfRule>
  </conditionalFormatting>
  <conditionalFormatting sqref="R23">
    <cfRule type="expression" dxfId="3264" priority="5108">
      <formula>$B23=""</formula>
    </cfRule>
    <cfRule type="expression" dxfId="3263" priority="5109">
      <formula>$B23=0</formula>
    </cfRule>
    <cfRule type="expression" dxfId="3262" priority="5110">
      <formula>$B23&lt;&gt;""</formula>
    </cfRule>
  </conditionalFormatting>
  <conditionalFormatting sqref="A20">
    <cfRule type="expression" dxfId="3261" priority="5105">
      <formula>$B20=""</formula>
    </cfRule>
    <cfRule type="expression" dxfId="3260" priority="5106">
      <formula>$B20=0</formula>
    </cfRule>
    <cfRule type="expression" dxfId="3259" priority="5107">
      <formula>$B20&lt;&gt;""</formula>
    </cfRule>
  </conditionalFormatting>
  <conditionalFormatting sqref="B20">
    <cfRule type="cellIs" dxfId="3258" priority="5103" operator="equal">
      <formula>0</formula>
    </cfRule>
    <cfRule type="containsBlanks" dxfId="3257" priority="5104">
      <formula>LEN(TRIM(B20))=0</formula>
    </cfRule>
    <cfRule type="notContainsBlanks" dxfId="3256" priority="5216">
      <formula>LEN(TRIM(B20))&gt;0</formula>
    </cfRule>
  </conditionalFormatting>
  <conditionalFormatting sqref="C20">
    <cfRule type="expression" dxfId="3255" priority="5100">
      <formula>$B20=""</formula>
    </cfRule>
    <cfRule type="expression" dxfId="3254" priority="5101">
      <formula>$B20=0</formula>
    </cfRule>
    <cfRule type="expression" dxfId="3253" priority="5102">
      <formula>$B20&lt;&gt;""</formula>
    </cfRule>
  </conditionalFormatting>
  <conditionalFormatting sqref="D20">
    <cfRule type="expression" dxfId="3252" priority="5097">
      <formula>$B20=""</formula>
    </cfRule>
    <cfRule type="expression" dxfId="3251" priority="5098">
      <formula>$B20=0</formula>
    </cfRule>
    <cfRule type="expression" dxfId="3250" priority="5099">
      <formula>$B20&lt;&gt;""</formula>
    </cfRule>
  </conditionalFormatting>
  <conditionalFormatting sqref="E20">
    <cfRule type="expression" dxfId="3249" priority="5094">
      <formula>$B20=""</formula>
    </cfRule>
    <cfRule type="expression" dxfId="3248" priority="5095">
      <formula>$B20=0</formula>
    </cfRule>
    <cfRule type="expression" dxfId="3247" priority="5096">
      <formula>$B20&lt;&gt;""</formula>
    </cfRule>
  </conditionalFormatting>
  <conditionalFormatting sqref="F20">
    <cfRule type="expression" dxfId="3246" priority="5091">
      <formula>$B20=""</formula>
    </cfRule>
    <cfRule type="expression" dxfId="3245" priority="5092">
      <formula>$B20=0</formula>
    </cfRule>
    <cfRule type="expression" dxfId="3244" priority="5093">
      <formula>$B20&lt;&gt;""</formula>
    </cfRule>
  </conditionalFormatting>
  <conditionalFormatting sqref="G20">
    <cfRule type="expression" dxfId="3243" priority="5088">
      <formula>$B20=""</formula>
    </cfRule>
    <cfRule type="expression" dxfId="3242" priority="5089">
      <formula>$B20=0</formula>
    </cfRule>
    <cfRule type="expression" dxfId="3241" priority="5090">
      <formula>$B20&lt;&gt;""</formula>
    </cfRule>
  </conditionalFormatting>
  <conditionalFormatting sqref="H20">
    <cfRule type="expression" dxfId="3240" priority="5085">
      <formula>$B20=""</formula>
    </cfRule>
    <cfRule type="expression" dxfId="3239" priority="5086">
      <formula>$B20=0</formula>
    </cfRule>
    <cfRule type="expression" dxfId="3238" priority="5087">
      <formula>$B20&lt;&gt;""</formula>
    </cfRule>
  </conditionalFormatting>
  <conditionalFormatting sqref="I20">
    <cfRule type="expression" dxfId="3237" priority="5082">
      <formula>$B20=""</formula>
    </cfRule>
    <cfRule type="expression" dxfId="3236" priority="5083">
      <formula>$B20=0</formula>
    </cfRule>
    <cfRule type="expression" dxfId="3235" priority="5084">
      <formula>$B20&lt;&gt;""</formula>
    </cfRule>
  </conditionalFormatting>
  <conditionalFormatting sqref="J20">
    <cfRule type="expression" dxfId="3234" priority="5079">
      <formula>$B20=""</formula>
    </cfRule>
    <cfRule type="expression" dxfId="3233" priority="5080">
      <formula>$B20=0</formula>
    </cfRule>
    <cfRule type="expression" dxfId="3232" priority="5081">
      <formula>$B20&lt;&gt;""</formula>
    </cfRule>
  </conditionalFormatting>
  <conditionalFormatting sqref="K20">
    <cfRule type="expression" dxfId="3231" priority="5076">
      <formula>$B20=""</formula>
    </cfRule>
    <cfRule type="expression" dxfId="3230" priority="5077">
      <formula>$B20=0</formula>
    </cfRule>
    <cfRule type="expression" dxfId="3229" priority="5078">
      <formula>$B20&lt;&gt;""</formula>
    </cfRule>
  </conditionalFormatting>
  <conditionalFormatting sqref="L20">
    <cfRule type="expression" dxfId="3228" priority="5073">
      <formula>$B20=""</formula>
    </cfRule>
    <cfRule type="expression" dxfId="3227" priority="5074">
      <formula>$B20=0</formula>
    </cfRule>
    <cfRule type="expression" dxfId="3226" priority="5075">
      <formula>$B20&lt;&gt;""</formula>
    </cfRule>
  </conditionalFormatting>
  <conditionalFormatting sqref="M20">
    <cfRule type="expression" dxfId="3225" priority="5070">
      <formula>$B20=""</formula>
    </cfRule>
    <cfRule type="expression" dxfId="3224" priority="5071">
      <formula>$B20=0</formula>
    </cfRule>
    <cfRule type="expression" dxfId="3223" priority="5072">
      <formula>$B20&lt;&gt;""</formula>
    </cfRule>
  </conditionalFormatting>
  <conditionalFormatting sqref="N20">
    <cfRule type="expression" dxfId="3222" priority="5067">
      <formula>$B20=""</formula>
    </cfRule>
    <cfRule type="expression" dxfId="3221" priority="5068">
      <formula>$B20=0</formula>
    </cfRule>
    <cfRule type="expression" dxfId="3220" priority="5069">
      <formula>$B20&lt;&gt;""</formula>
    </cfRule>
  </conditionalFormatting>
  <conditionalFormatting sqref="O20">
    <cfRule type="expression" dxfId="3219" priority="5064">
      <formula>$B20=""</formula>
    </cfRule>
    <cfRule type="expression" dxfId="3218" priority="5065">
      <formula>$B20=0</formula>
    </cfRule>
    <cfRule type="expression" dxfId="3217" priority="5066">
      <formula>$B20&lt;&gt;""</formula>
    </cfRule>
  </conditionalFormatting>
  <conditionalFormatting sqref="P20">
    <cfRule type="expression" dxfId="3216" priority="5061">
      <formula>$B20=""</formula>
    </cfRule>
    <cfRule type="expression" dxfId="3215" priority="5062">
      <formula>$B20=0</formula>
    </cfRule>
    <cfRule type="expression" dxfId="3214" priority="5063">
      <formula>$B20&lt;&gt;""</formula>
    </cfRule>
  </conditionalFormatting>
  <conditionalFormatting sqref="Q20">
    <cfRule type="expression" dxfId="3213" priority="5058">
      <formula>$B20=""</formula>
    </cfRule>
    <cfRule type="expression" dxfId="3212" priority="5059">
      <formula>$B20=0</formula>
    </cfRule>
    <cfRule type="expression" dxfId="3211" priority="5060">
      <formula>$B20&lt;&gt;""</formula>
    </cfRule>
  </conditionalFormatting>
  <conditionalFormatting sqref="R20">
    <cfRule type="expression" dxfId="3210" priority="5055">
      <formula>$B20=""</formula>
    </cfRule>
    <cfRule type="expression" dxfId="3209" priority="5056">
      <formula>$B20=0</formula>
    </cfRule>
    <cfRule type="expression" dxfId="3208" priority="5057">
      <formula>$B20&lt;&gt;""</formula>
    </cfRule>
  </conditionalFormatting>
  <conditionalFormatting sqref="A22">
    <cfRule type="expression" dxfId="3207" priority="5051">
      <formula>$B22=""</formula>
    </cfRule>
    <cfRule type="expression" dxfId="3206" priority="5052">
      <formula>$B22=0</formula>
    </cfRule>
    <cfRule type="expression" dxfId="3205" priority="5053">
      <formula>$B22&lt;&gt;""</formula>
    </cfRule>
  </conditionalFormatting>
  <conditionalFormatting sqref="B22">
    <cfRule type="cellIs" dxfId="3204" priority="5049" operator="equal">
      <formula>0</formula>
    </cfRule>
    <cfRule type="containsBlanks" dxfId="3203" priority="5050">
      <formula>LEN(TRIM(B22))=0</formula>
    </cfRule>
    <cfRule type="notContainsBlanks" dxfId="3202" priority="5054">
      <formula>LEN(TRIM(B22))&gt;0</formula>
    </cfRule>
  </conditionalFormatting>
  <conditionalFormatting sqref="C22">
    <cfRule type="expression" dxfId="3201" priority="5046">
      <formula>$B22=""</formula>
    </cfRule>
    <cfRule type="expression" dxfId="3200" priority="5047">
      <formula>$B22=0</formula>
    </cfRule>
    <cfRule type="expression" dxfId="3199" priority="5048">
      <formula>$B22&lt;&gt;""</formula>
    </cfRule>
  </conditionalFormatting>
  <conditionalFormatting sqref="D22">
    <cfRule type="expression" dxfId="3198" priority="5043">
      <formula>$B22=""</formula>
    </cfRule>
    <cfRule type="expression" dxfId="3197" priority="5044">
      <formula>$B22=0</formula>
    </cfRule>
    <cfRule type="expression" dxfId="3196" priority="5045">
      <formula>$B22&lt;&gt;""</formula>
    </cfRule>
  </conditionalFormatting>
  <conditionalFormatting sqref="E22">
    <cfRule type="expression" dxfId="3195" priority="5040">
      <formula>$B22=""</formula>
    </cfRule>
    <cfRule type="expression" dxfId="3194" priority="5041">
      <formula>$B22=0</formula>
    </cfRule>
    <cfRule type="expression" dxfId="3193" priority="5042">
      <formula>$B22&lt;&gt;""</formula>
    </cfRule>
  </conditionalFormatting>
  <conditionalFormatting sqref="F22">
    <cfRule type="expression" dxfId="3192" priority="5037">
      <formula>$B22=""</formula>
    </cfRule>
    <cfRule type="expression" dxfId="3191" priority="5038">
      <formula>$B22=0</formula>
    </cfRule>
    <cfRule type="expression" dxfId="3190" priority="5039">
      <formula>$B22&lt;&gt;""</formula>
    </cfRule>
  </conditionalFormatting>
  <conditionalFormatting sqref="G22">
    <cfRule type="expression" dxfId="3189" priority="5034">
      <formula>$B22=""</formula>
    </cfRule>
    <cfRule type="expression" dxfId="3188" priority="5035">
      <formula>$B22=0</formula>
    </cfRule>
    <cfRule type="expression" dxfId="3187" priority="5036">
      <formula>$B22&lt;&gt;""</formula>
    </cfRule>
  </conditionalFormatting>
  <conditionalFormatting sqref="H22">
    <cfRule type="expression" dxfId="3186" priority="5031">
      <formula>$B22=""</formula>
    </cfRule>
    <cfRule type="expression" dxfId="3185" priority="5032">
      <formula>$B22=0</formula>
    </cfRule>
    <cfRule type="expression" dxfId="3184" priority="5033">
      <formula>$B22&lt;&gt;""</formula>
    </cfRule>
  </conditionalFormatting>
  <conditionalFormatting sqref="I22">
    <cfRule type="expression" dxfId="3183" priority="5028">
      <formula>$B22=""</formula>
    </cfRule>
    <cfRule type="expression" dxfId="3182" priority="5029">
      <formula>$B22=0</formula>
    </cfRule>
    <cfRule type="expression" dxfId="3181" priority="5030">
      <formula>$B22&lt;&gt;""</formula>
    </cfRule>
  </conditionalFormatting>
  <conditionalFormatting sqref="J22">
    <cfRule type="expression" dxfId="3180" priority="5025">
      <formula>$B22=""</formula>
    </cfRule>
    <cfRule type="expression" dxfId="3179" priority="5026">
      <formula>$B22=0</formula>
    </cfRule>
    <cfRule type="expression" dxfId="3178" priority="5027">
      <formula>$B22&lt;&gt;""</formula>
    </cfRule>
  </conditionalFormatting>
  <conditionalFormatting sqref="K22">
    <cfRule type="expression" dxfId="3177" priority="5022">
      <formula>$B22=""</formula>
    </cfRule>
    <cfRule type="expression" dxfId="3176" priority="5023">
      <formula>$B22=0</formula>
    </cfRule>
    <cfRule type="expression" dxfId="3175" priority="5024">
      <formula>$B22&lt;&gt;""</formula>
    </cfRule>
  </conditionalFormatting>
  <conditionalFormatting sqref="L22">
    <cfRule type="expression" dxfId="3174" priority="5019">
      <formula>$B22=""</formula>
    </cfRule>
    <cfRule type="expression" dxfId="3173" priority="5020">
      <formula>$B22=0</formula>
    </cfRule>
    <cfRule type="expression" dxfId="3172" priority="5021">
      <formula>$B22&lt;&gt;""</formula>
    </cfRule>
  </conditionalFormatting>
  <conditionalFormatting sqref="M22">
    <cfRule type="expression" dxfId="3171" priority="5016">
      <formula>$B22=""</formula>
    </cfRule>
    <cfRule type="expression" dxfId="3170" priority="5017">
      <formula>$B22=0</formula>
    </cfRule>
    <cfRule type="expression" dxfId="3169" priority="5018">
      <formula>$B22&lt;&gt;""</formula>
    </cfRule>
  </conditionalFormatting>
  <conditionalFormatting sqref="N22">
    <cfRule type="expression" dxfId="3168" priority="5013">
      <formula>$B22=""</formula>
    </cfRule>
    <cfRule type="expression" dxfId="3167" priority="5014">
      <formula>$B22=0</formula>
    </cfRule>
    <cfRule type="expression" dxfId="3166" priority="5015">
      <formula>$B22&lt;&gt;""</formula>
    </cfRule>
  </conditionalFormatting>
  <conditionalFormatting sqref="O22">
    <cfRule type="expression" dxfId="3165" priority="5010">
      <formula>$B22=""</formula>
    </cfRule>
    <cfRule type="expression" dxfId="3164" priority="5011">
      <formula>$B22=0</formula>
    </cfRule>
    <cfRule type="expression" dxfId="3163" priority="5012">
      <formula>$B22&lt;&gt;""</formula>
    </cfRule>
  </conditionalFormatting>
  <conditionalFormatting sqref="P22">
    <cfRule type="expression" dxfId="3162" priority="5007">
      <formula>$B22=""</formula>
    </cfRule>
    <cfRule type="expression" dxfId="3161" priority="5008">
      <formula>$B22=0</formula>
    </cfRule>
    <cfRule type="expression" dxfId="3160" priority="5009">
      <formula>$B22&lt;&gt;""</formula>
    </cfRule>
  </conditionalFormatting>
  <conditionalFormatting sqref="Q22">
    <cfRule type="expression" dxfId="3159" priority="5004">
      <formula>$B22=""</formula>
    </cfRule>
    <cfRule type="expression" dxfId="3158" priority="5005">
      <formula>$B22=0</formula>
    </cfRule>
    <cfRule type="expression" dxfId="3157" priority="5006">
      <formula>$B22&lt;&gt;""</formula>
    </cfRule>
  </conditionalFormatting>
  <conditionalFormatting sqref="R22">
    <cfRule type="expression" dxfId="3156" priority="5001">
      <formula>$B22=""</formula>
    </cfRule>
    <cfRule type="expression" dxfId="3155" priority="5002">
      <formula>$B22=0</formula>
    </cfRule>
    <cfRule type="expression" dxfId="3154" priority="5003">
      <formula>$B22&lt;&gt;""</formula>
    </cfRule>
  </conditionalFormatting>
  <conditionalFormatting sqref="A25">
    <cfRule type="expression" dxfId="3153" priority="4996">
      <formula>$B25=""</formula>
    </cfRule>
    <cfRule type="expression" dxfId="3152" priority="4997">
      <formula>$B25=0</formula>
    </cfRule>
    <cfRule type="expression" dxfId="3151" priority="4998">
      <formula>$B25&lt;&gt;""</formula>
    </cfRule>
  </conditionalFormatting>
  <conditionalFormatting sqref="B25">
    <cfRule type="cellIs" dxfId="3150" priority="4994" operator="equal">
      <formula>0</formula>
    </cfRule>
    <cfRule type="containsBlanks" dxfId="3149" priority="4995">
      <formula>LEN(TRIM(B25))=0</formula>
    </cfRule>
    <cfRule type="notContainsBlanks" dxfId="3148" priority="4999">
      <formula>LEN(TRIM(B25))&gt;0</formula>
    </cfRule>
  </conditionalFormatting>
  <conditionalFormatting sqref="C25">
    <cfRule type="expression" dxfId="3147" priority="4991">
      <formula>$B25=""</formula>
    </cfRule>
    <cfRule type="expression" dxfId="3146" priority="4992">
      <formula>$B25=0</formula>
    </cfRule>
    <cfRule type="expression" dxfId="3145" priority="4993">
      <formula>$B25&lt;&gt;""</formula>
    </cfRule>
  </conditionalFormatting>
  <conditionalFormatting sqref="D25">
    <cfRule type="expression" dxfId="3144" priority="4988">
      <formula>$B25=""</formula>
    </cfRule>
    <cfRule type="expression" dxfId="3143" priority="4989">
      <formula>$B25=0</formula>
    </cfRule>
    <cfRule type="expression" dxfId="3142" priority="4990">
      <formula>$B25&lt;&gt;""</formula>
    </cfRule>
  </conditionalFormatting>
  <conditionalFormatting sqref="E25">
    <cfRule type="expression" dxfId="3141" priority="4985">
      <formula>$B25=""</formula>
    </cfRule>
    <cfRule type="expression" dxfId="3140" priority="4986">
      <formula>$B25=0</formula>
    </cfRule>
    <cfRule type="expression" dxfId="3139" priority="4987">
      <formula>$B25&lt;&gt;""</formula>
    </cfRule>
  </conditionalFormatting>
  <conditionalFormatting sqref="F25">
    <cfRule type="expression" dxfId="3138" priority="4982">
      <formula>$B25=""</formula>
    </cfRule>
    <cfRule type="expression" dxfId="3137" priority="4983">
      <formula>$B25=0</formula>
    </cfRule>
    <cfRule type="expression" dxfId="3136" priority="4984">
      <formula>$B25&lt;&gt;""</formula>
    </cfRule>
  </conditionalFormatting>
  <conditionalFormatting sqref="G25">
    <cfRule type="expression" dxfId="3135" priority="4979">
      <formula>$B25=""</formula>
    </cfRule>
    <cfRule type="expression" dxfId="3134" priority="4980">
      <formula>$B25=0</formula>
    </cfRule>
    <cfRule type="expression" dxfId="3133" priority="4981">
      <formula>$B25&lt;&gt;""</formula>
    </cfRule>
  </conditionalFormatting>
  <conditionalFormatting sqref="H25">
    <cfRule type="expression" dxfId="3132" priority="4976">
      <formula>$B25=""</formula>
    </cfRule>
    <cfRule type="expression" dxfId="3131" priority="4977">
      <formula>$B25=0</formula>
    </cfRule>
    <cfRule type="expression" dxfId="3130" priority="4978">
      <formula>$B25&lt;&gt;""</formula>
    </cfRule>
  </conditionalFormatting>
  <conditionalFormatting sqref="I25">
    <cfRule type="expression" dxfId="3129" priority="4973">
      <formula>$B25=""</formula>
    </cfRule>
    <cfRule type="expression" dxfId="3128" priority="4974">
      <formula>$B25=0</formula>
    </cfRule>
    <cfRule type="expression" dxfId="3127" priority="4975">
      <formula>$B25&lt;&gt;""</formula>
    </cfRule>
  </conditionalFormatting>
  <conditionalFormatting sqref="J25">
    <cfRule type="expression" dxfId="3126" priority="4970">
      <formula>$B25=""</formula>
    </cfRule>
    <cfRule type="expression" dxfId="3125" priority="4971">
      <formula>$B25=0</formula>
    </cfRule>
    <cfRule type="expression" dxfId="3124" priority="4972">
      <formula>$B25&lt;&gt;""</formula>
    </cfRule>
  </conditionalFormatting>
  <conditionalFormatting sqref="K25">
    <cfRule type="expression" dxfId="3123" priority="4967">
      <formula>$B25=""</formula>
    </cfRule>
    <cfRule type="expression" dxfId="3122" priority="4968">
      <formula>$B25=0</formula>
    </cfRule>
    <cfRule type="expression" dxfId="3121" priority="4969">
      <formula>$B25&lt;&gt;""</formula>
    </cfRule>
  </conditionalFormatting>
  <conditionalFormatting sqref="L25">
    <cfRule type="expression" dxfId="3120" priority="4964">
      <formula>$B25=""</formula>
    </cfRule>
    <cfRule type="expression" dxfId="3119" priority="4965">
      <formula>$B25=0</formula>
    </cfRule>
    <cfRule type="expression" dxfId="3118" priority="4966">
      <formula>$B25&lt;&gt;""</formula>
    </cfRule>
  </conditionalFormatting>
  <conditionalFormatting sqref="M25">
    <cfRule type="expression" dxfId="3117" priority="4961">
      <formula>$B25=""</formula>
    </cfRule>
    <cfRule type="expression" dxfId="3116" priority="4962">
      <formula>$B25=0</formula>
    </cfRule>
    <cfRule type="expression" dxfId="3115" priority="4963">
      <formula>$B25&lt;&gt;""</formula>
    </cfRule>
  </conditionalFormatting>
  <conditionalFormatting sqref="N25">
    <cfRule type="expression" dxfId="3114" priority="4958">
      <formula>$B25=""</formula>
    </cfRule>
    <cfRule type="expression" dxfId="3113" priority="4959">
      <formula>$B25=0</formula>
    </cfRule>
    <cfRule type="expression" dxfId="3112" priority="4960">
      <formula>$B25&lt;&gt;""</formula>
    </cfRule>
  </conditionalFormatting>
  <conditionalFormatting sqref="O25">
    <cfRule type="expression" dxfId="3111" priority="4955">
      <formula>$B25=""</formula>
    </cfRule>
    <cfRule type="expression" dxfId="3110" priority="4956">
      <formula>$B25=0</formula>
    </cfRule>
    <cfRule type="expression" dxfId="3109" priority="4957">
      <formula>$B25&lt;&gt;""</formula>
    </cfRule>
  </conditionalFormatting>
  <conditionalFormatting sqref="P25">
    <cfRule type="expression" dxfId="3108" priority="4952">
      <formula>$B25=""</formula>
    </cfRule>
    <cfRule type="expression" dxfId="3107" priority="4953">
      <formula>$B25=0</formula>
    </cfRule>
    <cfRule type="expression" dxfId="3106" priority="4954">
      <formula>$B25&lt;&gt;""</formula>
    </cfRule>
  </conditionalFormatting>
  <conditionalFormatting sqref="Q25">
    <cfRule type="expression" dxfId="3105" priority="4949">
      <formula>$B25=""</formula>
    </cfRule>
    <cfRule type="expression" dxfId="3104" priority="4950">
      <formula>$B25=0</formula>
    </cfRule>
    <cfRule type="expression" dxfId="3103" priority="4951">
      <formula>$B25&lt;&gt;""</formula>
    </cfRule>
  </conditionalFormatting>
  <conditionalFormatting sqref="R25">
    <cfRule type="expression" dxfId="3102" priority="4946">
      <formula>$B25=""</formula>
    </cfRule>
    <cfRule type="expression" dxfId="3101" priority="4947">
      <formula>$B25=0</formula>
    </cfRule>
    <cfRule type="expression" dxfId="3100" priority="4948">
      <formula>$B25&lt;&gt;""</formula>
    </cfRule>
  </conditionalFormatting>
  <conditionalFormatting sqref="A24">
    <cfRule type="expression" dxfId="3099" priority="4943">
      <formula>$B24=""</formula>
    </cfRule>
    <cfRule type="expression" dxfId="3098" priority="4944">
      <formula>$B24=0</formula>
    </cfRule>
    <cfRule type="expression" dxfId="3097" priority="4945">
      <formula>$B24&lt;&gt;""</formula>
    </cfRule>
  </conditionalFormatting>
  <conditionalFormatting sqref="B24">
    <cfRule type="cellIs" dxfId="3096" priority="4941" operator="equal">
      <formula>0</formula>
    </cfRule>
    <cfRule type="containsBlanks" dxfId="3095" priority="4942">
      <formula>LEN(TRIM(B24))=0</formula>
    </cfRule>
    <cfRule type="notContainsBlanks" dxfId="3094" priority="5000">
      <formula>LEN(TRIM(B24))&gt;0</formula>
    </cfRule>
  </conditionalFormatting>
  <conditionalFormatting sqref="C24">
    <cfRule type="expression" dxfId="3093" priority="4938">
      <formula>$B24=""</formula>
    </cfRule>
    <cfRule type="expression" dxfId="3092" priority="4939">
      <formula>$B24=0</formula>
    </cfRule>
    <cfRule type="expression" dxfId="3091" priority="4940">
      <formula>$B24&lt;&gt;""</formula>
    </cfRule>
  </conditionalFormatting>
  <conditionalFormatting sqref="D24">
    <cfRule type="expression" dxfId="3090" priority="4935">
      <formula>$B24=""</formula>
    </cfRule>
    <cfRule type="expression" dxfId="3089" priority="4936">
      <formula>$B24=0</formula>
    </cfRule>
    <cfRule type="expression" dxfId="3088" priority="4937">
      <formula>$B24&lt;&gt;""</formula>
    </cfRule>
  </conditionalFormatting>
  <conditionalFormatting sqref="E24">
    <cfRule type="expression" dxfId="3087" priority="4932">
      <formula>$B24=""</formula>
    </cfRule>
    <cfRule type="expression" dxfId="3086" priority="4933">
      <formula>$B24=0</formula>
    </cfRule>
    <cfRule type="expression" dxfId="3085" priority="4934">
      <formula>$B24&lt;&gt;""</formula>
    </cfRule>
  </conditionalFormatting>
  <conditionalFormatting sqref="F24">
    <cfRule type="expression" dxfId="3084" priority="4929">
      <formula>$B24=""</formula>
    </cfRule>
    <cfRule type="expression" dxfId="3083" priority="4930">
      <formula>$B24=0</formula>
    </cfRule>
    <cfRule type="expression" dxfId="3082" priority="4931">
      <formula>$B24&lt;&gt;""</formula>
    </cfRule>
  </conditionalFormatting>
  <conditionalFormatting sqref="G24">
    <cfRule type="expression" dxfId="3081" priority="4926">
      <formula>$B24=""</formula>
    </cfRule>
    <cfRule type="expression" dxfId="3080" priority="4927">
      <formula>$B24=0</formula>
    </cfRule>
    <cfRule type="expression" dxfId="3079" priority="4928">
      <formula>$B24&lt;&gt;""</formula>
    </cfRule>
  </conditionalFormatting>
  <conditionalFormatting sqref="H24">
    <cfRule type="expression" dxfId="3078" priority="4923">
      <formula>$B24=""</formula>
    </cfRule>
    <cfRule type="expression" dxfId="3077" priority="4924">
      <formula>$B24=0</formula>
    </cfRule>
    <cfRule type="expression" dxfId="3076" priority="4925">
      <formula>$B24&lt;&gt;""</formula>
    </cfRule>
  </conditionalFormatting>
  <conditionalFormatting sqref="I24">
    <cfRule type="expression" dxfId="3075" priority="4920">
      <formula>$B24=""</formula>
    </cfRule>
    <cfRule type="expression" dxfId="3074" priority="4921">
      <formula>$B24=0</formula>
    </cfRule>
    <cfRule type="expression" dxfId="3073" priority="4922">
      <formula>$B24&lt;&gt;""</formula>
    </cfRule>
  </conditionalFormatting>
  <conditionalFormatting sqref="J24">
    <cfRule type="expression" dxfId="3072" priority="4917">
      <formula>$B24=""</formula>
    </cfRule>
    <cfRule type="expression" dxfId="3071" priority="4918">
      <formula>$B24=0</formula>
    </cfRule>
    <cfRule type="expression" dxfId="3070" priority="4919">
      <formula>$B24&lt;&gt;""</formula>
    </cfRule>
  </conditionalFormatting>
  <conditionalFormatting sqref="K24">
    <cfRule type="expression" dxfId="3069" priority="4914">
      <formula>$B24=""</formula>
    </cfRule>
    <cfRule type="expression" dxfId="3068" priority="4915">
      <formula>$B24=0</formula>
    </cfRule>
    <cfRule type="expression" dxfId="3067" priority="4916">
      <formula>$B24&lt;&gt;""</formula>
    </cfRule>
  </conditionalFormatting>
  <conditionalFormatting sqref="L24">
    <cfRule type="expression" dxfId="3066" priority="4911">
      <formula>$B24=""</formula>
    </cfRule>
    <cfRule type="expression" dxfId="3065" priority="4912">
      <formula>$B24=0</formula>
    </cfRule>
    <cfRule type="expression" dxfId="3064" priority="4913">
      <formula>$B24&lt;&gt;""</formula>
    </cfRule>
  </conditionalFormatting>
  <conditionalFormatting sqref="M24">
    <cfRule type="expression" dxfId="3063" priority="4908">
      <formula>$B24=""</formula>
    </cfRule>
    <cfRule type="expression" dxfId="3062" priority="4909">
      <formula>$B24=0</formula>
    </cfRule>
    <cfRule type="expression" dxfId="3061" priority="4910">
      <formula>$B24&lt;&gt;""</formula>
    </cfRule>
  </conditionalFormatting>
  <conditionalFormatting sqref="N24">
    <cfRule type="expression" dxfId="3060" priority="4905">
      <formula>$B24=""</formula>
    </cfRule>
    <cfRule type="expression" dxfId="3059" priority="4906">
      <formula>$B24=0</formula>
    </cfRule>
    <cfRule type="expression" dxfId="3058" priority="4907">
      <formula>$B24&lt;&gt;""</formula>
    </cfRule>
  </conditionalFormatting>
  <conditionalFormatting sqref="O24">
    <cfRule type="expression" dxfId="3057" priority="4902">
      <formula>$B24=""</formula>
    </cfRule>
    <cfRule type="expression" dxfId="3056" priority="4903">
      <formula>$B24=0</formula>
    </cfRule>
    <cfRule type="expression" dxfId="3055" priority="4904">
      <formula>$B24&lt;&gt;""</formula>
    </cfRule>
  </conditionalFormatting>
  <conditionalFormatting sqref="P24">
    <cfRule type="expression" dxfId="3054" priority="4899">
      <formula>$B24=""</formula>
    </cfRule>
    <cfRule type="expression" dxfId="3053" priority="4900">
      <formula>$B24=0</formula>
    </cfRule>
    <cfRule type="expression" dxfId="3052" priority="4901">
      <formula>$B24&lt;&gt;""</formula>
    </cfRule>
  </conditionalFormatting>
  <conditionalFormatting sqref="Q24">
    <cfRule type="expression" dxfId="3051" priority="4896">
      <formula>$B24=""</formula>
    </cfRule>
    <cfRule type="expression" dxfId="3050" priority="4897">
      <formula>$B24=0</formula>
    </cfRule>
    <cfRule type="expression" dxfId="3049" priority="4898">
      <formula>$B24&lt;&gt;""</formula>
    </cfRule>
  </conditionalFormatting>
  <conditionalFormatting sqref="R24">
    <cfRule type="expression" dxfId="3048" priority="4893">
      <formula>$B24=""</formula>
    </cfRule>
    <cfRule type="expression" dxfId="3047" priority="4894">
      <formula>$B24=0</formula>
    </cfRule>
    <cfRule type="expression" dxfId="3046" priority="4895">
      <formula>$B24&lt;&gt;""</formula>
    </cfRule>
  </conditionalFormatting>
  <conditionalFormatting sqref="A27">
    <cfRule type="expression" dxfId="3045" priority="4888">
      <formula>$B27=""</formula>
    </cfRule>
    <cfRule type="expression" dxfId="3044" priority="4889">
      <formula>$B27=0</formula>
    </cfRule>
    <cfRule type="expression" dxfId="3043" priority="4890">
      <formula>$B27&lt;&gt;""</formula>
    </cfRule>
  </conditionalFormatting>
  <conditionalFormatting sqref="B27">
    <cfRule type="cellIs" dxfId="3042" priority="4886" operator="equal">
      <formula>0</formula>
    </cfRule>
    <cfRule type="containsBlanks" dxfId="3041" priority="4887">
      <formula>LEN(TRIM(B27))=0</formula>
    </cfRule>
    <cfRule type="notContainsBlanks" dxfId="3040" priority="4891">
      <formula>LEN(TRIM(B27))&gt;0</formula>
    </cfRule>
  </conditionalFormatting>
  <conditionalFormatting sqref="C27">
    <cfRule type="expression" dxfId="3039" priority="4883">
      <formula>$B27=""</formula>
    </cfRule>
    <cfRule type="expression" dxfId="3038" priority="4884">
      <formula>$B27=0</formula>
    </cfRule>
    <cfRule type="expression" dxfId="3037" priority="4885">
      <formula>$B27&lt;&gt;""</formula>
    </cfRule>
  </conditionalFormatting>
  <conditionalFormatting sqref="D27">
    <cfRule type="expression" dxfId="3036" priority="4880">
      <formula>$B27=""</formula>
    </cfRule>
    <cfRule type="expression" dxfId="3035" priority="4881">
      <formula>$B27=0</formula>
    </cfRule>
    <cfRule type="expression" dxfId="3034" priority="4882">
      <formula>$B27&lt;&gt;""</formula>
    </cfRule>
  </conditionalFormatting>
  <conditionalFormatting sqref="E27">
    <cfRule type="expression" dxfId="3033" priority="4877">
      <formula>$B27=""</formula>
    </cfRule>
    <cfRule type="expression" dxfId="3032" priority="4878">
      <formula>$B27=0</formula>
    </cfRule>
    <cfRule type="expression" dxfId="3031" priority="4879">
      <formula>$B27&lt;&gt;""</formula>
    </cfRule>
  </conditionalFormatting>
  <conditionalFormatting sqref="F27">
    <cfRule type="expression" dxfId="3030" priority="4874">
      <formula>$B27=""</formula>
    </cfRule>
    <cfRule type="expression" dxfId="3029" priority="4875">
      <formula>$B27=0</formula>
    </cfRule>
    <cfRule type="expression" dxfId="3028" priority="4876">
      <formula>$B27&lt;&gt;""</formula>
    </cfRule>
  </conditionalFormatting>
  <conditionalFormatting sqref="G27">
    <cfRule type="expression" dxfId="3027" priority="4871">
      <formula>$B27=""</formula>
    </cfRule>
    <cfRule type="expression" dxfId="3026" priority="4872">
      <formula>$B27=0</formula>
    </cfRule>
    <cfRule type="expression" dxfId="3025" priority="4873">
      <formula>$B27&lt;&gt;""</formula>
    </cfRule>
  </conditionalFormatting>
  <conditionalFormatting sqref="H27">
    <cfRule type="expression" dxfId="3024" priority="4868">
      <formula>$B27=""</formula>
    </cfRule>
    <cfRule type="expression" dxfId="3023" priority="4869">
      <formula>$B27=0</formula>
    </cfRule>
    <cfRule type="expression" dxfId="3022" priority="4870">
      <formula>$B27&lt;&gt;""</formula>
    </cfRule>
  </conditionalFormatting>
  <conditionalFormatting sqref="I27">
    <cfRule type="expression" dxfId="3021" priority="4865">
      <formula>$B27=""</formula>
    </cfRule>
    <cfRule type="expression" dxfId="3020" priority="4866">
      <formula>$B27=0</formula>
    </cfRule>
    <cfRule type="expression" dxfId="3019" priority="4867">
      <formula>$B27&lt;&gt;""</formula>
    </cfRule>
  </conditionalFormatting>
  <conditionalFormatting sqref="J27">
    <cfRule type="expression" dxfId="3018" priority="4862">
      <formula>$B27=""</formula>
    </cfRule>
    <cfRule type="expression" dxfId="3017" priority="4863">
      <formula>$B27=0</formula>
    </cfRule>
    <cfRule type="expression" dxfId="3016" priority="4864">
      <formula>$B27&lt;&gt;""</formula>
    </cfRule>
  </conditionalFormatting>
  <conditionalFormatting sqref="K27">
    <cfRule type="expression" dxfId="3015" priority="4859">
      <formula>$B27=""</formula>
    </cfRule>
    <cfRule type="expression" dxfId="3014" priority="4860">
      <formula>$B27=0</formula>
    </cfRule>
    <cfRule type="expression" dxfId="3013" priority="4861">
      <formula>$B27&lt;&gt;""</formula>
    </cfRule>
  </conditionalFormatting>
  <conditionalFormatting sqref="L27">
    <cfRule type="expression" dxfId="3012" priority="4856">
      <formula>$B27=""</formula>
    </cfRule>
    <cfRule type="expression" dxfId="3011" priority="4857">
      <formula>$B27=0</formula>
    </cfRule>
    <cfRule type="expression" dxfId="3010" priority="4858">
      <formula>$B27&lt;&gt;""</formula>
    </cfRule>
  </conditionalFormatting>
  <conditionalFormatting sqref="M27">
    <cfRule type="expression" dxfId="3009" priority="4853">
      <formula>$B27=""</formula>
    </cfRule>
    <cfRule type="expression" dxfId="3008" priority="4854">
      <formula>$B27=0</formula>
    </cfRule>
    <cfRule type="expression" dxfId="3007" priority="4855">
      <formula>$B27&lt;&gt;""</formula>
    </cfRule>
  </conditionalFormatting>
  <conditionalFormatting sqref="N27">
    <cfRule type="expression" dxfId="3006" priority="4850">
      <formula>$B27=""</formula>
    </cfRule>
    <cfRule type="expression" dxfId="3005" priority="4851">
      <formula>$B27=0</formula>
    </cfRule>
    <cfRule type="expression" dxfId="3004" priority="4852">
      <formula>$B27&lt;&gt;""</formula>
    </cfRule>
  </conditionalFormatting>
  <conditionalFormatting sqref="O27">
    <cfRule type="expression" dxfId="3003" priority="4847">
      <formula>$B27=""</formula>
    </cfRule>
    <cfRule type="expression" dxfId="3002" priority="4848">
      <formula>$B27=0</formula>
    </cfRule>
    <cfRule type="expression" dxfId="3001" priority="4849">
      <formula>$B27&lt;&gt;""</formula>
    </cfRule>
  </conditionalFormatting>
  <conditionalFormatting sqref="P27">
    <cfRule type="expression" dxfId="3000" priority="4844">
      <formula>$B27=""</formula>
    </cfRule>
    <cfRule type="expression" dxfId="2999" priority="4845">
      <formula>$B27=0</formula>
    </cfRule>
    <cfRule type="expression" dxfId="2998" priority="4846">
      <formula>$B27&lt;&gt;""</formula>
    </cfRule>
  </conditionalFormatting>
  <conditionalFormatting sqref="Q27">
    <cfRule type="expression" dxfId="2997" priority="4841">
      <formula>$B27=""</formula>
    </cfRule>
    <cfRule type="expression" dxfId="2996" priority="4842">
      <formula>$B27=0</formula>
    </cfRule>
    <cfRule type="expression" dxfId="2995" priority="4843">
      <formula>$B27&lt;&gt;""</formula>
    </cfRule>
  </conditionalFormatting>
  <conditionalFormatting sqref="R27">
    <cfRule type="expression" dxfId="2994" priority="4838">
      <formula>$B27=""</formula>
    </cfRule>
    <cfRule type="expression" dxfId="2993" priority="4839">
      <formula>$B27=0</formula>
    </cfRule>
    <cfRule type="expression" dxfId="2992" priority="4840">
      <formula>$B27&lt;&gt;""</formula>
    </cfRule>
  </conditionalFormatting>
  <conditionalFormatting sqref="A29">
    <cfRule type="expression" dxfId="2991" priority="4834">
      <formula>$B29=""</formula>
    </cfRule>
    <cfRule type="expression" dxfId="2990" priority="4835">
      <formula>$B29=0</formula>
    </cfRule>
    <cfRule type="expression" dxfId="2989" priority="4836">
      <formula>$B29&lt;&gt;""</formula>
    </cfRule>
  </conditionalFormatting>
  <conditionalFormatting sqref="B29">
    <cfRule type="cellIs" dxfId="2988" priority="4832" operator="equal">
      <formula>0</formula>
    </cfRule>
    <cfRule type="containsBlanks" dxfId="2987" priority="4833">
      <formula>LEN(TRIM(B29))=0</formula>
    </cfRule>
    <cfRule type="notContainsBlanks" dxfId="2986" priority="4837">
      <formula>LEN(TRIM(B29))&gt;0</formula>
    </cfRule>
  </conditionalFormatting>
  <conditionalFormatting sqref="C29">
    <cfRule type="expression" dxfId="2985" priority="4829">
      <formula>$B29=""</formula>
    </cfRule>
    <cfRule type="expression" dxfId="2984" priority="4830">
      <formula>$B29=0</formula>
    </cfRule>
    <cfRule type="expression" dxfId="2983" priority="4831">
      <formula>$B29&lt;&gt;""</formula>
    </cfRule>
  </conditionalFormatting>
  <conditionalFormatting sqref="D29">
    <cfRule type="expression" dxfId="2982" priority="4826">
      <formula>$B29=""</formula>
    </cfRule>
    <cfRule type="expression" dxfId="2981" priority="4827">
      <formula>$B29=0</formula>
    </cfRule>
    <cfRule type="expression" dxfId="2980" priority="4828">
      <formula>$B29&lt;&gt;""</formula>
    </cfRule>
  </conditionalFormatting>
  <conditionalFormatting sqref="E29">
    <cfRule type="expression" dxfId="2979" priority="4823">
      <formula>$B29=""</formula>
    </cfRule>
    <cfRule type="expression" dxfId="2978" priority="4824">
      <formula>$B29=0</formula>
    </cfRule>
    <cfRule type="expression" dxfId="2977" priority="4825">
      <formula>$B29&lt;&gt;""</formula>
    </cfRule>
  </conditionalFormatting>
  <conditionalFormatting sqref="F29">
    <cfRule type="expression" dxfId="2976" priority="4820">
      <formula>$B29=""</formula>
    </cfRule>
    <cfRule type="expression" dxfId="2975" priority="4821">
      <formula>$B29=0</formula>
    </cfRule>
    <cfRule type="expression" dxfId="2974" priority="4822">
      <formula>$B29&lt;&gt;""</formula>
    </cfRule>
  </conditionalFormatting>
  <conditionalFormatting sqref="G29">
    <cfRule type="expression" dxfId="2973" priority="4817">
      <formula>$B29=""</formula>
    </cfRule>
    <cfRule type="expression" dxfId="2972" priority="4818">
      <formula>$B29=0</formula>
    </cfRule>
    <cfRule type="expression" dxfId="2971" priority="4819">
      <formula>$B29&lt;&gt;""</formula>
    </cfRule>
  </conditionalFormatting>
  <conditionalFormatting sqref="H29">
    <cfRule type="expression" dxfId="2970" priority="4814">
      <formula>$B29=""</formula>
    </cfRule>
    <cfRule type="expression" dxfId="2969" priority="4815">
      <formula>$B29=0</formula>
    </cfRule>
    <cfRule type="expression" dxfId="2968" priority="4816">
      <formula>$B29&lt;&gt;""</formula>
    </cfRule>
  </conditionalFormatting>
  <conditionalFormatting sqref="I29">
    <cfRule type="expression" dxfId="2967" priority="4811">
      <formula>$B29=""</formula>
    </cfRule>
    <cfRule type="expression" dxfId="2966" priority="4812">
      <formula>$B29=0</formula>
    </cfRule>
    <cfRule type="expression" dxfId="2965" priority="4813">
      <formula>$B29&lt;&gt;""</formula>
    </cfRule>
  </conditionalFormatting>
  <conditionalFormatting sqref="J29">
    <cfRule type="expression" dxfId="2964" priority="4808">
      <formula>$B29=""</formula>
    </cfRule>
    <cfRule type="expression" dxfId="2963" priority="4809">
      <formula>$B29=0</formula>
    </cfRule>
    <cfRule type="expression" dxfId="2962" priority="4810">
      <formula>$B29&lt;&gt;""</formula>
    </cfRule>
  </conditionalFormatting>
  <conditionalFormatting sqref="K29">
    <cfRule type="expression" dxfId="2961" priority="4805">
      <formula>$B29=""</formula>
    </cfRule>
    <cfRule type="expression" dxfId="2960" priority="4806">
      <formula>$B29=0</formula>
    </cfRule>
    <cfRule type="expression" dxfId="2959" priority="4807">
      <formula>$B29&lt;&gt;""</formula>
    </cfRule>
  </conditionalFormatting>
  <conditionalFormatting sqref="L29">
    <cfRule type="expression" dxfId="2958" priority="4802">
      <formula>$B29=""</formula>
    </cfRule>
    <cfRule type="expression" dxfId="2957" priority="4803">
      <formula>$B29=0</formula>
    </cfRule>
    <cfRule type="expression" dxfId="2956" priority="4804">
      <formula>$B29&lt;&gt;""</formula>
    </cfRule>
  </conditionalFormatting>
  <conditionalFormatting sqref="M29">
    <cfRule type="expression" dxfId="2955" priority="4799">
      <formula>$B29=""</formula>
    </cfRule>
    <cfRule type="expression" dxfId="2954" priority="4800">
      <formula>$B29=0</formula>
    </cfRule>
    <cfRule type="expression" dxfId="2953" priority="4801">
      <formula>$B29&lt;&gt;""</formula>
    </cfRule>
  </conditionalFormatting>
  <conditionalFormatting sqref="N29">
    <cfRule type="expression" dxfId="2952" priority="4796">
      <formula>$B29=""</formula>
    </cfRule>
    <cfRule type="expression" dxfId="2951" priority="4797">
      <formula>$B29=0</formula>
    </cfRule>
    <cfRule type="expression" dxfId="2950" priority="4798">
      <formula>$B29&lt;&gt;""</formula>
    </cfRule>
  </conditionalFormatting>
  <conditionalFormatting sqref="O29">
    <cfRule type="expression" dxfId="2949" priority="4793">
      <formula>$B29=""</formula>
    </cfRule>
    <cfRule type="expression" dxfId="2948" priority="4794">
      <formula>$B29=0</formula>
    </cfRule>
    <cfRule type="expression" dxfId="2947" priority="4795">
      <formula>$B29&lt;&gt;""</formula>
    </cfRule>
  </conditionalFormatting>
  <conditionalFormatting sqref="P29">
    <cfRule type="expression" dxfId="2946" priority="4790">
      <formula>$B29=""</formula>
    </cfRule>
    <cfRule type="expression" dxfId="2945" priority="4791">
      <formula>$B29=0</formula>
    </cfRule>
    <cfRule type="expression" dxfId="2944" priority="4792">
      <formula>$B29&lt;&gt;""</formula>
    </cfRule>
  </conditionalFormatting>
  <conditionalFormatting sqref="Q29">
    <cfRule type="expression" dxfId="2943" priority="4787">
      <formula>$B29=""</formula>
    </cfRule>
    <cfRule type="expression" dxfId="2942" priority="4788">
      <formula>$B29=0</formula>
    </cfRule>
    <cfRule type="expression" dxfId="2941" priority="4789">
      <formula>$B29&lt;&gt;""</formula>
    </cfRule>
  </conditionalFormatting>
  <conditionalFormatting sqref="R29">
    <cfRule type="expression" dxfId="2940" priority="4784">
      <formula>$B29=""</formula>
    </cfRule>
    <cfRule type="expression" dxfId="2939" priority="4785">
      <formula>$B29=0</formula>
    </cfRule>
    <cfRule type="expression" dxfId="2938" priority="4786">
      <formula>$B29&lt;&gt;""</formula>
    </cfRule>
  </conditionalFormatting>
  <conditionalFormatting sqref="S29">
    <cfRule type="expression" dxfId="2937" priority="4781">
      <formula>$B29=""</formula>
    </cfRule>
    <cfRule type="expression" dxfId="2936" priority="4782">
      <formula>$B29=0</formula>
    </cfRule>
    <cfRule type="expression" dxfId="2935" priority="4783">
      <formula>$B29&lt;&gt;""</formula>
    </cfRule>
  </conditionalFormatting>
  <conditionalFormatting sqref="T29">
    <cfRule type="expression" dxfId="2934" priority="4778">
      <formula>$B29=""</formula>
    </cfRule>
    <cfRule type="expression" dxfId="2933" priority="4779">
      <formula>$B29=0</formula>
    </cfRule>
    <cfRule type="expression" dxfId="2932" priority="4780">
      <formula>$B29&lt;&gt;""</formula>
    </cfRule>
  </conditionalFormatting>
  <conditionalFormatting sqref="U29">
    <cfRule type="expression" dxfId="2931" priority="4775">
      <formula>$B29=""</formula>
    </cfRule>
    <cfRule type="expression" dxfId="2930" priority="4776">
      <formula>$B29=0</formula>
    </cfRule>
    <cfRule type="expression" dxfId="2929" priority="4777">
      <formula>$B29&lt;&gt;""</formula>
    </cfRule>
  </conditionalFormatting>
  <conditionalFormatting sqref="V29">
    <cfRule type="expression" dxfId="2928" priority="4772">
      <formula>$B29=""</formula>
    </cfRule>
    <cfRule type="expression" dxfId="2927" priority="4773">
      <formula>$B29=0</formula>
    </cfRule>
    <cfRule type="expression" dxfId="2926" priority="4774">
      <formula>$B29&lt;&gt;""</formula>
    </cfRule>
  </conditionalFormatting>
  <conditionalFormatting sqref="A26">
    <cfRule type="expression" dxfId="2925" priority="4769">
      <formula>$B26=""</formula>
    </cfRule>
    <cfRule type="expression" dxfId="2924" priority="4770">
      <formula>$B26=0</formula>
    </cfRule>
    <cfRule type="expression" dxfId="2923" priority="4771">
      <formula>$B26&lt;&gt;""</formula>
    </cfRule>
  </conditionalFormatting>
  <conditionalFormatting sqref="B26">
    <cfRule type="cellIs" dxfId="2922" priority="4767" operator="equal">
      <formula>0</formula>
    </cfRule>
    <cfRule type="containsBlanks" dxfId="2921" priority="4768">
      <formula>LEN(TRIM(B26))=0</formula>
    </cfRule>
    <cfRule type="notContainsBlanks" dxfId="2920" priority="4892">
      <formula>LEN(TRIM(B26))&gt;0</formula>
    </cfRule>
  </conditionalFormatting>
  <conditionalFormatting sqref="C26">
    <cfRule type="expression" dxfId="2919" priority="4764">
      <formula>$B26=""</formula>
    </cfRule>
    <cfRule type="expression" dxfId="2918" priority="4765">
      <formula>$B26=0</formula>
    </cfRule>
    <cfRule type="expression" dxfId="2917" priority="4766">
      <formula>$B26&lt;&gt;""</formula>
    </cfRule>
  </conditionalFormatting>
  <conditionalFormatting sqref="D26">
    <cfRule type="expression" dxfId="2916" priority="4761">
      <formula>$B26=""</formula>
    </cfRule>
    <cfRule type="expression" dxfId="2915" priority="4762">
      <formula>$B26=0</formula>
    </cfRule>
    <cfRule type="expression" dxfId="2914" priority="4763">
      <formula>$B26&lt;&gt;""</formula>
    </cfRule>
  </conditionalFormatting>
  <conditionalFormatting sqref="E26">
    <cfRule type="expression" dxfId="2913" priority="4758">
      <formula>$B26=""</formula>
    </cfRule>
    <cfRule type="expression" dxfId="2912" priority="4759">
      <formula>$B26=0</formula>
    </cfRule>
    <cfRule type="expression" dxfId="2911" priority="4760">
      <formula>$B26&lt;&gt;""</formula>
    </cfRule>
  </conditionalFormatting>
  <conditionalFormatting sqref="F26">
    <cfRule type="expression" dxfId="2910" priority="4755">
      <formula>$B26=""</formula>
    </cfRule>
    <cfRule type="expression" dxfId="2909" priority="4756">
      <formula>$B26=0</formula>
    </cfRule>
    <cfRule type="expression" dxfId="2908" priority="4757">
      <formula>$B26&lt;&gt;""</formula>
    </cfRule>
  </conditionalFormatting>
  <conditionalFormatting sqref="G26">
    <cfRule type="expression" dxfId="2907" priority="4752">
      <formula>$B26=""</formula>
    </cfRule>
    <cfRule type="expression" dxfId="2906" priority="4753">
      <formula>$B26=0</formula>
    </cfRule>
    <cfRule type="expression" dxfId="2905" priority="4754">
      <formula>$B26&lt;&gt;""</formula>
    </cfRule>
  </conditionalFormatting>
  <conditionalFormatting sqref="H26">
    <cfRule type="expression" dxfId="2904" priority="4749">
      <formula>$B26=""</formula>
    </cfRule>
    <cfRule type="expression" dxfId="2903" priority="4750">
      <formula>$B26=0</formula>
    </cfRule>
    <cfRule type="expression" dxfId="2902" priority="4751">
      <formula>$B26&lt;&gt;""</formula>
    </cfRule>
  </conditionalFormatting>
  <conditionalFormatting sqref="I26">
    <cfRule type="expression" dxfId="2901" priority="4746">
      <formula>$B26=""</formula>
    </cfRule>
    <cfRule type="expression" dxfId="2900" priority="4747">
      <formula>$B26=0</formula>
    </cfRule>
    <cfRule type="expression" dxfId="2899" priority="4748">
      <formula>$B26&lt;&gt;""</formula>
    </cfRule>
  </conditionalFormatting>
  <conditionalFormatting sqref="J26">
    <cfRule type="expression" dxfId="2898" priority="4743">
      <formula>$B26=""</formula>
    </cfRule>
    <cfRule type="expression" dxfId="2897" priority="4744">
      <formula>$B26=0</formula>
    </cfRule>
    <cfRule type="expression" dxfId="2896" priority="4745">
      <formula>$B26&lt;&gt;""</formula>
    </cfRule>
  </conditionalFormatting>
  <conditionalFormatting sqref="K26">
    <cfRule type="expression" dxfId="2895" priority="4740">
      <formula>$B26=""</formula>
    </cfRule>
    <cfRule type="expression" dxfId="2894" priority="4741">
      <formula>$B26=0</formula>
    </cfRule>
    <cfRule type="expression" dxfId="2893" priority="4742">
      <formula>$B26&lt;&gt;""</formula>
    </cfRule>
  </conditionalFormatting>
  <conditionalFormatting sqref="L26">
    <cfRule type="expression" dxfId="2892" priority="4737">
      <formula>$B26=""</formula>
    </cfRule>
    <cfRule type="expression" dxfId="2891" priority="4738">
      <formula>$B26=0</formula>
    </cfRule>
    <cfRule type="expression" dxfId="2890" priority="4739">
      <formula>$B26&lt;&gt;""</formula>
    </cfRule>
  </conditionalFormatting>
  <conditionalFormatting sqref="M26">
    <cfRule type="expression" dxfId="2889" priority="4734">
      <formula>$B26=""</formula>
    </cfRule>
    <cfRule type="expression" dxfId="2888" priority="4735">
      <formula>$B26=0</formula>
    </cfRule>
    <cfRule type="expression" dxfId="2887" priority="4736">
      <formula>$B26&lt;&gt;""</formula>
    </cfRule>
  </conditionalFormatting>
  <conditionalFormatting sqref="N26">
    <cfRule type="expression" dxfId="2886" priority="4731">
      <formula>$B26=""</formula>
    </cfRule>
    <cfRule type="expression" dxfId="2885" priority="4732">
      <formula>$B26=0</formula>
    </cfRule>
    <cfRule type="expression" dxfId="2884" priority="4733">
      <formula>$B26&lt;&gt;""</formula>
    </cfRule>
  </conditionalFormatting>
  <conditionalFormatting sqref="O26">
    <cfRule type="expression" dxfId="2883" priority="4728">
      <formula>$B26=""</formula>
    </cfRule>
    <cfRule type="expression" dxfId="2882" priority="4729">
      <formula>$B26=0</formula>
    </cfRule>
    <cfRule type="expression" dxfId="2881" priority="4730">
      <formula>$B26&lt;&gt;""</formula>
    </cfRule>
  </conditionalFormatting>
  <conditionalFormatting sqref="P26">
    <cfRule type="expression" dxfId="2880" priority="4725">
      <formula>$B26=""</formula>
    </cfRule>
    <cfRule type="expression" dxfId="2879" priority="4726">
      <formula>$B26=0</formula>
    </cfRule>
    <cfRule type="expression" dxfId="2878" priority="4727">
      <formula>$B26&lt;&gt;""</formula>
    </cfRule>
  </conditionalFormatting>
  <conditionalFormatting sqref="Q26">
    <cfRule type="expression" dxfId="2877" priority="4722">
      <formula>$B26=""</formula>
    </cfRule>
    <cfRule type="expression" dxfId="2876" priority="4723">
      <formula>$B26=0</formula>
    </cfRule>
    <cfRule type="expression" dxfId="2875" priority="4724">
      <formula>$B26&lt;&gt;""</formula>
    </cfRule>
  </conditionalFormatting>
  <conditionalFormatting sqref="R26">
    <cfRule type="expression" dxfId="2874" priority="4719">
      <formula>$B26=""</formula>
    </cfRule>
    <cfRule type="expression" dxfId="2873" priority="4720">
      <formula>$B26=0</formula>
    </cfRule>
    <cfRule type="expression" dxfId="2872" priority="4721">
      <formula>$B26&lt;&gt;""</formula>
    </cfRule>
  </conditionalFormatting>
  <conditionalFormatting sqref="A28">
    <cfRule type="expression" dxfId="2871" priority="4715">
      <formula>$B28=""</formula>
    </cfRule>
    <cfRule type="expression" dxfId="2870" priority="4716">
      <formula>$B28=0</formula>
    </cfRule>
    <cfRule type="expression" dxfId="2869" priority="4717">
      <formula>$B28&lt;&gt;""</formula>
    </cfRule>
  </conditionalFormatting>
  <conditionalFormatting sqref="B28">
    <cfRule type="cellIs" dxfId="2868" priority="4713" operator="equal">
      <formula>0</formula>
    </cfRule>
    <cfRule type="containsBlanks" dxfId="2867" priority="4714">
      <formula>LEN(TRIM(B28))=0</formula>
    </cfRule>
    <cfRule type="notContainsBlanks" dxfId="2866" priority="4718">
      <formula>LEN(TRIM(B28))&gt;0</formula>
    </cfRule>
  </conditionalFormatting>
  <conditionalFormatting sqref="C28">
    <cfRule type="expression" dxfId="2865" priority="4710">
      <formula>$B28=""</formula>
    </cfRule>
    <cfRule type="expression" dxfId="2864" priority="4711">
      <formula>$B28=0</formula>
    </cfRule>
    <cfRule type="expression" dxfId="2863" priority="4712">
      <formula>$B28&lt;&gt;""</formula>
    </cfRule>
  </conditionalFormatting>
  <conditionalFormatting sqref="D28">
    <cfRule type="expression" dxfId="2862" priority="4707">
      <formula>$B28=""</formula>
    </cfRule>
    <cfRule type="expression" dxfId="2861" priority="4708">
      <formula>$B28=0</formula>
    </cfRule>
    <cfRule type="expression" dxfId="2860" priority="4709">
      <formula>$B28&lt;&gt;""</formula>
    </cfRule>
  </conditionalFormatting>
  <conditionalFormatting sqref="E28">
    <cfRule type="expression" dxfId="2859" priority="4704">
      <formula>$B28=""</formula>
    </cfRule>
    <cfRule type="expression" dxfId="2858" priority="4705">
      <formula>$B28=0</formula>
    </cfRule>
    <cfRule type="expression" dxfId="2857" priority="4706">
      <formula>$B28&lt;&gt;""</formula>
    </cfRule>
  </conditionalFormatting>
  <conditionalFormatting sqref="F28">
    <cfRule type="expression" dxfId="2856" priority="4701">
      <formula>$B28=""</formula>
    </cfRule>
    <cfRule type="expression" dxfId="2855" priority="4702">
      <formula>$B28=0</formula>
    </cfRule>
    <cfRule type="expression" dxfId="2854" priority="4703">
      <formula>$B28&lt;&gt;""</formula>
    </cfRule>
  </conditionalFormatting>
  <conditionalFormatting sqref="G28">
    <cfRule type="expression" dxfId="2853" priority="4698">
      <formula>$B28=""</formula>
    </cfRule>
    <cfRule type="expression" dxfId="2852" priority="4699">
      <formula>$B28=0</formula>
    </cfRule>
    <cfRule type="expression" dxfId="2851" priority="4700">
      <formula>$B28&lt;&gt;""</formula>
    </cfRule>
  </conditionalFormatting>
  <conditionalFormatting sqref="H28">
    <cfRule type="expression" dxfId="2850" priority="4695">
      <formula>$B28=""</formula>
    </cfRule>
    <cfRule type="expression" dxfId="2849" priority="4696">
      <formula>$B28=0</formula>
    </cfRule>
    <cfRule type="expression" dxfId="2848" priority="4697">
      <formula>$B28&lt;&gt;""</formula>
    </cfRule>
  </conditionalFormatting>
  <conditionalFormatting sqref="I28">
    <cfRule type="expression" dxfId="2847" priority="4692">
      <formula>$B28=""</formula>
    </cfRule>
    <cfRule type="expression" dxfId="2846" priority="4693">
      <formula>$B28=0</formula>
    </cfRule>
    <cfRule type="expression" dxfId="2845" priority="4694">
      <formula>$B28&lt;&gt;""</formula>
    </cfRule>
  </conditionalFormatting>
  <conditionalFormatting sqref="J28">
    <cfRule type="expression" dxfId="2844" priority="4689">
      <formula>$B28=""</formula>
    </cfRule>
    <cfRule type="expression" dxfId="2843" priority="4690">
      <formula>$B28=0</formula>
    </cfRule>
    <cfRule type="expression" dxfId="2842" priority="4691">
      <formula>$B28&lt;&gt;""</formula>
    </cfRule>
  </conditionalFormatting>
  <conditionalFormatting sqref="K28">
    <cfRule type="expression" dxfId="2841" priority="4686">
      <formula>$B28=""</formula>
    </cfRule>
    <cfRule type="expression" dxfId="2840" priority="4687">
      <formula>$B28=0</formula>
    </cfRule>
    <cfRule type="expression" dxfId="2839" priority="4688">
      <formula>$B28&lt;&gt;""</formula>
    </cfRule>
  </conditionalFormatting>
  <conditionalFormatting sqref="L28">
    <cfRule type="expression" dxfId="2838" priority="4683">
      <formula>$B28=""</formula>
    </cfRule>
    <cfRule type="expression" dxfId="2837" priority="4684">
      <formula>$B28=0</formula>
    </cfRule>
    <cfRule type="expression" dxfId="2836" priority="4685">
      <formula>$B28&lt;&gt;""</formula>
    </cfRule>
  </conditionalFormatting>
  <conditionalFormatting sqref="M28">
    <cfRule type="expression" dxfId="2835" priority="4680">
      <formula>$B28=""</formula>
    </cfRule>
    <cfRule type="expression" dxfId="2834" priority="4681">
      <formula>$B28=0</formula>
    </cfRule>
    <cfRule type="expression" dxfId="2833" priority="4682">
      <formula>$B28&lt;&gt;""</formula>
    </cfRule>
  </conditionalFormatting>
  <conditionalFormatting sqref="N28">
    <cfRule type="expression" dxfId="2832" priority="4677">
      <formula>$B28=""</formula>
    </cfRule>
    <cfRule type="expression" dxfId="2831" priority="4678">
      <formula>$B28=0</formula>
    </cfRule>
    <cfRule type="expression" dxfId="2830" priority="4679">
      <formula>$B28&lt;&gt;""</formula>
    </cfRule>
  </conditionalFormatting>
  <conditionalFormatting sqref="O28">
    <cfRule type="expression" dxfId="2829" priority="4674">
      <formula>$B28=""</formula>
    </cfRule>
    <cfRule type="expression" dxfId="2828" priority="4675">
      <formula>$B28=0</formula>
    </cfRule>
    <cfRule type="expression" dxfId="2827" priority="4676">
      <formula>$B28&lt;&gt;""</formula>
    </cfRule>
  </conditionalFormatting>
  <conditionalFormatting sqref="P28">
    <cfRule type="expression" dxfId="2826" priority="4671">
      <formula>$B28=""</formula>
    </cfRule>
    <cfRule type="expression" dxfId="2825" priority="4672">
      <formula>$B28=0</formula>
    </cfRule>
    <cfRule type="expression" dxfId="2824" priority="4673">
      <formula>$B28&lt;&gt;""</formula>
    </cfRule>
  </conditionalFormatting>
  <conditionalFormatting sqref="Q28">
    <cfRule type="expression" dxfId="2823" priority="4668">
      <formula>$B28=""</formula>
    </cfRule>
    <cfRule type="expression" dxfId="2822" priority="4669">
      <formula>$B28=0</formula>
    </cfRule>
    <cfRule type="expression" dxfId="2821" priority="4670">
      <formula>$B28&lt;&gt;""</formula>
    </cfRule>
  </conditionalFormatting>
  <conditionalFormatting sqref="R28">
    <cfRule type="expression" dxfId="2820" priority="4665">
      <formula>$B28=""</formula>
    </cfRule>
    <cfRule type="expression" dxfId="2819" priority="4666">
      <formula>$B28=0</formula>
    </cfRule>
    <cfRule type="expression" dxfId="2818" priority="4667">
      <formula>$B28&lt;&gt;""</formula>
    </cfRule>
  </conditionalFormatting>
  <conditionalFormatting sqref="S21">
    <cfRule type="expression" dxfId="2817" priority="4662">
      <formula>$B21=""</formula>
    </cfRule>
    <cfRule type="expression" dxfId="2816" priority="4663">
      <formula>$B21=0</formula>
    </cfRule>
    <cfRule type="expression" dxfId="2815" priority="4664">
      <formula>$B21&lt;&gt;""</formula>
    </cfRule>
  </conditionalFormatting>
  <conditionalFormatting sqref="T21">
    <cfRule type="expression" dxfId="2814" priority="4659">
      <formula>$B21=""</formula>
    </cfRule>
    <cfRule type="expression" dxfId="2813" priority="4660">
      <formula>$B21=0</formula>
    </cfRule>
    <cfRule type="expression" dxfId="2812" priority="4661">
      <formula>$B21&lt;&gt;""</formula>
    </cfRule>
  </conditionalFormatting>
  <conditionalFormatting sqref="U21">
    <cfRule type="expression" dxfId="2811" priority="4656">
      <formula>$B21=""</formula>
    </cfRule>
    <cfRule type="expression" dxfId="2810" priority="4657">
      <formula>$B21=0</formula>
    </cfRule>
    <cfRule type="expression" dxfId="2809" priority="4658">
      <formula>$B21&lt;&gt;""</formula>
    </cfRule>
  </conditionalFormatting>
  <conditionalFormatting sqref="V21">
    <cfRule type="expression" dxfId="2808" priority="4653">
      <formula>$B21=""</formula>
    </cfRule>
    <cfRule type="expression" dxfId="2807" priority="4654">
      <formula>$B21=0</formula>
    </cfRule>
    <cfRule type="expression" dxfId="2806" priority="4655">
      <formula>$B21&lt;&gt;""</formula>
    </cfRule>
  </conditionalFormatting>
  <conditionalFormatting sqref="S23">
    <cfRule type="expression" dxfId="2805" priority="4650">
      <formula>$B23=""</formula>
    </cfRule>
    <cfRule type="expression" dxfId="2804" priority="4651">
      <formula>$B23=0</formula>
    </cfRule>
    <cfRule type="expression" dxfId="2803" priority="4652">
      <formula>$B23&lt;&gt;""</formula>
    </cfRule>
  </conditionalFormatting>
  <conditionalFormatting sqref="T23">
    <cfRule type="expression" dxfId="2802" priority="4647">
      <formula>$B23=""</formula>
    </cfRule>
    <cfRule type="expression" dxfId="2801" priority="4648">
      <formula>$B23=0</formula>
    </cfRule>
    <cfRule type="expression" dxfId="2800" priority="4649">
      <formula>$B23&lt;&gt;""</formula>
    </cfRule>
  </conditionalFormatting>
  <conditionalFormatting sqref="U23">
    <cfRule type="expression" dxfId="2799" priority="4644">
      <formula>$B23=""</formula>
    </cfRule>
    <cfRule type="expression" dxfId="2798" priority="4645">
      <formula>$B23=0</formula>
    </cfRule>
    <cfRule type="expression" dxfId="2797" priority="4646">
      <formula>$B23&lt;&gt;""</formula>
    </cfRule>
  </conditionalFormatting>
  <conditionalFormatting sqref="V23">
    <cfRule type="expression" dxfId="2796" priority="4641">
      <formula>$B23=""</formula>
    </cfRule>
    <cfRule type="expression" dxfId="2795" priority="4642">
      <formula>$B23=0</formula>
    </cfRule>
    <cfRule type="expression" dxfId="2794" priority="4643">
      <formula>$B23&lt;&gt;""</formula>
    </cfRule>
  </conditionalFormatting>
  <conditionalFormatting sqref="S20">
    <cfRule type="expression" dxfId="2793" priority="4638">
      <formula>$B20=""</formula>
    </cfRule>
    <cfRule type="expression" dxfId="2792" priority="4639">
      <formula>$B20=0</formula>
    </cfRule>
    <cfRule type="expression" dxfId="2791" priority="4640">
      <formula>$B20&lt;&gt;""</formula>
    </cfRule>
  </conditionalFormatting>
  <conditionalFormatting sqref="U20">
    <cfRule type="expression" dxfId="2790" priority="4635">
      <formula>$B20=""</formula>
    </cfRule>
    <cfRule type="expression" dxfId="2789" priority="4636">
      <formula>$B20=0</formula>
    </cfRule>
    <cfRule type="expression" dxfId="2788" priority="4637">
      <formula>$B20&lt;&gt;""</formula>
    </cfRule>
  </conditionalFormatting>
  <conditionalFormatting sqref="V20">
    <cfRule type="expression" dxfId="2787" priority="4632">
      <formula>$B20=""</formula>
    </cfRule>
    <cfRule type="expression" dxfId="2786" priority="4633">
      <formula>$B20=0</formula>
    </cfRule>
    <cfRule type="expression" dxfId="2785" priority="4634">
      <formula>$B20&lt;&gt;""</formula>
    </cfRule>
  </conditionalFormatting>
  <conditionalFormatting sqref="S22">
    <cfRule type="expression" dxfId="2784" priority="4629">
      <formula>$B22=""</formula>
    </cfRule>
    <cfRule type="expression" dxfId="2783" priority="4630">
      <formula>$B22=0</formula>
    </cfRule>
    <cfRule type="expression" dxfId="2782" priority="4631">
      <formula>$B22&lt;&gt;""</formula>
    </cfRule>
  </conditionalFormatting>
  <conditionalFormatting sqref="T22">
    <cfRule type="expression" dxfId="2781" priority="4626">
      <formula>$B22=""</formula>
    </cfRule>
    <cfRule type="expression" dxfId="2780" priority="4627">
      <formula>$B22=0</formula>
    </cfRule>
    <cfRule type="expression" dxfId="2779" priority="4628">
      <formula>$B22&lt;&gt;""</formula>
    </cfRule>
  </conditionalFormatting>
  <conditionalFormatting sqref="U22">
    <cfRule type="expression" dxfId="2778" priority="4623">
      <formula>$B22=""</formula>
    </cfRule>
    <cfRule type="expression" dxfId="2777" priority="4624">
      <formula>$B22=0</formula>
    </cfRule>
    <cfRule type="expression" dxfId="2776" priority="4625">
      <formula>$B22&lt;&gt;""</formula>
    </cfRule>
  </conditionalFormatting>
  <conditionalFormatting sqref="V22">
    <cfRule type="expression" dxfId="2775" priority="4620">
      <formula>$B22=""</formula>
    </cfRule>
    <cfRule type="expression" dxfId="2774" priority="4621">
      <formula>$B22=0</formula>
    </cfRule>
    <cfRule type="expression" dxfId="2773" priority="4622">
      <formula>$B22&lt;&gt;""</formula>
    </cfRule>
  </conditionalFormatting>
  <conditionalFormatting sqref="S25">
    <cfRule type="expression" dxfId="2772" priority="4617">
      <formula>$B25=""</formula>
    </cfRule>
    <cfRule type="expression" dxfId="2771" priority="4618">
      <formula>$B25=0</formula>
    </cfRule>
    <cfRule type="expression" dxfId="2770" priority="4619">
      <formula>$B25&lt;&gt;""</formula>
    </cfRule>
  </conditionalFormatting>
  <conditionalFormatting sqref="T25">
    <cfRule type="expression" dxfId="2769" priority="4614">
      <formula>$B25=""</formula>
    </cfRule>
    <cfRule type="expression" dxfId="2768" priority="4615">
      <formula>$B25=0</formula>
    </cfRule>
    <cfRule type="expression" dxfId="2767" priority="4616">
      <formula>$B25&lt;&gt;""</formula>
    </cfRule>
  </conditionalFormatting>
  <conditionalFormatting sqref="U25">
    <cfRule type="expression" dxfId="2766" priority="4611">
      <formula>$B25=""</formula>
    </cfRule>
    <cfRule type="expression" dxfId="2765" priority="4612">
      <formula>$B25=0</formula>
    </cfRule>
    <cfRule type="expression" dxfId="2764" priority="4613">
      <formula>$B25&lt;&gt;""</formula>
    </cfRule>
  </conditionalFormatting>
  <conditionalFormatting sqref="V25">
    <cfRule type="expression" dxfId="2763" priority="4608">
      <formula>$B25=""</formula>
    </cfRule>
    <cfRule type="expression" dxfId="2762" priority="4609">
      <formula>$B25=0</formula>
    </cfRule>
    <cfRule type="expression" dxfId="2761" priority="4610">
      <formula>$B25&lt;&gt;""</formula>
    </cfRule>
  </conditionalFormatting>
  <conditionalFormatting sqref="S24">
    <cfRule type="expression" dxfId="2760" priority="4605">
      <formula>$B24=""</formula>
    </cfRule>
    <cfRule type="expression" dxfId="2759" priority="4606">
      <formula>$B24=0</formula>
    </cfRule>
    <cfRule type="expression" dxfId="2758" priority="4607">
      <formula>$B24&lt;&gt;""</formula>
    </cfRule>
  </conditionalFormatting>
  <conditionalFormatting sqref="T24">
    <cfRule type="expression" dxfId="2757" priority="4602">
      <formula>$B24=""</formula>
    </cfRule>
    <cfRule type="expression" dxfId="2756" priority="4603">
      <formula>$B24=0</formula>
    </cfRule>
    <cfRule type="expression" dxfId="2755" priority="4604">
      <formula>$B24&lt;&gt;""</formula>
    </cfRule>
  </conditionalFormatting>
  <conditionalFormatting sqref="U24">
    <cfRule type="expression" dxfId="2754" priority="4599">
      <formula>$B24=""</formula>
    </cfRule>
    <cfRule type="expression" dxfId="2753" priority="4600">
      <formula>$B24=0</formula>
    </cfRule>
    <cfRule type="expression" dxfId="2752" priority="4601">
      <formula>$B24&lt;&gt;""</formula>
    </cfRule>
  </conditionalFormatting>
  <conditionalFormatting sqref="V24">
    <cfRule type="expression" dxfId="2751" priority="4596">
      <formula>$B24=""</formula>
    </cfRule>
    <cfRule type="expression" dxfId="2750" priority="4597">
      <formula>$B24=0</formula>
    </cfRule>
    <cfRule type="expression" dxfId="2749" priority="4598">
      <formula>$B24&lt;&gt;""</formula>
    </cfRule>
  </conditionalFormatting>
  <conditionalFormatting sqref="S27">
    <cfRule type="expression" dxfId="2748" priority="4593">
      <formula>$B27=""</formula>
    </cfRule>
    <cfRule type="expression" dxfId="2747" priority="4594">
      <formula>$B27=0</formula>
    </cfRule>
    <cfRule type="expression" dxfId="2746" priority="4595">
      <formula>$B27&lt;&gt;""</formula>
    </cfRule>
  </conditionalFormatting>
  <conditionalFormatting sqref="T27">
    <cfRule type="expression" dxfId="2745" priority="4590">
      <formula>$B27=""</formula>
    </cfRule>
    <cfRule type="expression" dxfId="2744" priority="4591">
      <formula>$B27=0</formula>
    </cfRule>
    <cfRule type="expression" dxfId="2743" priority="4592">
      <formula>$B27&lt;&gt;""</formula>
    </cfRule>
  </conditionalFormatting>
  <conditionalFormatting sqref="U27">
    <cfRule type="expression" dxfId="2742" priority="4587">
      <formula>$B27=""</formula>
    </cfRule>
    <cfRule type="expression" dxfId="2741" priority="4588">
      <formula>$B27=0</formula>
    </cfRule>
    <cfRule type="expression" dxfId="2740" priority="4589">
      <formula>$B27&lt;&gt;""</formula>
    </cfRule>
  </conditionalFormatting>
  <conditionalFormatting sqref="V27">
    <cfRule type="expression" dxfId="2739" priority="4584">
      <formula>$B27=""</formula>
    </cfRule>
    <cfRule type="expression" dxfId="2738" priority="4585">
      <formula>$B27=0</formula>
    </cfRule>
    <cfRule type="expression" dxfId="2737" priority="4586">
      <formula>$B27&lt;&gt;""</formula>
    </cfRule>
  </conditionalFormatting>
  <conditionalFormatting sqref="S26">
    <cfRule type="expression" dxfId="2736" priority="4581">
      <formula>$B26=""</formula>
    </cfRule>
    <cfRule type="expression" dxfId="2735" priority="4582">
      <formula>$B26=0</formula>
    </cfRule>
    <cfRule type="expression" dxfId="2734" priority="4583">
      <formula>$B26&lt;&gt;""</formula>
    </cfRule>
  </conditionalFormatting>
  <conditionalFormatting sqref="T26">
    <cfRule type="expression" dxfId="2733" priority="4578">
      <formula>$B26=""</formula>
    </cfRule>
    <cfRule type="expression" dxfId="2732" priority="4579">
      <formula>$B26=0</formula>
    </cfRule>
    <cfRule type="expression" dxfId="2731" priority="4580">
      <formula>$B26&lt;&gt;""</formula>
    </cfRule>
  </conditionalFormatting>
  <conditionalFormatting sqref="U26">
    <cfRule type="expression" dxfId="2730" priority="4575">
      <formula>$B26=""</formula>
    </cfRule>
    <cfRule type="expression" dxfId="2729" priority="4576">
      <formula>$B26=0</formula>
    </cfRule>
    <cfRule type="expression" dxfId="2728" priority="4577">
      <formula>$B26&lt;&gt;""</formula>
    </cfRule>
  </conditionalFormatting>
  <conditionalFormatting sqref="V26">
    <cfRule type="expression" dxfId="2727" priority="4572">
      <formula>$B26=""</formula>
    </cfRule>
    <cfRule type="expression" dxfId="2726" priority="4573">
      <formula>$B26=0</formula>
    </cfRule>
    <cfRule type="expression" dxfId="2725" priority="4574">
      <formula>$B26&lt;&gt;""</formula>
    </cfRule>
  </conditionalFormatting>
  <conditionalFormatting sqref="S28">
    <cfRule type="expression" dxfId="2724" priority="4569">
      <formula>$B28=""</formula>
    </cfRule>
    <cfRule type="expression" dxfId="2723" priority="4570">
      <formula>$B28=0</formula>
    </cfRule>
    <cfRule type="expression" dxfId="2722" priority="4571">
      <formula>$B28&lt;&gt;""</formula>
    </cfRule>
  </conditionalFormatting>
  <conditionalFormatting sqref="T28">
    <cfRule type="expression" dxfId="2721" priority="4566">
      <formula>$B28=""</formula>
    </cfRule>
    <cfRule type="expression" dxfId="2720" priority="4567">
      <formula>$B28=0</formula>
    </cfRule>
    <cfRule type="expression" dxfId="2719" priority="4568">
      <formula>$B28&lt;&gt;""</formula>
    </cfRule>
  </conditionalFormatting>
  <conditionalFormatting sqref="U28">
    <cfRule type="expression" dxfId="2718" priority="4563">
      <formula>$B28=""</formula>
    </cfRule>
    <cfRule type="expression" dxfId="2717" priority="4564">
      <formula>$B28=0</formula>
    </cfRule>
    <cfRule type="expression" dxfId="2716" priority="4565">
      <formula>$B28&lt;&gt;""</formula>
    </cfRule>
  </conditionalFormatting>
  <conditionalFormatting sqref="V28">
    <cfRule type="expression" dxfId="2715" priority="4560">
      <formula>$B28=""</formula>
    </cfRule>
    <cfRule type="expression" dxfId="2714" priority="4561">
      <formula>$B28=0</formula>
    </cfRule>
    <cfRule type="expression" dxfId="2713" priority="4562">
      <formula>$B28&lt;&gt;""</formula>
    </cfRule>
  </conditionalFormatting>
  <conditionalFormatting sqref="T20">
    <cfRule type="expression" dxfId="2712" priority="4557">
      <formula>$B20=""</formula>
    </cfRule>
    <cfRule type="expression" dxfId="2711" priority="4558">
      <formula>$B20=0</formula>
    </cfRule>
    <cfRule type="expression" dxfId="2710" priority="4559">
      <formula>$B20&lt;&gt;""</formula>
    </cfRule>
  </conditionalFormatting>
  <conditionalFormatting sqref="A31">
    <cfRule type="expression" dxfId="2709" priority="4552">
      <formula>$B31=""</formula>
    </cfRule>
    <cfRule type="expression" dxfId="2708" priority="4553">
      <formula>$B31=0</formula>
    </cfRule>
    <cfRule type="expression" dxfId="2707" priority="4554">
      <formula>$B31&lt;&gt;""</formula>
    </cfRule>
  </conditionalFormatting>
  <conditionalFormatting sqref="B31">
    <cfRule type="cellIs" dxfId="2706" priority="4550" operator="equal">
      <formula>0</formula>
    </cfRule>
    <cfRule type="containsBlanks" dxfId="2705" priority="4551">
      <formula>LEN(TRIM(B31))=0</formula>
    </cfRule>
    <cfRule type="notContainsBlanks" dxfId="2704" priority="4555">
      <formula>LEN(TRIM(B31))&gt;0</formula>
    </cfRule>
  </conditionalFormatting>
  <conditionalFormatting sqref="C31">
    <cfRule type="expression" dxfId="2703" priority="4547">
      <formula>$B31=""</formula>
    </cfRule>
    <cfRule type="expression" dxfId="2702" priority="4548">
      <formula>$B31=0</formula>
    </cfRule>
    <cfRule type="expression" dxfId="2701" priority="4549">
      <formula>$B31&lt;&gt;""</formula>
    </cfRule>
  </conditionalFormatting>
  <conditionalFormatting sqref="D31">
    <cfRule type="expression" dxfId="2700" priority="4544">
      <formula>$B31=""</formula>
    </cfRule>
    <cfRule type="expression" dxfId="2699" priority="4545">
      <formula>$B31=0</formula>
    </cfRule>
    <cfRule type="expression" dxfId="2698" priority="4546">
      <formula>$B31&lt;&gt;""</formula>
    </cfRule>
  </conditionalFormatting>
  <conditionalFormatting sqref="E31">
    <cfRule type="expression" dxfId="2697" priority="4541">
      <formula>$B31=""</formula>
    </cfRule>
    <cfRule type="expression" dxfId="2696" priority="4542">
      <formula>$B31=0</formula>
    </cfRule>
    <cfRule type="expression" dxfId="2695" priority="4543">
      <formula>$B31&lt;&gt;""</formula>
    </cfRule>
  </conditionalFormatting>
  <conditionalFormatting sqref="F31">
    <cfRule type="expression" dxfId="2694" priority="4538">
      <formula>$B31=""</formula>
    </cfRule>
    <cfRule type="expression" dxfId="2693" priority="4539">
      <formula>$B31=0</formula>
    </cfRule>
    <cfRule type="expression" dxfId="2692" priority="4540">
      <formula>$B31&lt;&gt;""</formula>
    </cfRule>
  </conditionalFormatting>
  <conditionalFormatting sqref="G31">
    <cfRule type="expression" dxfId="2691" priority="4535">
      <formula>$B31=""</formula>
    </cfRule>
    <cfRule type="expression" dxfId="2690" priority="4536">
      <formula>$B31=0</formula>
    </cfRule>
    <cfRule type="expression" dxfId="2689" priority="4537">
      <formula>$B31&lt;&gt;""</formula>
    </cfRule>
  </conditionalFormatting>
  <conditionalFormatting sqref="H31">
    <cfRule type="expression" dxfId="2688" priority="4532">
      <formula>$B31=""</formula>
    </cfRule>
    <cfRule type="expression" dxfId="2687" priority="4533">
      <formula>$B31=0</formula>
    </cfRule>
    <cfRule type="expression" dxfId="2686" priority="4534">
      <formula>$B31&lt;&gt;""</formula>
    </cfRule>
  </conditionalFormatting>
  <conditionalFormatting sqref="I31">
    <cfRule type="expression" dxfId="2685" priority="4529">
      <formula>$B31=""</formula>
    </cfRule>
    <cfRule type="expression" dxfId="2684" priority="4530">
      <formula>$B31=0</formula>
    </cfRule>
    <cfRule type="expression" dxfId="2683" priority="4531">
      <formula>$B31&lt;&gt;""</formula>
    </cfRule>
  </conditionalFormatting>
  <conditionalFormatting sqref="J31">
    <cfRule type="expression" dxfId="2682" priority="4526">
      <formula>$B31=""</formula>
    </cfRule>
    <cfRule type="expression" dxfId="2681" priority="4527">
      <formula>$B31=0</formula>
    </cfRule>
    <cfRule type="expression" dxfId="2680" priority="4528">
      <formula>$B31&lt;&gt;""</formula>
    </cfRule>
  </conditionalFormatting>
  <conditionalFormatting sqref="K31">
    <cfRule type="expression" dxfId="2679" priority="4523">
      <formula>$B31=""</formula>
    </cfRule>
    <cfRule type="expression" dxfId="2678" priority="4524">
      <formula>$B31=0</formula>
    </cfRule>
    <cfRule type="expression" dxfId="2677" priority="4525">
      <formula>$B31&lt;&gt;""</formula>
    </cfRule>
  </conditionalFormatting>
  <conditionalFormatting sqref="L31">
    <cfRule type="expression" dxfId="2676" priority="4520">
      <formula>$B31=""</formula>
    </cfRule>
    <cfRule type="expression" dxfId="2675" priority="4521">
      <formula>$B31=0</formula>
    </cfRule>
    <cfRule type="expression" dxfId="2674" priority="4522">
      <formula>$B31&lt;&gt;""</formula>
    </cfRule>
  </conditionalFormatting>
  <conditionalFormatting sqref="M31">
    <cfRule type="expression" dxfId="2673" priority="4517">
      <formula>$B31=""</formula>
    </cfRule>
    <cfRule type="expression" dxfId="2672" priority="4518">
      <formula>$B31=0</formula>
    </cfRule>
    <cfRule type="expression" dxfId="2671" priority="4519">
      <formula>$B31&lt;&gt;""</formula>
    </cfRule>
  </conditionalFormatting>
  <conditionalFormatting sqref="N31">
    <cfRule type="expression" dxfId="2670" priority="4514">
      <formula>$B31=""</formula>
    </cfRule>
    <cfRule type="expression" dxfId="2669" priority="4515">
      <formula>$B31=0</formula>
    </cfRule>
    <cfRule type="expression" dxfId="2668" priority="4516">
      <formula>$B31&lt;&gt;""</formula>
    </cfRule>
  </conditionalFormatting>
  <conditionalFormatting sqref="O31">
    <cfRule type="expression" dxfId="2667" priority="4511">
      <formula>$B31=""</formula>
    </cfRule>
    <cfRule type="expression" dxfId="2666" priority="4512">
      <formula>$B31=0</formula>
    </cfRule>
    <cfRule type="expression" dxfId="2665" priority="4513">
      <formula>$B31&lt;&gt;""</formula>
    </cfRule>
  </conditionalFormatting>
  <conditionalFormatting sqref="P31">
    <cfRule type="expression" dxfId="2664" priority="4508">
      <formula>$B31=""</formula>
    </cfRule>
    <cfRule type="expression" dxfId="2663" priority="4509">
      <formula>$B31=0</formula>
    </cfRule>
    <cfRule type="expression" dxfId="2662" priority="4510">
      <formula>$B31&lt;&gt;""</formula>
    </cfRule>
  </conditionalFormatting>
  <conditionalFormatting sqref="Q31">
    <cfRule type="expression" dxfId="2661" priority="4505">
      <formula>$B31=""</formula>
    </cfRule>
    <cfRule type="expression" dxfId="2660" priority="4506">
      <formula>$B31=0</formula>
    </cfRule>
    <cfRule type="expression" dxfId="2659" priority="4507">
      <formula>$B31&lt;&gt;""</formula>
    </cfRule>
  </conditionalFormatting>
  <conditionalFormatting sqref="R31">
    <cfRule type="expression" dxfId="2658" priority="4502">
      <formula>$B31=""</formula>
    </cfRule>
    <cfRule type="expression" dxfId="2657" priority="4503">
      <formula>$B31=0</formula>
    </cfRule>
    <cfRule type="expression" dxfId="2656" priority="4504">
      <formula>$B31&lt;&gt;""</formula>
    </cfRule>
  </conditionalFormatting>
  <conditionalFormatting sqref="A33">
    <cfRule type="expression" dxfId="2655" priority="4498">
      <formula>$B33=""</formula>
    </cfRule>
    <cfRule type="expression" dxfId="2654" priority="4499">
      <formula>$B33=0</formula>
    </cfRule>
    <cfRule type="expression" dxfId="2653" priority="4500">
      <formula>$B33&lt;&gt;""</formula>
    </cfRule>
  </conditionalFormatting>
  <conditionalFormatting sqref="B33">
    <cfRule type="cellIs" dxfId="2652" priority="4496" operator="equal">
      <formula>0</formula>
    </cfRule>
    <cfRule type="containsBlanks" dxfId="2651" priority="4497">
      <formula>LEN(TRIM(B33))=0</formula>
    </cfRule>
    <cfRule type="notContainsBlanks" dxfId="2650" priority="4501">
      <formula>LEN(TRIM(B33))&gt;0</formula>
    </cfRule>
  </conditionalFormatting>
  <conditionalFormatting sqref="C33">
    <cfRule type="expression" dxfId="2649" priority="4493">
      <formula>$B33=""</formula>
    </cfRule>
    <cfRule type="expression" dxfId="2648" priority="4494">
      <formula>$B33=0</formula>
    </cfRule>
    <cfRule type="expression" dxfId="2647" priority="4495">
      <formula>$B33&lt;&gt;""</formula>
    </cfRule>
  </conditionalFormatting>
  <conditionalFormatting sqref="D33">
    <cfRule type="expression" dxfId="2646" priority="4490">
      <formula>$B33=""</formula>
    </cfRule>
    <cfRule type="expression" dxfId="2645" priority="4491">
      <formula>$B33=0</formula>
    </cfRule>
    <cfRule type="expression" dxfId="2644" priority="4492">
      <formula>$B33&lt;&gt;""</formula>
    </cfRule>
  </conditionalFormatting>
  <conditionalFormatting sqref="E33">
    <cfRule type="expression" dxfId="2643" priority="4487">
      <formula>$B33=""</formula>
    </cfRule>
    <cfRule type="expression" dxfId="2642" priority="4488">
      <formula>$B33=0</formula>
    </cfRule>
    <cfRule type="expression" dxfId="2641" priority="4489">
      <formula>$B33&lt;&gt;""</formula>
    </cfRule>
  </conditionalFormatting>
  <conditionalFormatting sqref="F33">
    <cfRule type="expression" dxfId="2640" priority="4484">
      <formula>$B33=""</formula>
    </cfRule>
    <cfRule type="expression" dxfId="2639" priority="4485">
      <formula>$B33=0</formula>
    </cfRule>
    <cfRule type="expression" dxfId="2638" priority="4486">
      <formula>$B33&lt;&gt;""</formula>
    </cfRule>
  </conditionalFormatting>
  <conditionalFormatting sqref="G33">
    <cfRule type="expression" dxfId="2637" priority="4481">
      <formula>$B33=""</formula>
    </cfRule>
    <cfRule type="expression" dxfId="2636" priority="4482">
      <formula>$B33=0</formula>
    </cfRule>
    <cfRule type="expression" dxfId="2635" priority="4483">
      <formula>$B33&lt;&gt;""</formula>
    </cfRule>
  </conditionalFormatting>
  <conditionalFormatting sqref="H33">
    <cfRule type="expression" dxfId="2634" priority="4478">
      <formula>$B33=""</formula>
    </cfRule>
    <cfRule type="expression" dxfId="2633" priority="4479">
      <formula>$B33=0</formula>
    </cfRule>
    <cfRule type="expression" dxfId="2632" priority="4480">
      <formula>$B33&lt;&gt;""</formula>
    </cfRule>
  </conditionalFormatting>
  <conditionalFormatting sqref="I33">
    <cfRule type="expression" dxfId="2631" priority="4475">
      <formula>$B33=""</formula>
    </cfRule>
    <cfRule type="expression" dxfId="2630" priority="4476">
      <formula>$B33=0</formula>
    </cfRule>
    <cfRule type="expression" dxfId="2629" priority="4477">
      <formula>$B33&lt;&gt;""</formula>
    </cfRule>
  </conditionalFormatting>
  <conditionalFormatting sqref="J33">
    <cfRule type="expression" dxfId="2628" priority="4472">
      <formula>$B33=""</formula>
    </cfRule>
    <cfRule type="expression" dxfId="2627" priority="4473">
      <formula>$B33=0</formula>
    </cfRule>
    <cfRule type="expression" dxfId="2626" priority="4474">
      <formula>$B33&lt;&gt;""</formula>
    </cfRule>
  </conditionalFormatting>
  <conditionalFormatting sqref="K33">
    <cfRule type="expression" dxfId="2625" priority="4469">
      <formula>$B33=""</formula>
    </cfRule>
    <cfRule type="expression" dxfId="2624" priority="4470">
      <formula>$B33=0</formula>
    </cfRule>
    <cfRule type="expression" dxfId="2623" priority="4471">
      <formula>$B33&lt;&gt;""</formula>
    </cfRule>
  </conditionalFormatting>
  <conditionalFormatting sqref="L33">
    <cfRule type="expression" dxfId="2622" priority="4466">
      <formula>$B33=""</formula>
    </cfRule>
    <cfRule type="expression" dxfId="2621" priority="4467">
      <formula>$B33=0</formula>
    </cfRule>
    <cfRule type="expression" dxfId="2620" priority="4468">
      <formula>$B33&lt;&gt;""</formula>
    </cfRule>
  </conditionalFormatting>
  <conditionalFormatting sqref="M33">
    <cfRule type="expression" dxfId="2619" priority="4463">
      <formula>$B33=""</formula>
    </cfRule>
    <cfRule type="expression" dxfId="2618" priority="4464">
      <formula>$B33=0</formula>
    </cfRule>
    <cfRule type="expression" dxfId="2617" priority="4465">
      <formula>$B33&lt;&gt;""</formula>
    </cfRule>
  </conditionalFormatting>
  <conditionalFormatting sqref="N33">
    <cfRule type="expression" dxfId="2616" priority="4460">
      <formula>$B33=""</formula>
    </cfRule>
    <cfRule type="expression" dxfId="2615" priority="4461">
      <formula>$B33=0</formula>
    </cfRule>
    <cfRule type="expression" dxfId="2614" priority="4462">
      <formula>$B33&lt;&gt;""</formula>
    </cfRule>
  </conditionalFormatting>
  <conditionalFormatting sqref="O33">
    <cfRule type="expression" dxfId="2613" priority="4457">
      <formula>$B33=""</formula>
    </cfRule>
    <cfRule type="expression" dxfId="2612" priority="4458">
      <formula>$B33=0</formula>
    </cfRule>
    <cfRule type="expression" dxfId="2611" priority="4459">
      <formula>$B33&lt;&gt;""</formula>
    </cfRule>
  </conditionalFormatting>
  <conditionalFormatting sqref="P33">
    <cfRule type="expression" dxfId="2610" priority="4454">
      <formula>$B33=""</formula>
    </cfRule>
    <cfRule type="expression" dxfId="2609" priority="4455">
      <formula>$B33=0</formula>
    </cfRule>
    <cfRule type="expression" dxfId="2608" priority="4456">
      <formula>$B33&lt;&gt;""</formula>
    </cfRule>
  </conditionalFormatting>
  <conditionalFormatting sqref="Q33">
    <cfRule type="expression" dxfId="2607" priority="4451">
      <formula>$B33=""</formula>
    </cfRule>
    <cfRule type="expression" dxfId="2606" priority="4452">
      <formula>$B33=0</formula>
    </cfRule>
    <cfRule type="expression" dxfId="2605" priority="4453">
      <formula>$B33&lt;&gt;""</formula>
    </cfRule>
  </conditionalFormatting>
  <conditionalFormatting sqref="R33">
    <cfRule type="expression" dxfId="2604" priority="4448">
      <formula>$B33=""</formula>
    </cfRule>
    <cfRule type="expression" dxfId="2603" priority="4449">
      <formula>$B33=0</formula>
    </cfRule>
    <cfRule type="expression" dxfId="2602" priority="4450">
      <formula>$B33&lt;&gt;""</formula>
    </cfRule>
  </conditionalFormatting>
  <conditionalFormatting sqref="A30">
    <cfRule type="expression" dxfId="2601" priority="4445">
      <formula>$B30=""</formula>
    </cfRule>
    <cfRule type="expression" dxfId="2600" priority="4446">
      <formula>$B30=0</formula>
    </cfRule>
    <cfRule type="expression" dxfId="2599" priority="4447">
      <formula>$B30&lt;&gt;""</formula>
    </cfRule>
  </conditionalFormatting>
  <conditionalFormatting sqref="B30">
    <cfRule type="cellIs" dxfId="2598" priority="4443" operator="equal">
      <formula>0</formula>
    </cfRule>
    <cfRule type="containsBlanks" dxfId="2597" priority="4444">
      <formula>LEN(TRIM(B30))=0</formula>
    </cfRule>
    <cfRule type="notContainsBlanks" dxfId="2596" priority="4556">
      <formula>LEN(TRIM(B30))&gt;0</formula>
    </cfRule>
  </conditionalFormatting>
  <conditionalFormatting sqref="C30">
    <cfRule type="expression" dxfId="2595" priority="4440">
      <formula>$B30=""</formula>
    </cfRule>
    <cfRule type="expression" dxfId="2594" priority="4441">
      <formula>$B30=0</formula>
    </cfRule>
    <cfRule type="expression" dxfId="2593" priority="4442">
      <formula>$B30&lt;&gt;""</formula>
    </cfRule>
  </conditionalFormatting>
  <conditionalFormatting sqref="D30">
    <cfRule type="expression" dxfId="2592" priority="4437">
      <formula>$B30=""</formula>
    </cfRule>
    <cfRule type="expression" dxfId="2591" priority="4438">
      <formula>$B30=0</formula>
    </cfRule>
    <cfRule type="expression" dxfId="2590" priority="4439">
      <formula>$B30&lt;&gt;""</formula>
    </cfRule>
  </conditionalFormatting>
  <conditionalFormatting sqref="E30">
    <cfRule type="expression" dxfId="2589" priority="4434">
      <formula>$B30=""</formula>
    </cfRule>
    <cfRule type="expression" dxfId="2588" priority="4435">
      <formula>$B30=0</formula>
    </cfRule>
    <cfRule type="expression" dxfId="2587" priority="4436">
      <formula>$B30&lt;&gt;""</formula>
    </cfRule>
  </conditionalFormatting>
  <conditionalFormatting sqref="F30">
    <cfRule type="expression" dxfId="2586" priority="4431">
      <formula>$B30=""</formula>
    </cfRule>
    <cfRule type="expression" dxfId="2585" priority="4432">
      <formula>$B30=0</formula>
    </cfRule>
    <cfRule type="expression" dxfId="2584" priority="4433">
      <formula>$B30&lt;&gt;""</formula>
    </cfRule>
  </conditionalFormatting>
  <conditionalFormatting sqref="G30">
    <cfRule type="expression" dxfId="2583" priority="4428">
      <formula>$B30=""</formula>
    </cfRule>
    <cfRule type="expression" dxfId="2582" priority="4429">
      <formula>$B30=0</formula>
    </cfRule>
    <cfRule type="expression" dxfId="2581" priority="4430">
      <formula>$B30&lt;&gt;""</formula>
    </cfRule>
  </conditionalFormatting>
  <conditionalFormatting sqref="H30">
    <cfRule type="expression" dxfId="2580" priority="4425">
      <formula>$B30=""</formula>
    </cfRule>
    <cfRule type="expression" dxfId="2579" priority="4426">
      <formula>$B30=0</formula>
    </cfRule>
    <cfRule type="expression" dxfId="2578" priority="4427">
      <formula>$B30&lt;&gt;""</formula>
    </cfRule>
  </conditionalFormatting>
  <conditionalFormatting sqref="I30">
    <cfRule type="expression" dxfId="2577" priority="4422">
      <formula>$B30=""</formula>
    </cfRule>
    <cfRule type="expression" dxfId="2576" priority="4423">
      <formula>$B30=0</formula>
    </cfRule>
    <cfRule type="expression" dxfId="2575" priority="4424">
      <formula>$B30&lt;&gt;""</formula>
    </cfRule>
  </conditionalFormatting>
  <conditionalFormatting sqref="J30">
    <cfRule type="expression" dxfId="2574" priority="4419">
      <formula>$B30=""</formula>
    </cfRule>
    <cfRule type="expression" dxfId="2573" priority="4420">
      <formula>$B30=0</formula>
    </cfRule>
    <cfRule type="expression" dxfId="2572" priority="4421">
      <formula>$B30&lt;&gt;""</formula>
    </cfRule>
  </conditionalFormatting>
  <conditionalFormatting sqref="K30">
    <cfRule type="expression" dxfId="2571" priority="4416">
      <formula>$B30=""</formula>
    </cfRule>
    <cfRule type="expression" dxfId="2570" priority="4417">
      <formula>$B30=0</formula>
    </cfRule>
    <cfRule type="expression" dxfId="2569" priority="4418">
      <formula>$B30&lt;&gt;""</formula>
    </cfRule>
  </conditionalFormatting>
  <conditionalFormatting sqref="L30">
    <cfRule type="expression" dxfId="2568" priority="4413">
      <formula>$B30=""</formula>
    </cfRule>
    <cfRule type="expression" dxfId="2567" priority="4414">
      <formula>$B30=0</formula>
    </cfRule>
    <cfRule type="expression" dxfId="2566" priority="4415">
      <formula>$B30&lt;&gt;""</formula>
    </cfRule>
  </conditionalFormatting>
  <conditionalFormatting sqref="M30">
    <cfRule type="expression" dxfId="2565" priority="4410">
      <formula>$B30=""</formula>
    </cfRule>
    <cfRule type="expression" dxfId="2564" priority="4411">
      <formula>$B30=0</formula>
    </cfRule>
    <cfRule type="expression" dxfId="2563" priority="4412">
      <formula>$B30&lt;&gt;""</formula>
    </cfRule>
  </conditionalFormatting>
  <conditionalFormatting sqref="N30">
    <cfRule type="expression" dxfId="2562" priority="4407">
      <formula>$B30=""</formula>
    </cfRule>
    <cfRule type="expression" dxfId="2561" priority="4408">
      <formula>$B30=0</formula>
    </cfRule>
    <cfRule type="expression" dxfId="2560" priority="4409">
      <formula>$B30&lt;&gt;""</formula>
    </cfRule>
  </conditionalFormatting>
  <conditionalFormatting sqref="O30">
    <cfRule type="expression" dxfId="2559" priority="4404">
      <formula>$B30=""</formula>
    </cfRule>
    <cfRule type="expression" dxfId="2558" priority="4405">
      <formula>$B30=0</formula>
    </cfRule>
    <cfRule type="expression" dxfId="2557" priority="4406">
      <formula>$B30&lt;&gt;""</formula>
    </cfRule>
  </conditionalFormatting>
  <conditionalFormatting sqref="P30">
    <cfRule type="expression" dxfId="2556" priority="4401">
      <formula>$B30=""</formula>
    </cfRule>
    <cfRule type="expression" dxfId="2555" priority="4402">
      <formula>$B30=0</formula>
    </cfRule>
    <cfRule type="expression" dxfId="2554" priority="4403">
      <formula>$B30&lt;&gt;""</formula>
    </cfRule>
  </conditionalFormatting>
  <conditionalFormatting sqref="Q30">
    <cfRule type="expression" dxfId="2553" priority="4398">
      <formula>$B30=""</formula>
    </cfRule>
    <cfRule type="expression" dxfId="2552" priority="4399">
      <formula>$B30=0</formula>
    </cfRule>
    <cfRule type="expression" dxfId="2551" priority="4400">
      <formula>$B30&lt;&gt;""</formula>
    </cfRule>
  </conditionalFormatting>
  <conditionalFormatting sqref="R30">
    <cfRule type="expression" dxfId="2550" priority="4395">
      <formula>$B30=""</formula>
    </cfRule>
    <cfRule type="expression" dxfId="2549" priority="4396">
      <formula>$B30=0</formula>
    </cfRule>
    <cfRule type="expression" dxfId="2548" priority="4397">
      <formula>$B30&lt;&gt;""</formula>
    </cfRule>
  </conditionalFormatting>
  <conditionalFormatting sqref="A32">
    <cfRule type="expression" dxfId="2547" priority="4391">
      <formula>$B32=""</formula>
    </cfRule>
    <cfRule type="expression" dxfId="2546" priority="4392">
      <formula>$B32=0</formula>
    </cfRule>
    <cfRule type="expression" dxfId="2545" priority="4393">
      <formula>$B32&lt;&gt;""</formula>
    </cfRule>
  </conditionalFormatting>
  <conditionalFormatting sqref="B32">
    <cfRule type="cellIs" dxfId="2544" priority="4389" operator="equal">
      <formula>0</formula>
    </cfRule>
    <cfRule type="containsBlanks" dxfId="2543" priority="4390">
      <formula>LEN(TRIM(B32))=0</formula>
    </cfRule>
    <cfRule type="notContainsBlanks" dxfId="2542" priority="4394">
      <formula>LEN(TRIM(B32))&gt;0</formula>
    </cfRule>
  </conditionalFormatting>
  <conditionalFormatting sqref="C32">
    <cfRule type="expression" dxfId="2541" priority="4386">
      <formula>$B32=""</formula>
    </cfRule>
    <cfRule type="expression" dxfId="2540" priority="4387">
      <formula>$B32=0</formula>
    </cfRule>
    <cfRule type="expression" dxfId="2539" priority="4388">
      <formula>$B32&lt;&gt;""</formula>
    </cfRule>
  </conditionalFormatting>
  <conditionalFormatting sqref="D32">
    <cfRule type="expression" dxfId="2538" priority="4383">
      <formula>$B32=""</formula>
    </cfRule>
    <cfRule type="expression" dxfId="2537" priority="4384">
      <formula>$B32=0</formula>
    </cfRule>
    <cfRule type="expression" dxfId="2536" priority="4385">
      <formula>$B32&lt;&gt;""</formula>
    </cfRule>
  </conditionalFormatting>
  <conditionalFormatting sqref="E32">
    <cfRule type="expression" dxfId="2535" priority="4380">
      <formula>$B32=""</formula>
    </cfRule>
    <cfRule type="expression" dxfId="2534" priority="4381">
      <formula>$B32=0</formula>
    </cfRule>
    <cfRule type="expression" dxfId="2533" priority="4382">
      <formula>$B32&lt;&gt;""</formula>
    </cfRule>
  </conditionalFormatting>
  <conditionalFormatting sqref="F32">
    <cfRule type="expression" dxfId="2532" priority="4377">
      <formula>$B32=""</formula>
    </cfRule>
    <cfRule type="expression" dxfId="2531" priority="4378">
      <formula>$B32=0</formula>
    </cfRule>
    <cfRule type="expression" dxfId="2530" priority="4379">
      <formula>$B32&lt;&gt;""</formula>
    </cfRule>
  </conditionalFormatting>
  <conditionalFormatting sqref="G32">
    <cfRule type="expression" dxfId="2529" priority="4374">
      <formula>$B32=""</formula>
    </cfRule>
    <cfRule type="expression" dxfId="2528" priority="4375">
      <formula>$B32=0</formula>
    </cfRule>
    <cfRule type="expression" dxfId="2527" priority="4376">
      <formula>$B32&lt;&gt;""</formula>
    </cfRule>
  </conditionalFormatting>
  <conditionalFormatting sqref="H32">
    <cfRule type="expression" dxfId="2526" priority="4371">
      <formula>$B32=""</formula>
    </cfRule>
    <cfRule type="expression" dxfId="2525" priority="4372">
      <formula>$B32=0</formula>
    </cfRule>
    <cfRule type="expression" dxfId="2524" priority="4373">
      <formula>$B32&lt;&gt;""</formula>
    </cfRule>
  </conditionalFormatting>
  <conditionalFormatting sqref="I32">
    <cfRule type="expression" dxfId="2523" priority="4368">
      <formula>$B32=""</formula>
    </cfRule>
    <cfRule type="expression" dxfId="2522" priority="4369">
      <formula>$B32=0</formula>
    </cfRule>
    <cfRule type="expression" dxfId="2521" priority="4370">
      <formula>$B32&lt;&gt;""</formula>
    </cfRule>
  </conditionalFormatting>
  <conditionalFormatting sqref="J32">
    <cfRule type="expression" dxfId="2520" priority="4365">
      <formula>$B32=""</formula>
    </cfRule>
    <cfRule type="expression" dxfId="2519" priority="4366">
      <formula>$B32=0</formula>
    </cfRule>
    <cfRule type="expression" dxfId="2518" priority="4367">
      <formula>$B32&lt;&gt;""</formula>
    </cfRule>
  </conditionalFormatting>
  <conditionalFormatting sqref="K32">
    <cfRule type="expression" dxfId="2517" priority="4362">
      <formula>$B32=""</formula>
    </cfRule>
    <cfRule type="expression" dxfId="2516" priority="4363">
      <formula>$B32=0</formula>
    </cfRule>
    <cfRule type="expression" dxfId="2515" priority="4364">
      <formula>$B32&lt;&gt;""</formula>
    </cfRule>
  </conditionalFormatting>
  <conditionalFormatting sqref="L32">
    <cfRule type="expression" dxfId="2514" priority="4359">
      <formula>$B32=""</formula>
    </cfRule>
    <cfRule type="expression" dxfId="2513" priority="4360">
      <formula>$B32=0</formula>
    </cfRule>
    <cfRule type="expression" dxfId="2512" priority="4361">
      <formula>$B32&lt;&gt;""</formula>
    </cfRule>
  </conditionalFormatting>
  <conditionalFormatting sqref="M32">
    <cfRule type="expression" dxfId="2511" priority="4356">
      <formula>$B32=""</formula>
    </cfRule>
    <cfRule type="expression" dxfId="2510" priority="4357">
      <formula>$B32=0</formula>
    </cfRule>
    <cfRule type="expression" dxfId="2509" priority="4358">
      <formula>$B32&lt;&gt;""</formula>
    </cfRule>
  </conditionalFormatting>
  <conditionalFormatting sqref="N32">
    <cfRule type="expression" dxfId="2508" priority="4353">
      <formula>$B32=""</formula>
    </cfRule>
    <cfRule type="expression" dxfId="2507" priority="4354">
      <formula>$B32=0</formula>
    </cfRule>
    <cfRule type="expression" dxfId="2506" priority="4355">
      <formula>$B32&lt;&gt;""</formula>
    </cfRule>
  </conditionalFormatting>
  <conditionalFormatting sqref="O32">
    <cfRule type="expression" dxfId="2505" priority="4350">
      <formula>$B32=""</formula>
    </cfRule>
    <cfRule type="expression" dxfId="2504" priority="4351">
      <formula>$B32=0</formula>
    </cfRule>
    <cfRule type="expression" dxfId="2503" priority="4352">
      <formula>$B32&lt;&gt;""</formula>
    </cfRule>
  </conditionalFormatting>
  <conditionalFormatting sqref="P32">
    <cfRule type="expression" dxfId="2502" priority="4347">
      <formula>$B32=""</formula>
    </cfRule>
    <cfRule type="expression" dxfId="2501" priority="4348">
      <formula>$B32=0</formula>
    </cfRule>
    <cfRule type="expression" dxfId="2500" priority="4349">
      <formula>$B32&lt;&gt;""</formula>
    </cfRule>
  </conditionalFormatting>
  <conditionalFormatting sqref="Q32">
    <cfRule type="expression" dxfId="2499" priority="4344">
      <formula>$B32=""</formula>
    </cfRule>
    <cfRule type="expression" dxfId="2498" priority="4345">
      <formula>$B32=0</formula>
    </cfRule>
    <cfRule type="expression" dxfId="2497" priority="4346">
      <formula>$B32&lt;&gt;""</formula>
    </cfRule>
  </conditionalFormatting>
  <conditionalFormatting sqref="R32">
    <cfRule type="expression" dxfId="2496" priority="4341">
      <formula>$B32=""</formula>
    </cfRule>
    <cfRule type="expression" dxfId="2495" priority="4342">
      <formula>$B32=0</formula>
    </cfRule>
    <cfRule type="expression" dxfId="2494" priority="4343">
      <formula>$B32&lt;&gt;""</formula>
    </cfRule>
  </conditionalFormatting>
  <conditionalFormatting sqref="A35">
    <cfRule type="expression" dxfId="2493" priority="4336">
      <formula>$B35=""</formula>
    </cfRule>
    <cfRule type="expression" dxfId="2492" priority="4337">
      <formula>$B35=0</formula>
    </cfRule>
    <cfRule type="expression" dxfId="2491" priority="4338">
      <formula>$B35&lt;&gt;""</formula>
    </cfRule>
  </conditionalFormatting>
  <conditionalFormatting sqref="B35">
    <cfRule type="cellIs" dxfId="2490" priority="4334" operator="equal">
      <formula>0</formula>
    </cfRule>
    <cfRule type="containsBlanks" dxfId="2489" priority="4335">
      <formula>LEN(TRIM(B35))=0</formula>
    </cfRule>
    <cfRule type="notContainsBlanks" dxfId="2488" priority="4339">
      <formula>LEN(TRIM(B35))&gt;0</formula>
    </cfRule>
  </conditionalFormatting>
  <conditionalFormatting sqref="C35">
    <cfRule type="expression" dxfId="2487" priority="4331">
      <formula>$B35=""</formula>
    </cfRule>
    <cfRule type="expression" dxfId="2486" priority="4332">
      <formula>$B35=0</formula>
    </cfRule>
    <cfRule type="expression" dxfId="2485" priority="4333">
      <formula>$B35&lt;&gt;""</formula>
    </cfRule>
  </conditionalFormatting>
  <conditionalFormatting sqref="D35">
    <cfRule type="expression" dxfId="2484" priority="4328">
      <formula>$B35=""</formula>
    </cfRule>
    <cfRule type="expression" dxfId="2483" priority="4329">
      <formula>$B35=0</formula>
    </cfRule>
    <cfRule type="expression" dxfId="2482" priority="4330">
      <formula>$B35&lt;&gt;""</formula>
    </cfRule>
  </conditionalFormatting>
  <conditionalFormatting sqref="E35">
    <cfRule type="expression" dxfId="2481" priority="4325">
      <formula>$B35=""</formula>
    </cfRule>
    <cfRule type="expression" dxfId="2480" priority="4326">
      <formula>$B35=0</formula>
    </cfRule>
    <cfRule type="expression" dxfId="2479" priority="4327">
      <formula>$B35&lt;&gt;""</formula>
    </cfRule>
  </conditionalFormatting>
  <conditionalFormatting sqref="F35">
    <cfRule type="expression" dxfId="2478" priority="4322">
      <formula>$B35=""</formula>
    </cfRule>
    <cfRule type="expression" dxfId="2477" priority="4323">
      <formula>$B35=0</formula>
    </cfRule>
    <cfRule type="expression" dxfId="2476" priority="4324">
      <formula>$B35&lt;&gt;""</formula>
    </cfRule>
  </conditionalFormatting>
  <conditionalFormatting sqref="G35">
    <cfRule type="expression" dxfId="2475" priority="4319">
      <formula>$B35=""</formula>
    </cfRule>
    <cfRule type="expression" dxfId="2474" priority="4320">
      <formula>$B35=0</formula>
    </cfRule>
    <cfRule type="expression" dxfId="2473" priority="4321">
      <formula>$B35&lt;&gt;""</formula>
    </cfRule>
  </conditionalFormatting>
  <conditionalFormatting sqref="H35">
    <cfRule type="expression" dxfId="2472" priority="4316">
      <formula>$B35=""</formula>
    </cfRule>
    <cfRule type="expression" dxfId="2471" priority="4317">
      <formula>$B35=0</formula>
    </cfRule>
    <cfRule type="expression" dxfId="2470" priority="4318">
      <formula>$B35&lt;&gt;""</formula>
    </cfRule>
  </conditionalFormatting>
  <conditionalFormatting sqref="I35">
    <cfRule type="expression" dxfId="2469" priority="4313">
      <formula>$B35=""</formula>
    </cfRule>
    <cfRule type="expression" dxfId="2468" priority="4314">
      <formula>$B35=0</formula>
    </cfRule>
    <cfRule type="expression" dxfId="2467" priority="4315">
      <formula>$B35&lt;&gt;""</formula>
    </cfRule>
  </conditionalFormatting>
  <conditionalFormatting sqref="J35">
    <cfRule type="expression" dxfId="2466" priority="4310">
      <formula>$B35=""</formula>
    </cfRule>
    <cfRule type="expression" dxfId="2465" priority="4311">
      <formula>$B35=0</formula>
    </cfRule>
    <cfRule type="expression" dxfId="2464" priority="4312">
      <formula>$B35&lt;&gt;""</formula>
    </cfRule>
  </conditionalFormatting>
  <conditionalFormatting sqref="K35">
    <cfRule type="expression" dxfId="2463" priority="4307">
      <formula>$B35=""</formula>
    </cfRule>
    <cfRule type="expression" dxfId="2462" priority="4308">
      <formula>$B35=0</formula>
    </cfRule>
    <cfRule type="expression" dxfId="2461" priority="4309">
      <formula>$B35&lt;&gt;""</formula>
    </cfRule>
  </conditionalFormatting>
  <conditionalFormatting sqref="L35">
    <cfRule type="expression" dxfId="2460" priority="4304">
      <formula>$B35=""</formula>
    </cfRule>
    <cfRule type="expression" dxfId="2459" priority="4305">
      <formula>$B35=0</formula>
    </cfRule>
    <cfRule type="expression" dxfId="2458" priority="4306">
      <formula>$B35&lt;&gt;""</formula>
    </cfRule>
  </conditionalFormatting>
  <conditionalFormatting sqref="M35">
    <cfRule type="expression" dxfId="2457" priority="4301">
      <formula>$B35=""</formula>
    </cfRule>
    <cfRule type="expression" dxfId="2456" priority="4302">
      <formula>$B35=0</formula>
    </cfRule>
    <cfRule type="expression" dxfId="2455" priority="4303">
      <formula>$B35&lt;&gt;""</formula>
    </cfRule>
  </conditionalFormatting>
  <conditionalFormatting sqref="N35">
    <cfRule type="expression" dxfId="2454" priority="4298">
      <formula>$B35=""</formula>
    </cfRule>
    <cfRule type="expression" dxfId="2453" priority="4299">
      <formula>$B35=0</formula>
    </cfRule>
    <cfRule type="expression" dxfId="2452" priority="4300">
      <formula>$B35&lt;&gt;""</formula>
    </cfRule>
  </conditionalFormatting>
  <conditionalFormatting sqref="O35">
    <cfRule type="expression" dxfId="2451" priority="4295">
      <formula>$B35=""</formula>
    </cfRule>
    <cfRule type="expression" dxfId="2450" priority="4296">
      <formula>$B35=0</formula>
    </cfRule>
    <cfRule type="expression" dxfId="2449" priority="4297">
      <formula>$B35&lt;&gt;""</formula>
    </cfRule>
  </conditionalFormatting>
  <conditionalFormatting sqref="P35">
    <cfRule type="expression" dxfId="2448" priority="4292">
      <formula>$B35=""</formula>
    </cfRule>
    <cfRule type="expression" dxfId="2447" priority="4293">
      <formula>$B35=0</formula>
    </cfRule>
    <cfRule type="expression" dxfId="2446" priority="4294">
      <formula>$B35&lt;&gt;""</formula>
    </cfRule>
  </conditionalFormatting>
  <conditionalFormatting sqref="Q35">
    <cfRule type="expression" dxfId="2445" priority="4289">
      <formula>$B35=""</formula>
    </cfRule>
    <cfRule type="expression" dxfId="2444" priority="4290">
      <formula>$B35=0</formula>
    </cfRule>
    <cfRule type="expression" dxfId="2443" priority="4291">
      <formula>$B35&lt;&gt;""</formula>
    </cfRule>
  </conditionalFormatting>
  <conditionalFormatting sqref="R35">
    <cfRule type="expression" dxfId="2442" priority="4286">
      <formula>$B35=""</formula>
    </cfRule>
    <cfRule type="expression" dxfId="2441" priority="4287">
      <formula>$B35=0</formula>
    </cfRule>
    <cfRule type="expression" dxfId="2440" priority="4288">
      <formula>$B35&lt;&gt;""</formula>
    </cfRule>
  </conditionalFormatting>
  <conditionalFormatting sqref="A34">
    <cfRule type="expression" dxfId="2439" priority="4283">
      <formula>$B34=""</formula>
    </cfRule>
    <cfRule type="expression" dxfId="2438" priority="4284">
      <formula>$B34=0</formula>
    </cfRule>
    <cfRule type="expression" dxfId="2437" priority="4285">
      <formula>$B34&lt;&gt;""</formula>
    </cfRule>
  </conditionalFormatting>
  <conditionalFormatting sqref="B34">
    <cfRule type="cellIs" dxfId="2436" priority="4281" operator="equal">
      <formula>0</formula>
    </cfRule>
    <cfRule type="containsBlanks" dxfId="2435" priority="4282">
      <formula>LEN(TRIM(B34))=0</formula>
    </cfRule>
    <cfRule type="notContainsBlanks" dxfId="2434" priority="4340">
      <formula>LEN(TRIM(B34))&gt;0</formula>
    </cfRule>
  </conditionalFormatting>
  <conditionalFormatting sqref="C34">
    <cfRule type="expression" dxfId="2433" priority="4278">
      <formula>$B34=""</formula>
    </cfRule>
    <cfRule type="expression" dxfId="2432" priority="4279">
      <formula>$B34=0</formula>
    </cfRule>
    <cfRule type="expression" dxfId="2431" priority="4280">
      <formula>$B34&lt;&gt;""</formula>
    </cfRule>
  </conditionalFormatting>
  <conditionalFormatting sqref="D34">
    <cfRule type="expression" dxfId="2430" priority="4275">
      <formula>$B34=""</formula>
    </cfRule>
    <cfRule type="expression" dxfId="2429" priority="4276">
      <formula>$B34=0</formula>
    </cfRule>
    <cfRule type="expression" dxfId="2428" priority="4277">
      <formula>$B34&lt;&gt;""</formula>
    </cfRule>
  </conditionalFormatting>
  <conditionalFormatting sqref="E34">
    <cfRule type="expression" dxfId="2427" priority="4272">
      <formula>$B34=""</formula>
    </cfRule>
    <cfRule type="expression" dxfId="2426" priority="4273">
      <formula>$B34=0</formula>
    </cfRule>
    <cfRule type="expression" dxfId="2425" priority="4274">
      <formula>$B34&lt;&gt;""</formula>
    </cfRule>
  </conditionalFormatting>
  <conditionalFormatting sqref="F34">
    <cfRule type="expression" dxfId="2424" priority="4269">
      <formula>$B34=""</formula>
    </cfRule>
    <cfRule type="expression" dxfId="2423" priority="4270">
      <formula>$B34=0</formula>
    </cfRule>
    <cfRule type="expression" dxfId="2422" priority="4271">
      <formula>$B34&lt;&gt;""</formula>
    </cfRule>
  </conditionalFormatting>
  <conditionalFormatting sqref="G34">
    <cfRule type="expression" dxfId="2421" priority="4266">
      <formula>$B34=""</formula>
    </cfRule>
    <cfRule type="expression" dxfId="2420" priority="4267">
      <formula>$B34=0</formula>
    </cfRule>
    <cfRule type="expression" dxfId="2419" priority="4268">
      <formula>$B34&lt;&gt;""</formula>
    </cfRule>
  </conditionalFormatting>
  <conditionalFormatting sqref="H34">
    <cfRule type="expression" dxfId="2418" priority="4263">
      <formula>$B34=""</formula>
    </cfRule>
    <cfRule type="expression" dxfId="2417" priority="4264">
      <formula>$B34=0</formula>
    </cfRule>
    <cfRule type="expression" dxfId="2416" priority="4265">
      <formula>$B34&lt;&gt;""</formula>
    </cfRule>
  </conditionalFormatting>
  <conditionalFormatting sqref="I34">
    <cfRule type="expression" dxfId="2415" priority="4260">
      <formula>$B34=""</formula>
    </cfRule>
    <cfRule type="expression" dxfId="2414" priority="4261">
      <formula>$B34=0</formula>
    </cfRule>
    <cfRule type="expression" dxfId="2413" priority="4262">
      <formula>$B34&lt;&gt;""</formula>
    </cfRule>
  </conditionalFormatting>
  <conditionalFormatting sqref="J34">
    <cfRule type="expression" dxfId="2412" priority="4257">
      <formula>$B34=""</formula>
    </cfRule>
    <cfRule type="expression" dxfId="2411" priority="4258">
      <formula>$B34=0</formula>
    </cfRule>
    <cfRule type="expression" dxfId="2410" priority="4259">
      <formula>$B34&lt;&gt;""</formula>
    </cfRule>
  </conditionalFormatting>
  <conditionalFormatting sqref="K34">
    <cfRule type="expression" dxfId="2409" priority="4254">
      <formula>$B34=""</formula>
    </cfRule>
    <cfRule type="expression" dxfId="2408" priority="4255">
      <formula>$B34=0</formula>
    </cfRule>
    <cfRule type="expression" dxfId="2407" priority="4256">
      <formula>$B34&lt;&gt;""</formula>
    </cfRule>
  </conditionalFormatting>
  <conditionalFormatting sqref="L34">
    <cfRule type="expression" dxfId="2406" priority="4251">
      <formula>$B34=""</formula>
    </cfRule>
    <cfRule type="expression" dxfId="2405" priority="4252">
      <formula>$B34=0</formula>
    </cfRule>
    <cfRule type="expression" dxfId="2404" priority="4253">
      <formula>$B34&lt;&gt;""</formula>
    </cfRule>
  </conditionalFormatting>
  <conditionalFormatting sqref="M34">
    <cfRule type="expression" dxfId="2403" priority="4248">
      <formula>$B34=""</formula>
    </cfRule>
    <cfRule type="expression" dxfId="2402" priority="4249">
      <formula>$B34=0</formula>
    </cfRule>
    <cfRule type="expression" dxfId="2401" priority="4250">
      <formula>$B34&lt;&gt;""</formula>
    </cfRule>
  </conditionalFormatting>
  <conditionalFormatting sqref="N34">
    <cfRule type="expression" dxfId="2400" priority="4245">
      <formula>$B34=""</formula>
    </cfRule>
    <cfRule type="expression" dxfId="2399" priority="4246">
      <formula>$B34=0</formula>
    </cfRule>
    <cfRule type="expression" dxfId="2398" priority="4247">
      <formula>$B34&lt;&gt;""</formula>
    </cfRule>
  </conditionalFormatting>
  <conditionalFormatting sqref="O34">
    <cfRule type="expression" dxfId="2397" priority="4242">
      <formula>$B34=""</formula>
    </cfRule>
    <cfRule type="expression" dxfId="2396" priority="4243">
      <formula>$B34=0</formula>
    </cfRule>
    <cfRule type="expression" dxfId="2395" priority="4244">
      <formula>$B34&lt;&gt;""</formula>
    </cfRule>
  </conditionalFormatting>
  <conditionalFormatting sqref="P34">
    <cfRule type="expression" dxfId="2394" priority="4239">
      <formula>$B34=""</formula>
    </cfRule>
    <cfRule type="expression" dxfId="2393" priority="4240">
      <formula>$B34=0</formula>
    </cfRule>
    <cfRule type="expression" dxfId="2392" priority="4241">
      <formula>$B34&lt;&gt;""</formula>
    </cfRule>
  </conditionalFormatting>
  <conditionalFormatting sqref="Q34">
    <cfRule type="expression" dxfId="2391" priority="4236">
      <formula>$B34=""</formula>
    </cfRule>
    <cfRule type="expression" dxfId="2390" priority="4237">
      <formula>$B34=0</formula>
    </cfRule>
    <cfRule type="expression" dxfId="2389" priority="4238">
      <formula>$B34&lt;&gt;""</formula>
    </cfRule>
  </conditionalFormatting>
  <conditionalFormatting sqref="R34">
    <cfRule type="expression" dxfId="2388" priority="4233">
      <formula>$B34=""</formula>
    </cfRule>
    <cfRule type="expression" dxfId="2387" priority="4234">
      <formula>$B34=0</formula>
    </cfRule>
    <cfRule type="expression" dxfId="2386" priority="4235">
      <formula>$B34&lt;&gt;""</formula>
    </cfRule>
  </conditionalFormatting>
  <conditionalFormatting sqref="A36">
    <cfRule type="expression" dxfId="2385" priority="4109">
      <formula>$B36=""</formula>
    </cfRule>
    <cfRule type="expression" dxfId="2384" priority="4110">
      <formula>$B36=0</formula>
    </cfRule>
    <cfRule type="expression" dxfId="2383" priority="4111">
      <formula>$B36&lt;&gt;""</formula>
    </cfRule>
  </conditionalFormatting>
  <conditionalFormatting sqref="B36">
    <cfRule type="cellIs" dxfId="2382" priority="4107" operator="equal">
      <formula>0</formula>
    </cfRule>
    <cfRule type="containsBlanks" dxfId="2381" priority="4108">
      <formula>LEN(TRIM(B36))=0</formula>
    </cfRule>
    <cfRule type="notContainsBlanks" dxfId="2380" priority="4232">
      <formula>LEN(TRIM(B36))&gt;0</formula>
    </cfRule>
  </conditionalFormatting>
  <conditionalFormatting sqref="C36">
    <cfRule type="expression" dxfId="2379" priority="4104">
      <formula>$B36=""</formula>
    </cfRule>
    <cfRule type="expression" dxfId="2378" priority="4105">
      <formula>$B36=0</formula>
    </cfRule>
    <cfRule type="expression" dxfId="2377" priority="4106">
      <formula>$B36&lt;&gt;""</formula>
    </cfRule>
  </conditionalFormatting>
  <conditionalFormatting sqref="D36">
    <cfRule type="expression" dxfId="2376" priority="4101">
      <formula>$B36=""</formula>
    </cfRule>
    <cfRule type="expression" dxfId="2375" priority="4102">
      <formula>$B36=0</formula>
    </cfRule>
    <cfRule type="expression" dxfId="2374" priority="4103">
      <formula>$B36&lt;&gt;""</formula>
    </cfRule>
  </conditionalFormatting>
  <conditionalFormatting sqref="E36">
    <cfRule type="expression" dxfId="2373" priority="4098">
      <formula>$B36=""</formula>
    </cfRule>
    <cfRule type="expression" dxfId="2372" priority="4099">
      <formula>$B36=0</formula>
    </cfRule>
    <cfRule type="expression" dxfId="2371" priority="4100">
      <formula>$B36&lt;&gt;""</formula>
    </cfRule>
  </conditionalFormatting>
  <conditionalFormatting sqref="F36">
    <cfRule type="expression" dxfId="2370" priority="4095">
      <formula>$B36=""</formula>
    </cfRule>
    <cfRule type="expression" dxfId="2369" priority="4096">
      <formula>$B36=0</formula>
    </cfRule>
    <cfRule type="expression" dxfId="2368" priority="4097">
      <formula>$B36&lt;&gt;""</formula>
    </cfRule>
  </conditionalFormatting>
  <conditionalFormatting sqref="G36">
    <cfRule type="expression" dxfId="2367" priority="4092">
      <formula>$B36=""</formula>
    </cfRule>
    <cfRule type="expression" dxfId="2366" priority="4093">
      <formula>$B36=0</formula>
    </cfRule>
    <cfRule type="expression" dxfId="2365" priority="4094">
      <formula>$B36&lt;&gt;""</formula>
    </cfRule>
  </conditionalFormatting>
  <conditionalFormatting sqref="H36">
    <cfRule type="expression" dxfId="2364" priority="4089">
      <formula>$B36=""</formula>
    </cfRule>
    <cfRule type="expression" dxfId="2363" priority="4090">
      <formula>$B36=0</formula>
    </cfRule>
    <cfRule type="expression" dxfId="2362" priority="4091">
      <formula>$B36&lt;&gt;""</formula>
    </cfRule>
  </conditionalFormatting>
  <conditionalFormatting sqref="I36">
    <cfRule type="expression" dxfId="2361" priority="4086">
      <formula>$B36=""</formula>
    </cfRule>
    <cfRule type="expression" dxfId="2360" priority="4087">
      <formula>$B36=0</formula>
    </cfRule>
    <cfRule type="expression" dxfId="2359" priority="4088">
      <formula>$B36&lt;&gt;""</formula>
    </cfRule>
  </conditionalFormatting>
  <conditionalFormatting sqref="J36">
    <cfRule type="expression" dxfId="2358" priority="4083">
      <formula>$B36=""</formula>
    </cfRule>
    <cfRule type="expression" dxfId="2357" priority="4084">
      <formula>$B36=0</formula>
    </cfRule>
    <cfRule type="expression" dxfId="2356" priority="4085">
      <formula>$B36&lt;&gt;""</formula>
    </cfRule>
  </conditionalFormatting>
  <conditionalFormatting sqref="K36">
    <cfRule type="expression" dxfId="2355" priority="4080">
      <formula>$B36=""</formula>
    </cfRule>
    <cfRule type="expression" dxfId="2354" priority="4081">
      <formula>$B36=0</formula>
    </cfRule>
    <cfRule type="expression" dxfId="2353" priority="4082">
      <formula>$B36&lt;&gt;""</formula>
    </cfRule>
  </conditionalFormatting>
  <conditionalFormatting sqref="L36">
    <cfRule type="expression" dxfId="2352" priority="4077">
      <formula>$B36=""</formula>
    </cfRule>
    <cfRule type="expression" dxfId="2351" priority="4078">
      <formula>$B36=0</formula>
    </cfRule>
    <cfRule type="expression" dxfId="2350" priority="4079">
      <formula>$B36&lt;&gt;""</formula>
    </cfRule>
  </conditionalFormatting>
  <conditionalFormatting sqref="M36">
    <cfRule type="expression" dxfId="2349" priority="4074">
      <formula>$B36=""</formula>
    </cfRule>
    <cfRule type="expression" dxfId="2348" priority="4075">
      <formula>$B36=0</formula>
    </cfRule>
    <cfRule type="expression" dxfId="2347" priority="4076">
      <formula>$B36&lt;&gt;""</formula>
    </cfRule>
  </conditionalFormatting>
  <conditionalFormatting sqref="N36">
    <cfRule type="expression" dxfId="2346" priority="4071">
      <formula>$B36=""</formula>
    </cfRule>
    <cfRule type="expression" dxfId="2345" priority="4072">
      <formula>$B36=0</formula>
    </cfRule>
    <cfRule type="expression" dxfId="2344" priority="4073">
      <formula>$B36&lt;&gt;""</formula>
    </cfRule>
  </conditionalFormatting>
  <conditionalFormatting sqref="O36">
    <cfRule type="expression" dxfId="2343" priority="4068">
      <formula>$B36=""</formula>
    </cfRule>
    <cfRule type="expression" dxfId="2342" priority="4069">
      <formula>$B36=0</formula>
    </cfRule>
    <cfRule type="expression" dxfId="2341" priority="4070">
      <formula>$B36&lt;&gt;""</formula>
    </cfRule>
  </conditionalFormatting>
  <conditionalFormatting sqref="P36">
    <cfRule type="expression" dxfId="2340" priority="4065">
      <formula>$B36=""</formula>
    </cfRule>
    <cfRule type="expression" dxfId="2339" priority="4066">
      <formula>$B36=0</formula>
    </cfRule>
    <cfRule type="expression" dxfId="2338" priority="4067">
      <formula>$B36&lt;&gt;""</formula>
    </cfRule>
  </conditionalFormatting>
  <conditionalFormatting sqref="Q36">
    <cfRule type="expression" dxfId="2337" priority="4062">
      <formula>$B36=""</formula>
    </cfRule>
    <cfRule type="expression" dxfId="2336" priority="4063">
      <formula>$B36=0</formula>
    </cfRule>
    <cfRule type="expression" dxfId="2335" priority="4064">
      <formula>$B36&lt;&gt;""</formula>
    </cfRule>
  </conditionalFormatting>
  <conditionalFormatting sqref="R36">
    <cfRule type="expression" dxfId="2334" priority="4059">
      <formula>$B36=""</formula>
    </cfRule>
    <cfRule type="expression" dxfId="2333" priority="4060">
      <formula>$B36=0</formula>
    </cfRule>
    <cfRule type="expression" dxfId="2332" priority="4061">
      <formula>$B36&lt;&gt;""</formula>
    </cfRule>
  </conditionalFormatting>
  <conditionalFormatting sqref="S31">
    <cfRule type="expression" dxfId="2331" priority="4002">
      <formula>$B31=""</formula>
    </cfRule>
    <cfRule type="expression" dxfId="2330" priority="4003">
      <formula>$B31=0</formula>
    </cfRule>
    <cfRule type="expression" dxfId="2329" priority="4004">
      <formula>$B31&lt;&gt;""</formula>
    </cfRule>
  </conditionalFormatting>
  <conditionalFormatting sqref="T31">
    <cfRule type="expression" dxfId="2328" priority="3999">
      <formula>$B31=""</formula>
    </cfRule>
    <cfRule type="expression" dxfId="2327" priority="4000">
      <formula>$B31=0</formula>
    </cfRule>
    <cfRule type="expression" dxfId="2326" priority="4001">
      <formula>$B31&lt;&gt;""</formula>
    </cfRule>
  </conditionalFormatting>
  <conditionalFormatting sqref="U31">
    <cfRule type="expression" dxfId="2325" priority="3996">
      <formula>$B31=""</formula>
    </cfRule>
    <cfRule type="expression" dxfId="2324" priority="3997">
      <formula>$B31=0</formula>
    </cfRule>
    <cfRule type="expression" dxfId="2323" priority="3998">
      <formula>$B31&lt;&gt;""</formula>
    </cfRule>
  </conditionalFormatting>
  <conditionalFormatting sqref="V31">
    <cfRule type="expression" dxfId="2322" priority="3993">
      <formula>$B31=""</formula>
    </cfRule>
    <cfRule type="expression" dxfId="2321" priority="3994">
      <formula>$B31=0</formula>
    </cfRule>
    <cfRule type="expression" dxfId="2320" priority="3995">
      <formula>$B31&lt;&gt;""</formula>
    </cfRule>
  </conditionalFormatting>
  <conditionalFormatting sqref="S33">
    <cfRule type="expression" dxfId="2319" priority="3990">
      <formula>$B33=""</formula>
    </cfRule>
    <cfRule type="expression" dxfId="2318" priority="3991">
      <formula>$B33=0</formula>
    </cfRule>
    <cfRule type="expression" dxfId="2317" priority="3992">
      <formula>$B33&lt;&gt;""</formula>
    </cfRule>
  </conditionalFormatting>
  <conditionalFormatting sqref="T33">
    <cfRule type="expression" dxfId="2316" priority="3987">
      <formula>$B33=""</formula>
    </cfRule>
    <cfRule type="expression" dxfId="2315" priority="3988">
      <formula>$B33=0</formula>
    </cfRule>
    <cfRule type="expression" dxfId="2314" priority="3989">
      <formula>$B33&lt;&gt;""</formula>
    </cfRule>
  </conditionalFormatting>
  <conditionalFormatting sqref="U33">
    <cfRule type="expression" dxfId="2313" priority="3984">
      <formula>$B33=""</formula>
    </cfRule>
    <cfRule type="expression" dxfId="2312" priority="3985">
      <formula>$B33=0</formula>
    </cfRule>
    <cfRule type="expression" dxfId="2311" priority="3986">
      <formula>$B33&lt;&gt;""</formula>
    </cfRule>
  </conditionalFormatting>
  <conditionalFormatting sqref="V33">
    <cfRule type="expression" dxfId="2310" priority="3981">
      <formula>$B33=""</formula>
    </cfRule>
    <cfRule type="expression" dxfId="2309" priority="3982">
      <formula>$B33=0</formula>
    </cfRule>
    <cfRule type="expression" dxfId="2308" priority="3983">
      <formula>$B33&lt;&gt;""</formula>
    </cfRule>
  </conditionalFormatting>
  <conditionalFormatting sqref="S30">
    <cfRule type="expression" dxfId="2307" priority="3978">
      <formula>$B30=""</formula>
    </cfRule>
    <cfRule type="expression" dxfId="2306" priority="3979">
      <formula>$B30=0</formula>
    </cfRule>
    <cfRule type="expression" dxfId="2305" priority="3980">
      <formula>$B30&lt;&gt;""</formula>
    </cfRule>
  </conditionalFormatting>
  <conditionalFormatting sqref="U30">
    <cfRule type="expression" dxfId="2304" priority="3975">
      <formula>$B30=""</formula>
    </cfRule>
    <cfRule type="expression" dxfId="2303" priority="3976">
      <formula>$B30=0</formula>
    </cfRule>
    <cfRule type="expression" dxfId="2302" priority="3977">
      <formula>$B30&lt;&gt;""</formula>
    </cfRule>
  </conditionalFormatting>
  <conditionalFormatting sqref="V30">
    <cfRule type="expression" dxfId="2301" priority="3972">
      <formula>$B30=""</formula>
    </cfRule>
    <cfRule type="expression" dxfId="2300" priority="3973">
      <formula>$B30=0</formula>
    </cfRule>
    <cfRule type="expression" dxfId="2299" priority="3974">
      <formula>$B30&lt;&gt;""</formula>
    </cfRule>
  </conditionalFormatting>
  <conditionalFormatting sqref="S32">
    <cfRule type="expression" dxfId="2298" priority="3969">
      <formula>$B32=""</formula>
    </cfRule>
    <cfRule type="expression" dxfId="2297" priority="3970">
      <formula>$B32=0</formula>
    </cfRule>
    <cfRule type="expression" dxfId="2296" priority="3971">
      <formula>$B32&lt;&gt;""</formula>
    </cfRule>
  </conditionalFormatting>
  <conditionalFormatting sqref="T32">
    <cfRule type="expression" dxfId="2295" priority="3966">
      <formula>$B32=""</formula>
    </cfRule>
    <cfRule type="expression" dxfId="2294" priority="3967">
      <formula>$B32=0</formula>
    </cfRule>
    <cfRule type="expression" dxfId="2293" priority="3968">
      <formula>$B32&lt;&gt;""</formula>
    </cfRule>
  </conditionalFormatting>
  <conditionalFormatting sqref="U32">
    <cfRule type="expression" dxfId="2292" priority="3963">
      <formula>$B32=""</formula>
    </cfRule>
    <cfRule type="expression" dxfId="2291" priority="3964">
      <formula>$B32=0</formula>
    </cfRule>
    <cfRule type="expression" dxfId="2290" priority="3965">
      <formula>$B32&lt;&gt;""</formula>
    </cfRule>
  </conditionalFormatting>
  <conditionalFormatting sqref="V32">
    <cfRule type="expression" dxfId="2289" priority="3960">
      <formula>$B32=""</formula>
    </cfRule>
    <cfRule type="expression" dxfId="2288" priority="3961">
      <formula>$B32=0</formula>
    </cfRule>
    <cfRule type="expression" dxfId="2287" priority="3962">
      <formula>$B32&lt;&gt;""</formula>
    </cfRule>
  </conditionalFormatting>
  <conditionalFormatting sqref="S35">
    <cfRule type="expression" dxfId="2286" priority="3957">
      <formula>$B35=""</formula>
    </cfRule>
    <cfRule type="expression" dxfId="2285" priority="3958">
      <formula>$B35=0</formula>
    </cfRule>
    <cfRule type="expression" dxfId="2284" priority="3959">
      <formula>$B35&lt;&gt;""</formula>
    </cfRule>
  </conditionalFormatting>
  <conditionalFormatting sqref="T35">
    <cfRule type="expression" dxfId="2283" priority="3954">
      <formula>$B35=""</formula>
    </cfRule>
    <cfRule type="expression" dxfId="2282" priority="3955">
      <formula>$B35=0</formula>
    </cfRule>
    <cfRule type="expression" dxfId="2281" priority="3956">
      <formula>$B35&lt;&gt;""</formula>
    </cfRule>
  </conditionalFormatting>
  <conditionalFormatting sqref="U35">
    <cfRule type="expression" dxfId="2280" priority="3951">
      <formula>$B35=""</formula>
    </cfRule>
    <cfRule type="expression" dxfId="2279" priority="3952">
      <formula>$B35=0</formula>
    </cfRule>
    <cfRule type="expression" dxfId="2278" priority="3953">
      <formula>$B35&lt;&gt;""</formula>
    </cfRule>
  </conditionalFormatting>
  <conditionalFormatting sqref="V35">
    <cfRule type="expression" dxfId="2277" priority="3948">
      <formula>$B35=""</formula>
    </cfRule>
    <cfRule type="expression" dxfId="2276" priority="3949">
      <formula>$B35=0</formula>
    </cfRule>
    <cfRule type="expression" dxfId="2275" priority="3950">
      <formula>$B35&lt;&gt;""</formula>
    </cfRule>
  </conditionalFormatting>
  <conditionalFormatting sqref="S34">
    <cfRule type="expression" dxfId="2274" priority="3945">
      <formula>$B34=""</formula>
    </cfRule>
    <cfRule type="expression" dxfId="2273" priority="3946">
      <formula>$B34=0</formula>
    </cfRule>
    <cfRule type="expression" dxfId="2272" priority="3947">
      <formula>$B34&lt;&gt;""</formula>
    </cfRule>
  </conditionalFormatting>
  <conditionalFormatting sqref="T34">
    <cfRule type="expression" dxfId="2271" priority="3942">
      <formula>$B34=""</formula>
    </cfRule>
    <cfRule type="expression" dxfId="2270" priority="3943">
      <formula>$B34=0</formula>
    </cfRule>
    <cfRule type="expression" dxfId="2269" priority="3944">
      <formula>$B34&lt;&gt;""</formula>
    </cfRule>
  </conditionalFormatting>
  <conditionalFormatting sqref="U34">
    <cfRule type="expression" dxfId="2268" priority="3939">
      <formula>$B34=""</formula>
    </cfRule>
    <cfRule type="expression" dxfId="2267" priority="3940">
      <formula>$B34=0</formula>
    </cfRule>
    <cfRule type="expression" dxfId="2266" priority="3941">
      <formula>$B34&lt;&gt;""</formula>
    </cfRule>
  </conditionalFormatting>
  <conditionalFormatting sqref="V34">
    <cfRule type="expression" dxfId="2265" priority="3936">
      <formula>$B34=""</formula>
    </cfRule>
    <cfRule type="expression" dxfId="2264" priority="3937">
      <formula>$B34=0</formula>
    </cfRule>
    <cfRule type="expression" dxfId="2263" priority="3938">
      <formula>$B34&lt;&gt;""</formula>
    </cfRule>
  </conditionalFormatting>
  <conditionalFormatting sqref="S36">
    <cfRule type="expression" dxfId="2262" priority="3921">
      <formula>$B36=""</formula>
    </cfRule>
    <cfRule type="expression" dxfId="2261" priority="3922">
      <formula>$B36=0</formula>
    </cfRule>
    <cfRule type="expression" dxfId="2260" priority="3923">
      <formula>$B36&lt;&gt;""</formula>
    </cfRule>
  </conditionalFormatting>
  <conditionalFormatting sqref="T36">
    <cfRule type="expression" dxfId="2259" priority="3918">
      <formula>$B36=""</formula>
    </cfRule>
    <cfRule type="expression" dxfId="2258" priority="3919">
      <formula>$B36=0</formula>
    </cfRule>
    <cfRule type="expression" dxfId="2257" priority="3920">
      <formula>$B36&lt;&gt;""</formula>
    </cfRule>
  </conditionalFormatting>
  <conditionalFormatting sqref="U36">
    <cfRule type="expression" dxfId="2256" priority="3915">
      <formula>$B36=""</formula>
    </cfRule>
    <cfRule type="expression" dxfId="2255" priority="3916">
      <formula>$B36=0</formula>
    </cfRule>
    <cfRule type="expression" dxfId="2254" priority="3917">
      <formula>$B36&lt;&gt;""</formula>
    </cfRule>
  </conditionalFormatting>
  <conditionalFormatting sqref="V36">
    <cfRule type="expression" dxfId="2253" priority="3912">
      <formula>$B36=""</formula>
    </cfRule>
    <cfRule type="expression" dxfId="2252" priority="3913">
      <formula>$B36=0</formula>
    </cfRule>
    <cfRule type="expression" dxfId="2251" priority="3914">
      <formula>$B36&lt;&gt;""</formula>
    </cfRule>
  </conditionalFormatting>
  <conditionalFormatting sqref="T30">
    <cfRule type="expression" dxfId="2250" priority="3897">
      <formula>$B30=""</formula>
    </cfRule>
    <cfRule type="expression" dxfId="2249" priority="3898">
      <formula>$B30=0</formula>
    </cfRule>
    <cfRule type="expression" dxfId="2248" priority="3899">
      <formula>$B30&lt;&gt;""</formula>
    </cfRule>
  </conditionalFormatting>
  <conditionalFormatting sqref="G15 M15">
    <cfRule type="containsErrors" dxfId="2247" priority="1">
      <formula>ISERROR(G15)</formula>
    </cfRule>
  </conditionalFormatting>
  <pageMargins left="0.7" right="0.45" top="0.75" bottom="0.75" header="0.3" footer="0.3"/>
  <pageSetup paperSize="10000" orientation="landscape" horizontalDpi="0" verticalDpi="0" r:id="rId1"/>
  <headerFooter>
    <oddFooter>&amp;CPage &amp;P
Nutrition in Emergencies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8EF6-A835-44AC-877E-28D20B770E33}">
  <sheetPr>
    <tabColor rgb="FF7030A0"/>
  </sheetPr>
  <dimension ref="A1:BV101"/>
  <sheetViews>
    <sheetView zoomScaleNormal="100" workbookViewId="0">
      <selection activeCell="E3" sqref="E3:S3"/>
    </sheetView>
  </sheetViews>
  <sheetFormatPr defaultColWidth="0" defaultRowHeight="0" customHeight="1" zeroHeight="1" x14ac:dyDescent="0.3"/>
  <cols>
    <col min="1" max="1" width="5.33203125" customWidth="1"/>
    <col min="2" max="2" width="18.6640625" customWidth="1"/>
    <col min="3" max="18" width="6" customWidth="1"/>
    <col min="19" max="22" width="7.5546875" customWidth="1"/>
    <col min="23" max="23" width="0.88671875" customWidth="1"/>
    <col min="24" max="49" width="9.109375" hidden="1" customWidth="1"/>
    <col min="50" max="52" width="12.6640625" hidden="1" customWidth="1"/>
    <col min="53" max="53" width="5.109375" hidden="1" customWidth="1"/>
    <col min="54" max="54" width="24.6640625" hidden="1" customWidth="1"/>
    <col min="55" max="70" width="9.109375" hidden="1" customWidth="1"/>
    <col min="71" max="74" width="9.6640625" hidden="1" customWidth="1"/>
    <col min="75" max="16384" width="9.109375" hidden="1"/>
  </cols>
  <sheetData>
    <row r="1" spans="1:22" ht="14.4" x14ac:dyDescent="0.3">
      <c r="A1" s="23"/>
      <c r="B1" s="23"/>
      <c r="C1" s="23"/>
      <c r="D1" s="23"/>
      <c r="E1" s="23"/>
      <c r="F1" s="23"/>
      <c r="G1" s="23"/>
      <c r="H1" s="23"/>
      <c r="I1" s="23"/>
      <c r="J1" s="23"/>
      <c r="K1" s="23"/>
      <c r="L1" s="23"/>
      <c r="M1" s="23"/>
      <c r="N1" s="23"/>
      <c r="O1" s="23"/>
      <c r="P1" s="23"/>
      <c r="Q1" s="23"/>
      <c r="R1" s="23"/>
      <c r="S1" s="23"/>
      <c r="T1" s="23"/>
      <c r="U1" s="23"/>
      <c r="V1" s="110" t="s">
        <v>321</v>
      </c>
    </row>
    <row r="2" spans="1:22" ht="15.6" x14ac:dyDescent="0.3">
      <c r="A2" s="23"/>
      <c r="B2" s="23"/>
      <c r="C2" s="23"/>
      <c r="D2" s="814" t="s">
        <v>300</v>
      </c>
      <c r="E2" s="814"/>
      <c r="F2" s="814"/>
      <c r="G2" s="814"/>
      <c r="H2" s="814"/>
      <c r="I2" s="814"/>
      <c r="J2" s="814"/>
      <c r="K2" s="814"/>
      <c r="L2" s="814"/>
      <c r="M2" s="814"/>
      <c r="N2" s="814"/>
      <c r="O2" s="814"/>
      <c r="P2" s="814"/>
      <c r="Q2" s="814"/>
      <c r="R2" s="814"/>
      <c r="S2" s="814"/>
      <c r="T2" s="23"/>
      <c r="U2" s="23"/>
      <c r="V2" s="23"/>
    </row>
    <row r="3" spans="1:22" ht="18" x14ac:dyDescent="0.35">
      <c r="A3" s="23"/>
      <c r="B3" s="23"/>
      <c r="C3" s="23"/>
      <c r="D3" s="23"/>
      <c r="E3" s="815" t="s">
        <v>320</v>
      </c>
      <c r="F3" s="815"/>
      <c r="G3" s="815"/>
      <c r="H3" s="815"/>
      <c r="I3" s="815"/>
      <c r="J3" s="815"/>
      <c r="K3" s="815"/>
      <c r="L3" s="815"/>
      <c r="M3" s="815"/>
      <c r="N3" s="815"/>
      <c r="O3" s="815"/>
      <c r="P3" s="815"/>
      <c r="Q3" s="815"/>
      <c r="R3" s="815"/>
      <c r="S3" s="815"/>
      <c r="T3" s="23"/>
      <c r="U3" s="23"/>
      <c r="V3" s="23"/>
    </row>
    <row r="4" spans="1:22" ht="15.6" x14ac:dyDescent="0.3">
      <c r="A4" s="23"/>
      <c r="B4" s="23"/>
      <c r="C4" s="23"/>
      <c r="D4" s="23"/>
      <c r="E4" s="23"/>
      <c r="F4" s="405"/>
      <c r="G4" s="405"/>
      <c r="H4" s="23"/>
      <c r="I4" s="23"/>
      <c r="J4" s="23"/>
      <c r="K4" s="23"/>
      <c r="L4" s="23"/>
      <c r="M4" s="23"/>
      <c r="N4" s="23"/>
      <c r="O4" s="23"/>
      <c r="P4" s="23"/>
      <c r="Q4" s="405"/>
      <c r="R4" s="23"/>
      <c r="S4" s="23"/>
      <c r="T4" s="23"/>
      <c r="U4" s="23"/>
      <c r="V4" s="23"/>
    </row>
    <row r="5" spans="1:22" ht="21" x14ac:dyDescent="0.4">
      <c r="A5" s="23"/>
      <c r="B5" s="23"/>
      <c r="C5" s="23"/>
      <c r="D5" s="23"/>
      <c r="E5" s="23"/>
      <c r="F5" s="23"/>
      <c r="G5" s="23"/>
      <c r="H5" s="270"/>
      <c r="I5" s="819" t="s">
        <v>363</v>
      </c>
      <c r="J5" s="819"/>
      <c r="K5" s="819"/>
      <c r="L5" s="816">
        <f>IF(Summary!$G$4="","",Summary!$G$4)</f>
        <v>2</v>
      </c>
      <c r="M5" s="816"/>
      <c r="N5" s="270"/>
      <c r="O5" s="270"/>
      <c r="P5" s="270"/>
      <c r="Q5" s="23"/>
      <c r="R5" s="23"/>
      <c r="S5" s="23"/>
      <c r="T5" s="23"/>
      <c r="U5" s="23"/>
      <c r="V5" s="23"/>
    </row>
    <row r="6" spans="1:22" ht="18" x14ac:dyDescent="0.35">
      <c r="A6" s="23"/>
      <c r="B6" s="23"/>
      <c r="C6" s="23"/>
      <c r="D6" s="23"/>
      <c r="E6" s="23"/>
      <c r="F6" s="23"/>
      <c r="G6" s="23"/>
      <c r="H6" s="28"/>
      <c r="I6" s="409"/>
      <c r="J6" s="817" t="s">
        <v>302</v>
      </c>
      <c r="K6" s="817"/>
      <c r="L6" s="818">
        <f>IF(ProvsCities!$R$2="","",ProvsCities!$R$2)</f>
        <v>2020</v>
      </c>
      <c r="M6" s="818"/>
      <c r="N6" s="426"/>
      <c r="O6" s="28"/>
      <c r="P6" s="28"/>
      <c r="Q6" s="23"/>
      <c r="R6" s="23"/>
      <c r="S6" s="23"/>
      <c r="T6" s="23"/>
      <c r="U6" s="23"/>
      <c r="V6" s="23"/>
    </row>
    <row r="7" spans="1:22" ht="15.9" customHeight="1" x14ac:dyDescent="0.35">
      <c r="A7" s="23"/>
      <c r="B7" s="23"/>
      <c r="C7" s="23"/>
      <c r="D7" s="23"/>
      <c r="E7" s="23"/>
      <c r="F7" s="23"/>
      <c r="G7" s="23"/>
      <c r="H7" s="873"/>
      <c r="I7" s="873"/>
      <c r="J7" s="873"/>
      <c r="K7" s="873"/>
      <c r="L7" s="874"/>
      <c r="M7" s="874"/>
      <c r="N7" s="874"/>
      <c r="O7" s="874"/>
      <c r="P7" s="23"/>
      <c r="Q7" s="23"/>
      <c r="R7" s="23"/>
      <c r="S7" s="23"/>
      <c r="T7" s="23"/>
      <c r="U7" s="23"/>
      <c r="V7" s="23"/>
    </row>
    <row r="8" spans="1:22" ht="15.9" customHeight="1" x14ac:dyDescent="0.3">
      <c r="A8" s="23"/>
      <c r="B8" s="23"/>
      <c r="C8" s="876" t="s">
        <v>424</v>
      </c>
      <c r="D8" s="877"/>
      <c r="E8" s="877"/>
      <c r="F8" s="878"/>
      <c r="G8" s="885" t="s">
        <v>408</v>
      </c>
      <c r="H8" s="885"/>
      <c r="I8" s="885"/>
      <c r="J8" s="885"/>
      <c r="K8" s="885"/>
      <c r="L8" s="885"/>
      <c r="M8" s="885"/>
      <c r="N8" s="885"/>
      <c r="O8" s="885"/>
      <c r="P8" s="885"/>
      <c r="Q8" s="885"/>
      <c r="R8" s="886"/>
      <c r="S8" s="23"/>
      <c r="T8" s="23"/>
      <c r="U8" s="23"/>
      <c r="V8" s="23"/>
    </row>
    <row r="9" spans="1:22" ht="15.9" customHeight="1" x14ac:dyDescent="0.3">
      <c r="A9" s="23"/>
      <c r="B9" s="23"/>
      <c r="C9" s="879"/>
      <c r="D9" s="880"/>
      <c r="E9" s="880"/>
      <c r="F9" s="881"/>
      <c r="G9" s="887" t="s">
        <v>315</v>
      </c>
      <c r="H9" s="888"/>
      <c r="I9" s="888"/>
      <c r="J9" s="888"/>
      <c r="K9" s="888"/>
      <c r="L9" s="889"/>
      <c r="M9" s="890" t="s">
        <v>316</v>
      </c>
      <c r="N9" s="890"/>
      <c r="O9" s="890"/>
      <c r="P9" s="890"/>
      <c r="Q9" s="890"/>
      <c r="R9" s="891"/>
      <c r="S9" s="23"/>
      <c r="T9" s="23"/>
      <c r="U9" s="23"/>
      <c r="V9" s="23"/>
    </row>
    <row r="10" spans="1:22" ht="15.9" customHeight="1" x14ac:dyDescent="0.3">
      <c r="A10" s="23"/>
      <c r="B10" s="23"/>
      <c r="C10" s="882"/>
      <c r="D10" s="883"/>
      <c r="E10" s="883"/>
      <c r="F10" s="884"/>
      <c r="G10" s="859" t="s">
        <v>8</v>
      </c>
      <c r="H10" s="839"/>
      <c r="I10" s="841" t="s">
        <v>9</v>
      </c>
      <c r="J10" s="859"/>
      <c r="K10" s="859" t="s">
        <v>10</v>
      </c>
      <c r="L10" s="860"/>
      <c r="M10" s="875" t="s">
        <v>8</v>
      </c>
      <c r="N10" s="839"/>
      <c r="O10" s="813" t="s">
        <v>9</v>
      </c>
      <c r="P10" s="859"/>
      <c r="Q10" s="859" t="s">
        <v>10</v>
      </c>
      <c r="R10" s="859"/>
      <c r="S10" s="23"/>
      <c r="T10" s="23"/>
      <c r="U10" s="23"/>
      <c r="V10" s="23"/>
    </row>
    <row r="11" spans="1:22" ht="15.9" customHeight="1" x14ac:dyDescent="0.3">
      <c r="A11" s="23"/>
      <c r="B11" s="23"/>
      <c r="C11" s="861" t="s">
        <v>303</v>
      </c>
      <c r="D11" s="862"/>
      <c r="E11" s="862"/>
      <c r="F11" s="863"/>
      <c r="G11" s="778">
        <f>Summary!B14</f>
        <v>299</v>
      </c>
      <c r="H11" s="850"/>
      <c r="I11" s="864">
        <f>Summary!C14</f>
        <v>238</v>
      </c>
      <c r="J11" s="780"/>
      <c r="K11" s="778">
        <f>Summary!D14</f>
        <v>537</v>
      </c>
      <c r="L11" s="865"/>
      <c r="M11" s="849">
        <f>Summary!B15</f>
        <v>185</v>
      </c>
      <c r="N11" s="850"/>
      <c r="O11" s="842">
        <f>Summary!C15</f>
        <v>122</v>
      </c>
      <c r="P11" s="779"/>
      <c r="Q11" s="778">
        <f>Summary!D15</f>
        <v>307</v>
      </c>
      <c r="R11" s="779"/>
      <c r="S11" s="23"/>
      <c r="T11" s="23"/>
      <c r="U11" s="23"/>
      <c r="V11" s="23"/>
    </row>
    <row r="12" spans="1:22" ht="15.9" customHeight="1" x14ac:dyDescent="0.3">
      <c r="A12" s="23"/>
      <c r="B12" s="23"/>
      <c r="C12" s="861" t="s">
        <v>304</v>
      </c>
      <c r="D12" s="862"/>
      <c r="E12" s="862"/>
      <c r="F12" s="863"/>
      <c r="G12" s="778">
        <f>Summary!E14</f>
        <v>521</v>
      </c>
      <c r="H12" s="850"/>
      <c r="I12" s="864">
        <f>Summary!F14</f>
        <v>345</v>
      </c>
      <c r="J12" s="780"/>
      <c r="K12" s="778">
        <f>Summary!G14</f>
        <v>866</v>
      </c>
      <c r="L12" s="865"/>
      <c r="M12" s="849">
        <f>Summary!E15</f>
        <v>227</v>
      </c>
      <c r="N12" s="850"/>
      <c r="O12" s="842">
        <f>Summary!F15</f>
        <v>168</v>
      </c>
      <c r="P12" s="779"/>
      <c r="Q12" s="778">
        <f>Summary!G15</f>
        <v>395</v>
      </c>
      <c r="R12" s="780"/>
      <c r="S12" s="23"/>
      <c r="T12" s="23"/>
      <c r="U12" s="23"/>
      <c r="V12" s="23"/>
    </row>
    <row r="13" spans="1:22" ht="15.9" customHeight="1" x14ac:dyDescent="0.3">
      <c r="A13" s="23"/>
      <c r="B13" s="23"/>
      <c r="C13" s="861" t="s">
        <v>305</v>
      </c>
      <c r="D13" s="862"/>
      <c r="E13" s="862"/>
      <c r="F13" s="863"/>
      <c r="G13" s="778">
        <f>Summary!H14</f>
        <v>1906</v>
      </c>
      <c r="H13" s="850"/>
      <c r="I13" s="864">
        <f>Summary!I14</f>
        <v>1428</v>
      </c>
      <c r="J13" s="780"/>
      <c r="K13" s="778">
        <f>Summary!J14</f>
        <v>3334</v>
      </c>
      <c r="L13" s="865"/>
      <c r="M13" s="849">
        <f>Summary!H15</f>
        <v>837</v>
      </c>
      <c r="N13" s="850"/>
      <c r="O13" s="842">
        <f>Summary!I15</f>
        <v>571</v>
      </c>
      <c r="P13" s="779"/>
      <c r="Q13" s="778">
        <f>Summary!J15</f>
        <v>1408</v>
      </c>
      <c r="R13" s="780"/>
      <c r="S13" s="23"/>
      <c r="T13" s="23"/>
      <c r="U13" s="23"/>
      <c r="V13" s="23"/>
    </row>
    <row r="14" spans="1:22" ht="15.9" customHeight="1" x14ac:dyDescent="0.3">
      <c r="A14" s="23"/>
      <c r="B14" s="23"/>
      <c r="C14" s="861" t="s">
        <v>306</v>
      </c>
      <c r="D14" s="862"/>
      <c r="E14" s="862"/>
      <c r="F14" s="863"/>
      <c r="G14" s="778">
        <f>Summary!B14+Summary!E14+Summary!H14+Summary!K14+Summary!N14+Summary!Q14</f>
        <v>8554</v>
      </c>
      <c r="H14" s="850"/>
      <c r="I14" s="864">
        <f>Summary!C14+Summary!F14+Summary!I14+Summary!L14+Summary!O14+Summary!R14</f>
        <v>7475</v>
      </c>
      <c r="J14" s="780"/>
      <c r="K14" s="781">
        <f>Summary!D14+Summary!G14+Summary!J14+Summary!M14+Summary!P14+Summary!S14</f>
        <v>16029</v>
      </c>
      <c r="L14" s="872"/>
      <c r="M14" s="849">
        <f>Summary!B15+Summary!E15+Summary!H15+Summary!K15+Summary!N15+Summary!Q15</f>
        <v>2992</v>
      </c>
      <c r="N14" s="850"/>
      <c r="O14" s="842">
        <f>Summary!C15+Summary!F15+Summary!I15+Summary!L15+Summary!O15+Summary!R15</f>
        <v>2353</v>
      </c>
      <c r="P14" s="779"/>
      <c r="Q14" s="781">
        <f>Summary!D15+Summary!G15+Summary!J15+Summary!M15+Summary!P15+Summary!S15</f>
        <v>5345</v>
      </c>
      <c r="R14" s="782"/>
      <c r="S14" s="23"/>
      <c r="T14" s="23"/>
      <c r="U14" s="23"/>
      <c r="V14" s="23"/>
    </row>
    <row r="15" spans="1:22" ht="15.9" customHeight="1" thickBot="1" x14ac:dyDescent="0.35">
      <c r="A15" s="23"/>
      <c r="B15" s="23"/>
      <c r="C15" s="866" t="s">
        <v>309</v>
      </c>
      <c r="D15" s="867"/>
      <c r="E15" s="867"/>
      <c r="F15" s="867"/>
      <c r="G15" s="868">
        <f>SUM(K14/Summary!W21)</f>
        <v>5.4888196418176216E-2</v>
      </c>
      <c r="H15" s="869"/>
      <c r="I15" s="869"/>
      <c r="J15" s="869"/>
      <c r="K15" s="869"/>
      <c r="L15" s="870"/>
      <c r="M15" s="868">
        <f>SUM(Q14/Summary!W21)</f>
        <v>1.8302914084169435E-2</v>
      </c>
      <c r="N15" s="869"/>
      <c r="O15" s="869"/>
      <c r="P15" s="869"/>
      <c r="Q15" s="869"/>
      <c r="R15" s="871"/>
      <c r="S15" s="23"/>
      <c r="T15" s="23"/>
      <c r="U15" s="23"/>
      <c r="V15" s="23"/>
    </row>
    <row r="16" spans="1:22" ht="15.9" customHeight="1" thickBot="1" x14ac:dyDescent="0.35">
      <c r="A16" s="23"/>
      <c r="B16" s="23"/>
      <c r="C16" s="23"/>
      <c r="D16" s="23"/>
      <c r="E16" s="23"/>
      <c r="F16" s="23"/>
      <c r="G16" s="23"/>
      <c r="H16" s="23"/>
      <c r="I16" s="23"/>
      <c r="J16" s="23"/>
      <c r="K16" s="23"/>
      <c r="L16" s="23"/>
      <c r="M16" s="23"/>
      <c r="N16" s="23"/>
      <c r="O16" s="23"/>
      <c r="P16" s="23"/>
      <c r="Q16" s="23"/>
      <c r="R16" s="783" t="s">
        <v>323</v>
      </c>
      <c r="S16" s="783"/>
      <c r="T16" s="783"/>
      <c r="U16" s="783"/>
      <c r="V16" s="783"/>
    </row>
    <row r="17" spans="1:49" ht="15" customHeight="1" thickTop="1" thickBot="1" x14ac:dyDescent="0.35">
      <c r="A17" s="797" t="s">
        <v>370</v>
      </c>
      <c r="B17" s="798"/>
      <c r="C17" s="803" t="s">
        <v>290</v>
      </c>
      <c r="D17" s="804"/>
      <c r="E17" s="804"/>
      <c r="F17" s="805"/>
      <c r="G17" s="806" t="s">
        <v>291</v>
      </c>
      <c r="H17" s="806"/>
      <c r="I17" s="806"/>
      <c r="J17" s="806"/>
      <c r="K17" s="807" t="s">
        <v>292</v>
      </c>
      <c r="L17" s="807"/>
      <c r="M17" s="807"/>
      <c r="N17" s="807"/>
      <c r="O17" s="808" t="s">
        <v>293</v>
      </c>
      <c r="P17" s="808"/>
      <c r="Q17" s="808"/>
      <c r="R17" s="809"/>
      <c r="S17" s="794" t="s">
        <v>317</v>
      </c>
      <c r="T17" s="795"/>
      <c r="U17" s="795"/>
      <c r="V17" s="7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W17" s="784"/>
    </row>
    <row r="18" spans="1:49" ht="15" customHeight="1" x14ac:dyDescent="0.3">
      <c r="A18" s="799"/>
      <c r="B18" s="800"/>
      <c r="C18" s="789" t="s">
        <v>294</v>
      </c>
      <c r="D18" s="790"/>
      <c r="E18" s="787" t="s">
        <v>295</v>
      </c>
      <c r="F18" s="788"/>
      <c r="G18" s="789" t="s">
        <v>294</v>
      </c>
      <c r="H18" s="790"/>
      <c r="I18" s="787" t="s">
        <v>295</v>
      </c>
      <c r="J18" s="788"/>
      <c r="K18" s="789" t="s">
        <v>294</v>
      </c>
      <c r="L18" s="790"/>
      <c r="M18" s="787" t="s">
        <v>295</v>
      </c>
      <c r="N18" s="788"/>
      <c r="O18" s="789" t="s">
        <v>294</v>
      </c>
      <c r="P18" s="790"/>
      <c r="Q18" s="787" t="s">
        <v>295</v>
      </c>
      <c r="R18" s="791"/>
      <c r="S18" s="792" t="s">
        <v>296</v>
      </c>
      <c r="T18" s="785" t="s">
        <v>297</v>
      </c>
      <c r="U18" s="785" t="s">
        <v>298</v>
      </c>
      <c r="V18" s="785" t="s">
        <v>299</v>
      </c>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402"/>
      <c r="AV18" s="402"/>
      <c r="AW18" s="784"/>
    </row>
    <row r="19" spans="1:49" ht="15" customHeight="1" thickBot="1" x14ac:dyDescent="0.35">
      <c r="A19" s="801"/>
      <c r="B19" s="802"/>
      <c r="C19" s="398" t="s">
        <v>318</v>
      </c>
      <c r="D19" s="403" t="s">
        <v>319</v>
      </c>
      <c r="E19" s="400" t="s">
        <v>17</v>
      </c>
      <c r="F19" s="399" t="s">
        <v>319</v>
      </c>
      <c r="G19" s="398" t="s">
        <v>318</v>
      </c>
      <c r="H19" s="403" t="s">
        <v>319</v>
      </c>
      <c r="I19" s="400" t="s">
        <v>17</v>
      </c>
      <c r="J19" s="399" t="s">
        <v>319</v>
      </c>
      <c r="K19" s="398" t="s">
        <v>318</v>
      </c>
      <c r="L19" s="403" t="s">
        <v>319</v>
      </c>
      <c r="M19" s="400" t="s">
        <v>17</v>
      </c>
      <c r="N19" s="399" t="s">
        <v>319</v>
      </c>
      <c r="O19" s="398" t="s">
        <v>318</v>
      </c>
      <c r="P19" s="403" t="s">
        <v>319</v>
      </c>
      <c r="Q19" s="400" t="s">
        <v>17</v>
      </c>
      <c r="R19" s="399" t="s">
        <v>319</v>
      </c>
      <c r="S19" s="793"/>
      <c r="T19" s="786"/>
      <c r="U19" s="786"/>
      <c r="V19" s="78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402"/>
      <c r="AV19" s="402"/>
      <c r="AW19" s="784"/>
    </row>
    <row r="20" spans="1:49" ht="20.100000000000001" customHeight="1" x14ac:dyDescent="0.3">
      <c r="A20" s="206">
        <v>1</v>
      </c>
      <c r="B20" s="28" t="str">
        <f>ProvsCities!HJ10</f>
        <v>Batanes Province</v>
      </c>
      <c r="C20" s="28">
        <f>ProvsCities!LG10</f>
        <v>0</v>
      </c>
      <c r="D20" s="28">
        <f>ProvsCities!LF10</f>
        <v>0</v>
      </c>
      <c r="E20" s="28">
        <f>ProvsCities!HT10</f>
        <v>1</v>
      </c>
      <c r="F20" s="28">
        <f>ProvsCities!HS10</f>
        <v>0</v>
      </c>
      <c r="G20" s="28">
        <f>ProvsCities!LT10</f>
        <v>2</v>
      </c>
      <c r="H20" s="28">
        <f>ProvsCities!LS10</f>
        <v>0</v>
      </c>
      <c r="I20" s="28">
        <f>ProvsCities!IG10</f>
        <v>0</v>
      </c>
      <c r="J20" s="28">
        <f>ProvsCities!IF10</f>
        <v>0</v>
      </c>
      <c r="K20" s="28">
        <f>ProvsCities!MG10</f>
        <v>7</v>
      </c>
      <c r="L20" s="28">
        <f>ProvsCities!MF10</f>
        <v>0</v>
      </c>
      <c r="M20" s="28">
        <f>ProvsCities!IT10</f>
        <v>1</v>
      </c>
      <c r="N20" s="28">
        <f>ProvsCities!IS10</f>
        <v>0</v>
      </c>
      <c r="O20" s="28">
        <f>ProvsCities!LG10+ProvsCities!LT10+ProvsCities!MG10+ProvsCities!MT10+ProvsCities!NG10+ProvsCities!NT10</f>
        <v>18</v>
      </c>
      <c r="P20" s="28">
        <f>ProvsCities!LF10+ProvsCities!LS10+ProvsCities!MF10+ProvsCities!MS10+ProvsCities!NF10+ProvsCities!NS10</f>
        <v>3</v>
      </c>
      <c r="Q20" s="28">
        <f>ProvsCities!HT10+ProvsCities!IG10+ProvsCities!IT10+ProvsCities!JG10+ProvsCities!JT10+ProvsCities!KG10</f>
        <v>11</v>
      </c>
      <c r="R20" s="28">
        <f>ProvsCities!HS10+ProvsCities!IF10+ProvsCities!IS10+ProvsCities!JF10+ProvsCities!JS10+ProvsCities!KF10</f>
        <v>0</v>
      </c>
      <c r="S20" s="406">
        <f>SUM(C20:F20)</f>
        <v>1</v>
      </c>
      <c r="T20" s="406">
        <f>SUM(G20:J20)</f>
        <v>2</v>
      </c>
      <c r="U20" s="406">
        <f>SUM(K20:N20)</f>
        <v>8</v>
      </c>
      <c r="V20" s="406">
        <f>SUM(O20:R20)</f>
        <v>32</v>
      </c>
    </row>
    <row r="21" spans="1:49" ht="20.100000000000001" customHeight="1" x14ac:dyDescent="0.3">
      <c r="A21" s="206">
        <v>2</v>
      </c>
      <c r="B21" s="28" t="str">
        <f>ProvsCities!HJ11</f>
        <v>Cagayan Province</v>
      </c>
      <c r="C21" s="28">
        <f>ProvsCities!LG11</f>
        <v>109</v>
      </c>
      <c r="D21" s="28">
        <f>ProvsCities!LF11</f>
        <v>56</v>
      </c>
      <c r="E21" s="28">
        <f>ProvsCities!HT11</f>
        <v>73</v>
      </c>
      <c r="F21" s="28">
        <f>ProvsCities!HS11</f>
        <v>39</v>
      </c>
      <c r="G21" s="28">
        <f>ProvsCities!LT11</f>
        <v>168</v>
      </c>
      <c r="H21" s="28">
        <f>ProvsCities!LS11</f>
        <v>70</v>
      </c>
      <c r="I21" s="28">
        <f>ProvsCities!IG11</f>
        <v>110</v>
      </c>
      <c r="J21" s="28">
        <f>ProvsCities!IF11</f>
        <v>38</v>
      </c>
      <c r="K21" s="28">
        <f>ProvsCities!MG11</f>
        <v>581</v>
      </c>
      <c r="L21" s="28">
        <f>ProvsCities!MF11</f>
        <v>230</v>
      </c>
      <c r="M21" s="28">
        <f>ProvsCities!IT11</f>
        <v>438</v>
      </c>
      <c r="N21" s="28">
        <f>ProvsCities!IS11</f>
        <v>164</v>
      </c>
      <c r="O21" s="28">
        <f>ProvsCities!LG11+ProvsCities!LT11+ProvsCities!MG11+ProvsCities!MT11+ProvsCities!NG11+ProvsCities!NT11</f>
        <v>2692</v>
      </c>
      <c r="P21" s="28">
        <f>ProvsCities!LF11+ProvsCities!LS11+ProvsCities!MF11+ProvsCities!MS11+ProvsCities!NF11+ProvsCities!NS11</f>
        <v>864</v>
      </c>
      <c r="Q21" s="28">
        <f>ProvsCities!HT11+ProvsCities!IG11+ProvsCities!IT11+ProvsCities!JG11+ProvsCities!JT11+ProvsCities!KG11</f>
        <v>2294</v>
      </c>
      <c r="R21" s="28">
        <f>ProvsCities!HS11+ProvsCities!IF11+ProvsCities!IS11+ProvsCities!JF11+ProvsCities!JS11+ProvsCities!KF11</f>
        <v>647</v>
      </c>
      <c r="S21" s="406">
        <f t="shared" ref="S21:S36" si="0">SUM(C21:F21)</f>
        <v>277</v>
      </c>
      <c r="T21" s="406">
        <f t="shared" ref="T21:T36" si="1">SUM(G21:J21)</f>
        <v>386</v>
      </c>
      <c r="U21" s="406">
        <f t="shared" ref="U21:U36" si="2">SUM(K21:N21)</f>
        <v>1413</v>
      </c>
      <c r="V21" s="406">
        <f t="shared" ref="V21:V36" si="3">SUM(O21:R21)</f>
        <v>6497</v>
      </c>
    </row>
    <row r="22" spans="1:49" ht="20.100000000000001" customHeight="1" x14ac:dyDescent="0.3">
      <c r="A22" s="206">
        <v>3</v>
      </c>
      <c r="B22" s="28" t="str">
        <f>ProvsCities!HJ12</f>
        <v>Cauayan City</v>
      </c>
      <c r="C22" s="28">
        <f>ProvsCities!LG12</f>
        <v>1</v>
      </c>
      <c r="D22" s="28">
        <f>ProvsCities!LF12</f>
        <v>0</v>
      </c>
      <c r="E22" s="28">
        <f>ProvsCities!HT12</f>
        <v>2</v>
      </c>
      <c r="F22" s="28">
        <f>ProvsCities!HS12</f>
        <v>0</v>
      </c>
      <c r="G22" s="28">
        <f>ProvsCities!LT12</f>
        <v>2</v>
      </c>
      <c r="H22" s="28">
        <f>ProvsCities!LS12</f>
        <v>0</v>
      </c>
      <c r="I22" s="28">
        <f>ProvsCities!IG12</f>
        <v>2</v>
      </c>
      <c r="J22" s="28">
        <f>ProvsCities!IF12</f>
        <v>2</v>
      </c>
      <c r="K22" s="28">
        <f>ProvsCities!MG12</f>
        <v>31</v>
      </c>
      <c r="L22" s="28">
        <f>ProvsCities!MF12</f>
        <v>4</v>
      </c>
      <c r="M22" s="28">
        <f>ProvsCities!IT12</f>
        <v>22</v>
      </c>
      <c r="N22" s="28">
        <f>ProvsCities!IS12</f>
        <v>6</v>
      </c>
      <c r="O22" s="28">
        <f>ProvsCities!LG12+ProvsCities!LT12+ProvsCities!MG12+ProvsCities!MT12+ProvsCities!NG12+ProvsCities!NT12</f>
        <v>111</v>
      </c>
      <c r="P22" s="28">
        <f>ProvsCities!LF12+ProvsCities!LS12+ProvsCities!MF12+ProvsCities!MS12+ProvsCities!NF12+ProvsCities!NS12</f>
        <v>24</v>
      </c>
      <c r="Q22" s="28">
        <f>ProvsCities!HT12+ProvsCities!IG12+ProvsCities!IT12+ProvsCities!JG12+ProvsCities!JT12+ProvsCities!KG12</f>
        <v>109</v>
      </c>
      <c r="R22" s="28">
        <f>ProvsCities!HS12+ProvsCities!IF12+ProvsCities!IS12+ProvsCities!JF12+ProvsCities!JS12+ProvsCities!KF12</f>
        <v>32</v>
      </c>
      <c r="S22" s="406">
        <f t="shared" si="0"/>
        <v>3</v>
      </c>
      <c r="T22" s="406">
        <f t="shared" si="1"/>
        <v>6</v>
      </c>
      <c r="U22" s="406">
        <f t="shared" si="2"/>
        <v>63</v>
      </c>
      <c r="V22" s="406">
        <f t="shared" si="3"/>
        <v>276</v>
      </c>
    </row>
    <row r="23" spans="1:49" ht="20.100000000000001" customHeight="1" x14ac:dyDescent="0.3">
      <c r="A23" s="206">
        <v>4</v>
      </c>
      <c r="B23" s="28" t="str">
        <f>ProvsCities!HJ13</f>
        <v>City of Ilagan</v>
      </c>
      <c r="C23" s="28">
        <f>ProvsCities!LG13</f>
        <v>1</v>
      </c>
      <c r="D23" s="28">
        <f>ProvsCities!LF13</f>
        <v>1</v>
      </c>
      <c r="E23" s="28">
        <f>ProvsCities!HT13</f>
        <v>0</v>
      </c>
      <c r="F23" s="28">
        <f>ProvsCities!HS13</f>
        <v>1</v>
      </c>
      <c r="G23" s="28">
        <f>ProvsCities!LT13</f>
        <v>6</v>
      </c>
      <c r="H23" s="28">
        <f>ProvsCities!LS13</f>
        <v>1</v>
      </c>
      <c r="I23" s="28">
        <f>ProvsCities!IG13</f>
        <v>10</v>
      </c>
      <c r="J23" s="28">
        <f>ProvsCities!IF13</f>
        <v>2</v>
      </c>
      <c r="K23" s="28">
        <f>ProvsCities!MG13</f>
        <v>47</v>
      </c>
      <c r="L23" s="28">
        <f>ProvsCities!MF13</f>
        <v>9</v>
      </c>
      <c r="M23" s="28">
        <f>ProvsCities!IT13</f>
        <v>35</v>
      </c>
      <c r="N23" s="28">
        <f>ProvsCities!IS13</f>
        <v>5</v>
      </c>
      <c r="O23" s="28">
        <f>ProvsCities!LG13+ProvsCities!LT13+ProvsCities!MG13+ProvsCities!MT13+ProvsCities!NG13+ProvsCities!NT13</f>
        <v>211</v>
      </c>
      <c r="P23" s="28">
        <f>ProvsCities!LF13+ProvsCities!LS13+ProvsCities!MF13+ProvsCities!MS13+ProvsCities!NF13+ProvsCities!NS13</f>
        <v>33</v>
      </c>
      <c r="Q23" s="28">
        <f>ProvsCities!HT13+ProvsCities!IG13+ProvsCities!IT13+ProvsCities!JG13+ProvsCities!JT13+ProvsCities!KG13</f>
        <v>206</v>
      </c>
      <c r="R23" s="28">
        <f>ProvsCities!HS13+ProvsCities!IF13+ProvsCities!IS13+ProvsCities!JF13+ProvsCities!JS13+ProvsCities!KF13</f>
        <v>25</v>
      </c>
      <c r="S23" s="406">
        <f t="shared" si="0"/>
        <v>3</v>
      </c>
      <c r="T23" s="406">
        <f t="shared" si="1"/>
        <v>19</v>
      </c>
      <c r="U23" s="406">
        <f t="shared" si="2"/>
        <v>96</v>
      </c>
      <c r="V23" s="406">
        <f t="shared" si="3"/>
        <v>475</v>
      </c>
    </row>
    <row r="24" spans="1:49" ht="20.100000000000001" customHeight="1" x14ac:dyDescent="0.3">
      <c r="A24" s="206">
        <v>5</v>
      </c>
      <c r="B24" s="28" t="str">
        <f>ProvsCities!HJ14</f>
        <v>Isabela Province</v>
      </c>
      <c r="C24" s="28">
        <f>ProvsCities!LG14</f>
        <v>160</v>
      </c>
      <c r="D24" s="28">
        <f>ProvsCities!LF14</f>
        <v>117</v>
      </c>
      <c r="E24" s="28">
        <f>ProvsCities!HT14</f>
        <v>129</v>
      </c>
      <c r="F24" s="28">
        <f>ProvsCities!HS14</f>
        <v>73</v>
      </c>
      <c r="G24" s="28">
        <f>ProvsCities!LT14</f>
        <v>285</v>
      </c>
      <c r="H24" s="28">
        <f>ProvsCities!LS14</f>
        <v>137</v>
      </c>
      <c r="I24" s="28">
        <f>ProvsCities!IG14</f>
        <v>188</v>
      </c>
      <c r="J24" s="28">
        <f>ProvsCities!IF14</f>
        <v>108</v>
      </c>
      <c r="K24" s="28">
        <f>ProvsCities!MG14</f>
        <v>947</v>
      </c>
      <c r="L24" s="28">
        <f>ProvsCities!MF14</f>
        <v>526</v>
      </c>
      <c r="M24" s="28">
        <f>ProvsCities!IT14</f>
        <v>690</v>
      </c>
      <c r="N24" s="28">
        <f>ProvsCities!IS14</f>
        <v>346</v>
      </c>
      <c r="O24" s="28">
        <f>ProvsCities!LG14+ProvsCities!LT14+ProvsCities!MG14+ProvsCities!MT14+ProvsCities!NG14+ProvsCities!NT14</f>
        <v>4099</v>
      </c>
      <c r="P24" s="28">
        <f>ProvsCities!LF14+ProvsCities!LS14+ProvsCities!MF14+ProvsCities!MS14+ProvsCities!NF14+ProvsCities!NS14</f>
        <v>1823</v>
      </c>
      <c r="Q24" s="28">
        <f>ProvsCities!HT14+ProvsCities!IG14+ProvsCities!IT14+ProvsCities!JG14+ProvsCities!JT14+ProvsCities!KG14</f>
        <v>3499</v>
      </c>
      <c r="R24" s="28">
        <f>ProvsCities!HS14+ProvsCities!IF14+ProvsCities!IS14+ProvsCities!JF14+ProvsCities!JS14+ProvsCities!KF14</f>
        <v>1427</v>
      </c>
      <c r="S24" s="406">
        <f t="shared" si="0"/>
        <v>479</v>
      </c>
      <c r="T24" s="406">
        <f t="shared" si="1"/>
        <v>718</v>
      </c>
      <c r="U24" s="406">
        <f t="shared" si="2"/>
        <v>2509</v>
      </c>
      <c r="V24" s="406">
        <f t="shared" si="3"/>
        <v>10848</v>
      </c>
    </row>
    <row r="25" spans="1:49" ht="20.100000000000001" customHeight="1" x14ac:dyDescent="0.3">
      <c r="A25" s="206">
        <v>6</v>
      </c>
      <c r="B25" s="28" t="str">
        <f>ProvsCities!HJ15</f>
        <v>Nueva Vizcaya Province</v>
      </c>
      <c r="C25" s="28">
        <f>ProvsCities!LG15</f>
        <v>22</v>
      </c>
      <c r="D25" s="28">
        <f>ProvsCities!LF15</f>
        <v>7</v>
      </c>
      <c r="E25" s="28">
        <f>ProvsCities!HT15</f>
        <v>26</v>
      </c>
      <c r="F25" s="28">
        <f>ProvsCities!HS15</f>
        <v>3</v>
      </c>
      <c r="G25" s="28">
        <f>ProvsCities!LT15</f>
        <v>40</v>
      </c>
      <c r="H25" s="28">
        <f>ProvsCities!LS15</f>
        <v>13</v>
      </c>
      <c r="I25" s="28">
        <f>ProvsCities!IG15</f>
        <v>26</v>
      </c>
      <c r="J25" s="28">
        <f>ProvsCities!IF15</f>
        <v>13</v>
      </c>
      <c r="K25" s="28">
        <f>ProvsCities!MG15</f>
        <v>202</v>
      </c>
      <c r="L25" s="28">
        <f>ProvsCities!MF15</f>
        <v>35</v>
      </c>
      <c r="M25" s="28">
        <f>ProvsCities!IT15</f>
        <v>165</v>
      </c>
      <c r="N25" s="28">
        <f>ProvsCities!IS15</f>
        <v>30</v>
      </c>
      <c r="O25" s="28">
        <f>ProvsCities!LG15+ProvsCities!LT15+ProvsCities!MG15+ProvsCities!MT15+ProvsCities!NG15+ProvsCities!NT15</f>
        <v>981</v>
      </c>
      <c r="P25" s="28">
        <f>ProvsCities!LF15+ProvsCities!LS15+ProvsCities!MF15+ProvsCities!MS15+ProvsCities!NF15+ProvsCities!NS15</f>
        <v>135</v>
      </c>
      <c r="Q25" s="28">
        <f>ProvsCities!HT15+ProvsCities!IG15+ProvsCities!IT15+ProvsCities!JG15+ProvsCities!JT15+ProvsCities!KG15</f>
        <v>918</v>
      </c>
      <c r="R25" s="28">
        <f>ProvsCities!HS15+ProvsCities!IF15+ProvsCities!IS15+ProvsCities!JF15+ProvsCities!JS15+ProvsCities!KF15</f>
        <v>123</v>
      </c>
      <c r="S25" s="406">
        <f t="shared" si="0"/>
        <v>58</v>
      </c>
      <c r="T25" s="406">
        <f t="shared" si="1"/>
        <v>92</v>
      </c>
      <c r="U25" s="406">
        <f t="shared" si="2"/>
        <v>432</v>
      </c>
      <c r="V25" s="406">
        <f t="shared" si="3"/>
        <v>2157</v>
      </c>
    </row>
    <row r="26" spans="1:49" ht="20.100000000000001" customHeight="1" x14ac:dyDescent="0.3">
      <c r="A26" s="206">
        <v>7</v>
      </c>
      <c r="B26" s="28" t="str">
        <f>ProvsCities!HJ16</f>
        <v>Quirino Province</v>
      </c>
      <c r="C26" s="28">
        <f>ProvsCities!LG16</f>
        <v>6</v>
      </c>
      <c r="D26" s="28">
        <f>ProvsCities!LF16</f>
        <v>4</v>
      </c>
      <c r="E26" s="28">
        <f>ProvsCities!HT16</f>
        <v>6</v>
      </c>
      <c r="F26" s="28">
        <f>ProvsCities!HS16</f>
        <v>6</v>
      </c>
      <c r="G26" s="28">
        <f>ProvsCities!LT16</f>
        <v>18</v>
      </c>
      <c r="H26" s="28">
        <f>ProvsCities!LS16</f>
        <v>6</v>
      </c>
      <c r="I26" s="28">
        <f>ProvsCities!IG16</f>
        <v>9</v>
      </c>
      <c r="J26" s="28">
        <f>ProvsCities!IF16</f>
        <v>5</v>
      </c>
      <c r="K26" s="28">
        <f>ProvsCities!MG16</f>
        <v>88</v>
      </c>
      <c r="L26" s="28">
        <f>ProvsCities!MF16</f>
        <v>33</v>
      </c>
      <c r="M26" s="28">
        <f>ProvsCities!IT16</f>
        <v>73</v>
      </c>
      <c r="N26" s="28">
        <f>ProvsCities!IS16</f>
        <v>20</v>
      </c>
      <c r="O26" s="28">
        <f>ProvsCities!LG16+ProvsCities!LT16+ProvsCities!MG16+ProvsCities!MT16+ProvsCities!NG16+ProvsCities!NT16</f>
        <v>420</v>
      </c>
      <c r="P26" s="28">
        <f>ProvsCities!LF16+ProvsCities!LS16+ProvsCities!MF16+ProvsCities!MS16+ProvsCities!NF16+ProvsCities!NS16</f>
        <v>108</v>
      </c>
      <c r="Q26" s="28">
        <f>ProvsCities!HT16+ProvsCities!IG16+ProvsCities!IT16+ProvsCities!JG16+ProvsCities!JT16+ProvsCities!KG16</f>
        <v>413</v>
      </c>
      <c r="R26" s="28">
        <f>ProvsCities!HS16+ProvsCities!IF16+ProvsCities!IS16+ProvsCities!JF16+ProvsCities!JS16+ProvsCities!KF16</f>
        <v>99</v>
      </c>
      <c r="S26" s="406">
        <f t="shared" si="0"/>
        <v>22</v>
      </c>
      <c r="T26" s="406">
        <f t="shared" si="1"/>
        <v>38</v>
      </c>
      <c r="U26" s="406">
        <f t="shared" si="2"/>
        <v>214</v>
      </c>
      <c r="V26" s="406">
        <f t="shared" si="3"/>
        <v>1040</v>
      </c>
    </row>
    <row r="27" spans="1:49" ht="20.100000000000001" customHeight="1" x14ac:dyDescent="0.3">
      <c r="A27" s="206">
        <v>8</v>
      </c>
      <c r="B27" s="28" t="str">
        <f>ProvsCities!HJ17</f>
        <v>Santiago City</v>
      </c>
      <c r="C27" s="28">
        <f>ProvsCities!LG17</f>
        <v>0</v>
      </c>
      <c r="D27" s="28">
        <f>ProvsCities!LF17</f>
        <v>0</v>
      </c>
      <c r="E27" s="28">
        <f>ProvsCities!HT17</f>
        <v>0</v>
      </c>
      <c r="F27" s="28">
        <f>ProvsCities!HS17</f>
        <v>0</v>
      </c>
      <c r="G27" s="28">
        <f>ProvsCities!LT17</f>
        <v>0</v>
      </c>
      <c r="H27" s="28">
        <f>ProvsCities!LS17</f>
        <v>0</v>
      </c>
      <c r="I27" s="28">
        <f>ProvsCities!IG17</f>
        <v>0</v>
      </c>
      <c r="J27" s="28">
        <f>ProvsCities!IF17</f>
        <v>0</v>
      </c>
      <c r="K27" s="28">
        <f>ProvsCities!MG17</f>
        <v>3</v>
      </c>
      <c r="L27" s="28">
        <f>ProvsCities!MF17</f>
        <v>0</v>
      </c>
      <c r="M27" s="28">
        <f>ProvsCities!IT17</f>
        <v>3</v>
      </c>
      <c r="N27" s="28">
        <f>ProvsCities!IS17</f>
        <v>0</v>
      </c>
      <c r="O27" s="28">
        <f>ProvsCities!LG17+ProvsCities!LT17+ProvsCities!MG17+ProvsCities!MT17+ProvsCities!NG17+ProvsCities!NT17</f>
        <v>22</v>
      </c>
      <c r="P27" s="28">
        <f>ProvsCities!LF17+ProvsCities!LS17+ProvsCities!MF17+ProvsCities!MS17+ProvsCities!NF17+ProvsCities!NS17</f>
        <v>2</v>
      </c>
      <c r="Q27" s="28">
        <f>ProvsCities!HT17+ProvsCities!IG17+ProvsCities!IT17+ProvsCities!JG17+ProvsCities!JT17+ProvsCities!KG17</f>
        <v>23</v>
      </c>
      <c r="R27" s="28">
        <f>ProvsCities!HS17+ProvsCities!IF17+ProvsCities!IS17+ProvsCities!JF17+ProvsCities!JS17+ProvsCities!KF17</f>
        <v>0</v>
      </c>
      <c r="S27" s="406">
        <f t="shared" si="0"/>
        <v>0</v>
      </c>
      <c r="T27" s="406">
        <f t="shared" si="1"/>
        <v>0</v>
      </c>
      <c r="U27" s="406">
        <f t="shared" si="2"/>
        <v>6</v>
      </c>
      <c r="V27" s="406">
        <f t="shared" si="3"/>
        <v>47</v>
      </c>
    </row>
    <row r="28" spans="1:49" ht="20.100000000000001" customHeight="1" x14ac:dyDescent="0.3">
      <c r="A28" s="206">
        <v>9</v>
      </c>
      <c r="B28" s="28" t="str">
        <f>ProvsCities!HJ18</f>
        <v>Tuguegarao</v>
      </c>
      <c r="C28" s="28">
        <f>ProvsCities!LG18</f>
        <v>0</v>
      </c>
      <c r="D28" s="28">
        <f>ProvsCities!LF18</f>
        <v>0</v>
      </c>
      <c r="E28" s="28">
        <f>ProvsCities!HT18</f>
        <v>1</v>
      </c>
      <c r="F28" s="28">
        <f>ProvsCities!HS18</f>
        <v>0</v>
      </c>
      <c r="G28" s="28">
        <f>ProvsCities!LT18</f>
        <v>0</v>
      </c>
      <c r="H28" s="28">
        <f>ProvsCities!LS18</f>
        <v>0</v>
      </c>
      <c r="I28" s="28">
        <f>ProvsCities!IG18</f>
        <v>0</v>
      </c>
      <c r="J28" s="28">
        <f>ProvsCities!IF18</f>
        <v>0</v>
      </c>
      <c r="K28" s="28">
        <f>ProvsCities!MG18</f>
        <v>0</v>
      </c>
      <c r="L28" s="28">
        <f>ProvsCities!MF18</f>
        <v>0</v>
      </c>
      <c r="M28" s="28">
        <f>ProvsCities!IT18</f>
        <v>1</v>
      </c>
      <c r="N28" s="28">
        <f>ProvsCities!IS18</f>
        <v>0</v>
      </c>
      <c r="O28" s="28">
        <f>ProvsCities!LG18+ProvsCities!LT18+ProvsCities!MG18+ProvsCities!MT18+ProvsCities!NG18+ProvsCities!NT18</f>
        <v>0</v>
      </c>
      <c r="P28" s="28">
        <f>ProvsCities!LF18+ProvsCities!LS18+ProvsCities!MF18+ProvsCities!MS18+ProvsCities!NF18+ProvsCities!NS18</f>
        <v>0</v>
      </c>
      <c r="Q28" s="28">
        <f>ProvsCities!HT18+ProvsCities!IG18+ProvsCities!IT18+ProvsCities!JG18+ProvsCities!JT18+ProvsCities!KG18</f>
        <v>2</v>
      </c>
      <c r="R28" s="28">
        <f>ProvsCities!HS18+ProvsCities!IF18+ProvsCities!IS18+ProvsCities!JF18+ProvsCities!JS18+ProvsCities!KF18</f>
        <v>0</v>
      </c>
      <c r="S28" s="406">
        <f t="shared" si="0"/>
        <v>1</v>
      </c>
      <c r="T28" s="406">
        <f t="shared" si="1"/>
        <v>0</v>
      </c>
      <c r="U28" s="406">
        <f t="shared" si="2"/>
        <v>1</v>
      </c>
      <c r="V28" s="406">
        <f t="shared" si="3"/>
        <v>2</v>
      </c>
    </row>
    <row r="29" spans="1:49" ht="20.100000000000001" customHeight="1" x14ac:dyDescent="0.3">
      <c r="A29" s="206">
        <v>10</v>
      </c>
      <c r="B29" s="28" t="str">
        <f>ProvsCities!HJ19</f>
        <v/>
      </c>
      <c r="C29" s="28" t="str">
        <f>ProvsCities!LG19</f>
        <v/>
      </c>
      <c r="D29" s="28" t="str">
        <f>ProvsCities!LF19</f>
        <v/>
      </c>
      <c r="E29" s="28" t="str">
        <f>ProvsCities!HT19</f>
        <v/>
      </c>
      <c r="F29" s="28" t="str">
        <f>ProvsCities!HS19</f>
        <v/>
      </c>
      <c r="G29" s="28" t="str">
        <f>ProvsCities!LT19</f>
        <v/>
      </c>
      <c r="H29" s="28" t="str">
        <f>ProvsCities!LS19</f>
        <v/>
      </c>
      <c r="I29" s="28" t="str">
        <f>ProvsCities!IG19</f>
        <v/>
      </c>
      <c r="J29" s="28" t="str">
        <f>ProvsCities!IF19</f>
        <v/>
      </c>
      <c r="K29" s="28" t="str">
        <f>ProvsCities!MG19</f>
        <v/>
      </c>
      <c r="L29" s="28" t="str">
        <f>ProvsCities!MF19</f>
        <v/>
      </c>
      <c r="M29" s="28" t="str">
        <f>ProvsCities!IT19</f>
        <v/>
      </c>
      <c r="N29" s="28" t="str">
        <f>ProvsCities!IS19</f>
        <v/>
      </c>
      <c r="O29" s="28" t="e">
        <f>ProvsCities!LG19+ProvsCities!LT19+ProvsCities!MG19+ProvsCities!MT19+ProvsCities!NG19+ProvsCities!NT19</f>
        <v>#VALUE!</v>
      </c>
      <c r="P29" s="28" t="e">
        <f>ProvsCities!LF19+ProvsCities!LS19+ProvsCities!MF19+ProvsCities!MS19+ProvsCities!NF19+ProvsCities!NS19</f>
        <v>#VALUE!</v>
      </c>
      <c r="Q29" s="28" t="e">
        <f>ProvsCities!HT19+ProvsCities!IG19+ProvsCities!IT19+ProvsCities!JG19+ProvsCities!JT19+ProvsCities!KG19</f>
        <v>#VALUE!</v>
      </c>
      <c r="R29" s="28" t="e">
        <f>ProvsCities!HS19+ProvsCities!IF19+ProvsCities!IS19+ProvsCities!JF19+ProvsCities!JS19+ProvsCities!KF19</f>
        <v>#VALUE!</v>
      </c>
      <c r="S29" s="28">
        <f t="shared" si="0"/>
        <v>0</v>
      </c>
      <c r="T29" s="28">
        <f t="shared" si="1"/>
        <v>0</v>
      </c>
      <c r="U29" s="28">
        <f t="shared" si="2"/>
        <v>0</v>
      </c>
      <c r="V29" s="28" t="e">
        <f t="shared" si="3"/>
        <v>#VALUE!</v>
      </c>
    </row>
    <row r="30" spans="1:49" ht="20.100000000000001" customHeight="1" x14ac:dyDescent="0.3">
      <c r="A30" s="206">
        <v>11</v>
      </c>
      <c r="B30" s="28" t="str">
        <f>ProvsCities!HJ20</f>
        <v/>
      </c>
      <c r="C30" s="28" t="str">
        <f>ProvsCities!LG20</f>
        <v/>
      </c>
      <c r="D30" s="28" t="str">
        <f>ProvsCities!LF20</f>
        <v/>
      </c>
      <c r="E30" s="28" t="str">
        <f>ProvsCities!HT20</f>
        <v/>
      </c>
      <c r="F30" s="28" t="str">
        <f>ProvsCities!HS20</f>
        <v/>
      </c>
      <c r="G30" s="28" t="str">
        <f>ProvsCities!LT20</f>
        <v/>
      </c>
      <c r="H30" s="28" t="str">
        <f>ProvsCities!LS20</f>
        <v/>
      </c>
      <c r="I30" s="28" t="str">
        <f>ProvsCities!IG20</f>
        <v/>
      </c>
      <c r="J30" s="28" t="str">
        <f>ProvsCities!IF20</f>
        <v/>
      </c>
      <c r="K30" s="28" t="str">
        <f>ProvsCities!MG20</f>
        <v/>
      </c>
      <c r="L30" s="28" t="str">
        <f>ProvsCities!MF20</f>
        <v/>
      </c>
      <c r="M30" s="28" t="str">
        <f>ProvsCities!IT20</f>
        <v/>
      </c>
      <c r="N30" s="28" t="str">
        <f>ProvsCities!IS20</f>
        <v/>
      </c>
      <c r="O30" s="28" t="e">
        <f>ProvsCities!LG20+ProvsCities!LT20+ProvsCities!MG20+ProvsCities!MT20+ProvsCities!NG20+ProvsCities!NT20</f>
        <v>#VALUE!</v>
      </c>
      <c r="P30" s="28" t="e">
        <f>ProvsCities!LF20+ProvsCities!LS20+ProvsCities!MF20+ProvsCities!MS20+ProvsCities!NF20+ProvsCities!NS20</f>
        <v>#VALUE!</v>
      </c>
      <c r="Q30" s="28" t="e">
        <f>ProvsCities!HT20+ProvsCities!IG20+ProvsCities!IT20+ProvsCities!JG20+ProvsCities!JT20+ProvsCities!KG20</f>
        <v>#VALUE!</v>
      </c>
      <c r="R30" s="28" t="e">
        <f>ProvsCities!HS20+ProvsCities!IF20+ProvsCities!IS20+ProvsCities!JF20+ProvsCities!JS20+ProvsCities!KF20</f>
        <v>#VALUE!</v>
      </c>
      <c r="S30" s="406">
        <f t="shared" si="0"/>
        <v>0</v>
      </c>
      <c r="T30" s="406">
        <f t="shared" si="1"/>
        <v>0</v>
      </c>
      <c r="U30" s="406">
        <f t="shared" si="2"/>
        <v>0</v>
      </c>
      <c r="V30" s="406" t="e">
        <f t="shared" si="3"/>
        <v>#VALUE!</v>
      </c>
    </row>
    <row r="31" spans="1:49" ht="20.100000000000001" customHeight="1" x14ac:dyDescent="0.3">
      <c r="A31" s="206">
        <v>12</v>
      </c>
      <c r="B31" s="28" t="str">
        <f>ProvsCities!HJ21</f>
        <v/>
      </c>
      <c r="C31" s="28" t="str">
        <f>ProvsCities!LG21</f>
        <v/>
      </c>
      <c r="D31" s="28" t="str">
        <f>ProvsCities!LF21</f>
        <v/>
      </c>
      <c r="E31" s="28" t="str">
        <f>ProvsCities!HT21</f>
        <v/>
      </c>
      <c r="F31" s="28" t="str">
        <f>ProvsCities!HS21</f>
        <v/>
      </c>
      <c r="G31" s="28" t="str">
        <f>ProvsCities!LT21</f>
        <v/>
      </c>
      <c r="H31" s="28" t="str">
        <f>ProvsCities!LS21</f>
        <v/>
      </c>
      <c r="I31" s="28" t="str">
        <f>ProvsCities!IG21</f>
        <v/>
      </c>
      <c r="J31" s="28" t="str">
        <f>ProvsCities!IF21</f>
        <v/>
      </c>
      <c r="K31" s="28" t="str">
        <f>ProvsCities!MG21</f>
        <v/>
      </c>
      <c r="L31" s="28" t="str">
        <f>ProvsCities!MF21</f>
        <v/>
      </c>
      <c r="M31" s="28" t="str">
        <f>ProvsCities!IT21</f>
        <v/>
      </c>
      <c r="N31" s="28" t="str">
        <f>ProvsCities!IS21</f>
        <v/>
      </c>
      <c r="O31" s="28" t="e">
        <f>ProvsCities!LG21+ProvsCities!LT21+ProvsCities!MG21+ProvsCities!MT21+ProvsCities!NG21+ProvsCities!NT21</f>
        <v>#VALUE!</v>
      </c>
      <c r="P31" s="28" t="e">
        <f>ProvsCities!LF21+ProvsCities!LS21+ProvsCities!MF21+ProvsCities!MS21+ProvsCities!NF21+ProvsCities!NS21</f>
        <v>#VALUE!</v>
      </c>
      <c r="Q31" s="28" t="e">
        <f>ProvsCities!HT21+ProvsCities!IG21+ProvsCities!IT21+ProvsCities!JG21+ProvsCities!JT21+ProvsCities!KG21</f>
        <v>#VALUE!</v>
      </c>
      <c r="R31" s="28" t="e">
        <f>ProvsCities!HS21+ProvsCities!IF21+ProvsCities!IS21+ProvsCities!JF21+ProvsCities!JS21+ProvsCities!KF21</f>
        <v>#VALUE!</v>
      </c>
      <c r="S31" s="406">
        <f t="shared" si="0"/>
        <v>0</v>
      </c>
      <c r="T31" s="406">
        <f t="shared" si="1"/>
        <v>0</v>
      </c>
      <c r="U31" s="406">
        <f t="shared" si="2"/>
        <v>0</v>
      </c>
      <c r="V31" s="406" t="e">
        <f t="shared" si="3"/>
        <v>#VALUE!</v>
      </c>
    </row>
    <row r="32" spans="1:49" ht="20.100000000000001" customHeight="1" x14ac:dyDescent="0.3">
      <c r="A32" s="206">
        <v>13</v>
      </c>
      <c r="B32" s="28" t="str">
        <f>ProvsCities!HJ22</f>
        <v/>
      </c>
      <c r="C32" s="28" t="str">
        <f>ProvsCities!LG22</f>
        <v/>
      </c>
      <c r="D32" s="28" t="str">
        <f>ProvsCities!LF22</f>
        <v/>
      </c>
      <c r="E32" s="28" t="str">
        <f>ProvsCities!HT22</f>
        <v/>
      </c>
      <c r="F32" s="28" t="str">
        <f>ProvsCities!HS22</f>
        <v/>
      </c>
      <c r="G32" s="28" t="str">
        <f>ProvsCities!LT22</f>
        <v/>
      </c>
      <c r="H32" s="28" t="str">
        <f>ProvsCities!LS22</f>
        <v/>
      </c>
      <c r="I32" s="28" t="str">
        <f>ProvsCities!IG22</f>
        <v/>
      </c>
      <c r="J32" s="28" t="str">
        <f>ProvsCities!IF22</f>
        <v/>
      </c>
      <c r="K32" s="28" t="str">
        <f>ProvsCities!MG22</f>
        <v/>
      </c>
      <c r="L32" s="28" t="str">
        <f>ProvsCities!MF22</f>
        <v/>
      </c>
      <c r="M32" s="28" t="str">
        <f>ProvsCities!IT22</f>
        <v/>
      </c>
      <c r="N32" s="28" t="str">
        <f>ProvsCities!IS22</f>
        <v/>
      </c>
      <c r="O32" s="28" t="e">
        <f>ProvsCities!LG22+ProvsCities!LT22+ProvsCities!MG22+ProvsCities!MT22+ProvsCities!NG22+ProvsCities!NT22</f>
        <v>#VALUE!</v>
      </c>
      <c r="P32" s="28" t="e">
        <f>ProvsCities!LF22+ProvsCities!LS22+ProvsCities!MF22+ProvsCities!MS22+ProvsCities!NF22+ProvsCities!NS22</f>
        <v>#VALUE!</v>
      </c>
      <c r="Q32" s="28" t="e">
        <f>ProvsCities!HT22+ProvsCities!IG22+ProvsCities!IT22+ProvsCities!JG22+ProvsCities!JT22+ProvsCities!KG22</f>
        <v>#VALUE!</v>
      </c>
      <c r="R32" s="28" t="e">
        <f>ProvsCities!HS22+ProvsCities!IF22+ProvsCities!IS22+ProvsCities!JF22+ProvsCities!JS22+ProvsCities!KF22</f>
        <v>#VALUE!</v>
      </c>
      <c r="S32" s="406">
        <f t="shared" si="0"/>
        <v>0</v>
      </c>
      <c r="T32" s="406">
        <f t="shared" si="1"/>
        <v>0</v>
      </c>
      <c r="U32" s="406">
        <f t="shared" si="2"/>
        <v>0</v>
      </c>
      <c r="V32" s="406" t="e">
        <f t="shared" si="3"/>
        <v>#VALUE!</v>
      </c>
    </row>
    <row r="33" spans="1:22" ht="20.100000000000001" customHeight="1" x14ac:dyDescent="0.3">
      <c r="A33" s="206">
        <v>14</v>
      </c>
      <c r="B33" s="28" t="str">
        <f>ProvsCities!HJ23</f>
        <v/>
      </c>
      <c r="C33" s="28" t="str">
        <f>ProvsCities!LG23</f>
        <v/>
      </c>
      <c r="D33" s="28" t="str">
        <f>ProvsCities!LF23</f>
        <v/>
      </c>
      <c r="E33" s="28" t="str">
        <f>ProvsCities!HT23</f>
        <v/>
      </c>
      <c r="F33" s="28" t="str">
        <f>ProvsCities!HS23</f>
        <v/>
      </c>
      <c r="G33" s="28" t="str">
        <f>ProvsCities!LT23</f>
        <v/>
      </c>
      <c r="H33" s="28" t="str">
        <f>ProvsCities!LS23</f>
        <v/>
      </c>
      <c r="I33" s="28" t="str">
        <f>ProvsCities!IG23</f>
        <v/>
      </c>
      <c r="J33" s="28" t="str">
        <f>ProvsCities!IF23</f>
        <v/>
      </c>
      <c r="K33" s="28" t="str">
        <f>ProvsCities!MG23</f>
        <v/>
      </c>
      <c r="L33" s="28" t="str">
        <f>ProvsCities!MF23</f>
        <v/>
      </c>
      <c r="M33" s="28" t="str">
        <f>ProvsCities!IT23</f>
        <v/>
      </c>
      <c r="N33" s="28" t="str">
        <f>ProvsCities!IS23</f>
        <v/>
      </c>
      <c r="O33" s="28" t="e">
        <f>ProvsCities!LG23+ProvsCities!LT23+ProvsCities!MG23+ProvsCities!MT23+ProvsCities!NG23+ProvsCities!NT23</f>
        <v>#VALUE!</v>
      </c>
      <c r="P33" s="28" t="e">
        <f>ProvsCities!LF23+ProvsCities!LS23+ProvsCities!MF23+ProvsCities!MS23+ProvsCities!NF23+ProvsCities!NS23</f>
        <v>#VALUE!</v>
      </c>
      <c r="Q33" s="28" t="e">
        <f>ProvsCities!HT23+ProvsCities!IG23+ProvsCities!IT23+ProvsCities!JG23+ProvsCities!JT23+ProvsCities!KG23</f>
        <v>#VALUE!</v>
      </c>
      <c r="R33" s="28" t="e">
        <f>ProvsCities!HS23+ProvsCities!IF23+ProvsCities!IS23+ProvsCities!JF23+ProvsCities!JS23+ProvsCities!KF23</f>
        <v>#VALUE!</v>
      </c>
      <c r="S33" s="406">
        <f t="shared" si="0"/>
        <v>0</v>
      </c>
      <c r="T33" s="406">
        <f t="shared" si="1"/>
        <v>0</v>
      </c>
      <c r="U33" s="406">
        <f t="shared" si="2"/>
        <v>0</v>
      </c>
      <c r="V33" s="406" t="e">
        <f t="shared" si="3"/>
        <v>#VALUE!</v>
      </c>
    </row>
    <row r="34" spans="1:22" ht="20.100000000000001" customHeight="1" x14ac:dyDescent="0.3">
      <c r="A34" s="206">
        <v>15</v>
      </c>
      <c r="B34" s="28" t="str">
        <f>ProvsCities!HJ24</f>
        <v/>
      </c>
      <c r="C34" s="28" t="str">
        <f>ProvsCities!LG24</f>
        <v/>
      </c>
      <c r="D34" s="28" t="str">
        <f>ProvsCities!LF24</f>
        <v/>
      </c>
      <c r="E34" s="28" t="str">
        <f>ProvsCities!HT24</f>
        <v/>
      </c>
      <c r="F34" s="28" t="str">
        <f>ProvsCities!HS24</f>
        <v/>
      </c>
      <c r="G34" s="28" t="str">
        <f>ProvsCities!LT24</f>
        <v/>
      </c>
      <c r="H34" s="28" t="str">
        <f>ProvsCities!LS24</f>
        <v/>
      </c>
      <c r="I34" s="28" t="str">
        <f>ProvsCities!IG24</f>
        <v/>
      </c>
      <c r="J34" s="28" t="str">
        <f>ProvsCities!IF24</f>
        <v/>
      </c>
      <c r="K34" s="28" t="str">
        <f>ProvsCities!MG24</f>
        <v/>
      </c>
      <c r="L34" s="28" t="str">
        <f>ProvsCities!MF24</f>
        <v/>
      </c>
      <c r="M34" s="28" t="str">
        <f>ProvsCities!IT24</f>
        <v/>
      </c>
      <c r="N34" s="28" t="str">
        <f>ProvsCities!IS24</f>
        <v/>
      </c>
      <c r="O34" s="28" t="e">
        <f>ProvsCities!LG24+ProvsCities!LT24+ProvsCities!MG24+ProvsCities!MT24+ProvsCities!NG24+ProvsCities!NT24</f>
        <v>#VALUE!</v>
      </c>
      <c r="P34" s="28" t="e">
        <f>ProvsCities!LF24+ProvsCities!LS24+ProvsCities!MF24+ProvsCities!MS24+ProvsCities!NF24+ProvsCities!NS24</f>
        <v>#VALUE!</v>
      </c>
      <c r="Q34" s="28" t="e">
        <f>ProvsCities!HT24+ProvsCities!IG24+ProvsCities!IT24+ProvsCities!JG24+ProvsCities!JT24+ProvsCities!KG24</f>
        <v>#VALUE!</v>
      </c>
      <c r="R34" s="28" t="e">
        <f>ProvsCities!HS24+ProvsCities!IF24+ProvsCities!IS24+ProvsCities!JF24+ProvsCities!JS24+ProvsCities!KF24</f>
        <v>#VALUE!</v>
      </c>
      <c r="S34" s="406">
        <f t="shared" si="0"/>
        <v>0</v>
      </c>
      <c r="T34" s="406">
        <f t="shared" si="1"/>
        <v>0</v>
      </c>
      <c r="U34" s="406">
        <f t="shared" si="2"/>
        <v>0</v>
      </c>
      <c r="V34" s="406" t="e">
        <f t="shared" si="3"/>
        <v>#VALUE!</v>
      </c>
    </row>
    <row r="35" spans="1:22" ht="20.100000000000001" customHeight="1" x14ac:dyDescent="0.3">
      <c r="A35" s="206">
        <v>16</v>
      </c>
      <c r="B35" s="28" t="str">
        <f>ProvsCities!HJ25</f>
        <v/>
      </c>
      <c r="C35" s="28" t="str">
        <f>ProvsCities!LG25</f>
        <v/>
      </c>
      <c r="D35" s="28" t="str">
        <f>ProvsCities!LF25</f>
        <v/>
      </c>
      <c r="E35" s="28" t="str">
        <f>ProvsCities!HT25</f>
        <v/>
      </c>
      <c r="F35" s="28" t="str">
        <f>ProvsCities!HS25</f>
        <v/>
      </c>
      <c r="G35" s="28" t="str">
        <f>ProvsCities!LT25</f>
        <v/>
      </c>
      <c r="H35" s="28" t="str">
        <f>ProvsCities!LS25</f>
        <v/>
      </c>
      <c r="I35" s="28" t="str">
        <f>ProvsCities!IG25</f>
        <v/>
      </c>
      <c r="J35" s="28" t="str">
        <f>ProvsCities!IF25</f>
        <v/>
      </c>
      <c r="K35" s="28" t="str">
        <f>ProvsCities!MG25</f>
        <v/>
      </c>
      <c r="L35" s="28" t="str">
        <f>ProvsCities!MF25</f>
        <v/>
      </c>
      <c r="M35" s="28" t="str">
        <f>ProvsCities!IT25</f>
        <v/>
      </c>
      <c r="N35" s="28" t="str">
        <f>ProvsCities!IS25</f>
        <v/>
      </c>
      <c r="O35" s="28" t="e">
        <f>ProvsCities!LG25+ProvsCities!LT25+ProvsCities!MG25+ProvsCities!MT25+ProvsCities!NG25+ProvsCities!NT25</f>
        <v>#VALUE!</v>
      </c>
      <c r="P35" s="28" t="e">
        <f>ProvsCities!LF25+ProvsCities!LS25+ProvsCities!MF25+ProvsCities!MS25+ProvsCities!NF25+ProvsCities!NS25</f>
        <v>#VALUE!</v>
      </c>
      <c r="Q35" s="28" t="e">
        <f>ProvsCities!HT25+ProvsCities!IG25+ProvsCities!IT25+ProvsCities!JG25+ProvsCities!JT25+ProvsCities!KG25</f>
        <v>#VALUE!</v>
      </c>
      <c r="R35" s="28" t="e">
        <f>ProvsCities!HS25+ProvsCities!IF25+ProvsCities!IS25+ProvsCities!JF25+ProvsCities!JS25+ProvsCities!KF25</f>
        <v>#VALUE!</v>
      </c>
      <c r="S35" s="406">
        <f t="shared" si="0"/>
        <v>0</v>
      </c>
      <c r="T35" s="406">
        <f t="shared" si="1"/>
        <v>0</v>
      </c>
      <c r="U35" s="406">
        <f t="shared" si="2"/>
        <v>0</v>
      </c>
      <c r="V35" s="406" t="e">
        <f t="shared" si="3"/>
        <v>#VALUE!</v>
      </c>
    </row>
    <row r="36" spans="1:22" ht="20.100000000000001" customHeight="1" x14ac:dyDescent="0.3">
      <c r="A36" s="206">
        <v>17</v>
      </c>
      <c r="B36" s="28" t="str">
        <f>ProvsCities!HJ26</f>
        <v/>
      </c>
      <c r="C36" s="28" t="str">
        <f>ProvsCities!LG26</f>
        <v/>
      </c>
      <c r="D36" s="28" t="str">
        <f>ProvsCities!LF26</f>
        <v/>
      </c>
      <c r="E36" s="28" t="str">
        <f>ProvsCities!HT26</f>
        <v/>
      </c>
      <c r="F36" s="28" t="str">
        <f>ProvsCities!HS26</f>
        <v/>
      </c>
      <c r="G36" s="28" t="str">
        <f>ProvsCities!LT26</f>
        <v/>
      </c>
      <c r="H36" s="28" t="str">
        <f>ProvsCities!LS26</f>
        <v/>
      </c>
      <c r="I36" s="28" t="str">
        <f>ProvsCities!IG26</f>
        <v/>
      </c>
      <c r="J36" s="28" t="str">
        <f>ProvsCities!IF26</f>
        <v/>
      </c>
      <c r="K36" s="28" t="str">
        <f>ProvsCities!MG26</f>
        <v/>
      </c>
      <c r="L36" s="28" t="str">
        <f>ProvsCities!MF26</f>
        <v/>
      </c>
      <c r="M36" s="28" t="str">
        <f>ProvsCities!IT26</f>
        <v/>
      </c>
      <c r="N36" s="28" t="str">
        <f>ProvsCities!IS26</f>
        <v/>
      </c>
      <c r="O36" s="28" t="e">
        <f>ProvsCities!LG26+ProvsCities!LT26+ProvsCities!MG26+ProvsCities!MT26+ProvsCities!NG26+ProvsCities!NT26</f>
        <v>#VALUE!</v>
      </c>
      <c r="P36" s="28" t="e">
        <f>ProvsCities!LF26+ProvsCities!LS26+ProvsCities!MF26+ProvsCities!MS26+ProvsCities!NF26+ProvsCities!NS26</f>
        <v>#VALUE!</v>
      </c>
      <c r="Q36" s="28" t="e">
        <f>ProvsCities!HT26+ProvsCities!IG26+ProvsCities!IT26+ProvsCities!JG26+ProvsCities!JT26+ProvsCities!KG26</f>
        <v>#VALUE!</v>
      </c>
      <c r="R36" s="28" t="e">
        <f>ProvsCities!HS26+ProvsCities!IF26+ProvsCities!IS26+ProvsCities!JF26+ProvsCities!JS26+ProvsCities!KF26</f>
        <v>#VALUE!</v>
      </c>
      <c r="S36" s="406">
        <f t="shared" si="0"/>
        <v>0</v>
      </c>
      <c r="T36" s="406">
        <f t="shared" si="1"/>
        <v>0</v>
      </c>
      <c r="U36" s="406">
        <f t="shared" si="2"/>
        <v>0</v>
      </c>
      <c r="V36" s="406" t="e">
        <f t="shared" si="3"/>
        <v>#VALUE!</v>
      </c>
    </row>
    <row r="37" spans="1:22" ht="20.100000000000001" hidden="1" customHeight="1" x14ac:dyDescent="0.3"/>
    <row r="38" spans="1:22" ht="20.100000000000001" hidden="1" customHeight="1" x14ac:dyDescent="0.3"/>
    <row r="39" spans="1:22" ht="20.100000000000001" hidden="1" customHeight="1" x14ac:dyDescent="0.3"/>
    <row r="40" spans="1:22" ht="20.100000000000001" hidden="1" customHeight="1" x14ac:dyDescent="0.3"/>
    <row r="41" spans="1:22" ht="20.100000000000001" hidden="1" customHeight="1" x14ac:dyDescent="0.3"/>
    <row r="42" spans="1:22" ht="20.100000000000001" hidden="1" customHeight="1" x14ac:dyDescent="0.3"/>
    <row r="43" spans="1:22" ht="20.100000000000001" hidden="1" customHeight="1" x14ac:dyDescent="0.3"/>
    <row r="44" spans="1:22" ht="20.100000000000001" hidden="1" customHeight="1" x14ac:dyDescent="0.3"/>
    <row r="45" spans="1:22" ht="20.100000000000001" hidden="1" customHeight="1" x14ac:dyDescent="0.3"/>
    <row r="46" spans="1:22" ht="20.100000000000001" hidden="1" customHeight="1" x14ac:dyDescent="0.3"/>
    <row r="47" spans="1:22" ht="20.100000000000001" hidden="1" customHeight="1" x14ac:dyDescent="0.3"/>
    <row r="48" spans="1:22" ht="20.100000000000001" hidden="1" customHeight="1" x14ac:dyDescent="0.3"/>
    <row r="49" ht="20.100000000000001" hidden="1" customHeight="1" x14ac:dyDescent="0.3"/>
    <row r="50" ht="20.100000000000001" hidden="1" customHeight="1" x14ac:dyDescent="0.3"/>
    <row r="51" ht="20.100000000000001" hidden="1" customHeight="1" x14ac:dyDescent="0.3"/>
    <row r="52" ht="20.100000000000001" hidden="1" customHeight="1" x14ac:dyDescent="0.3"/>
    <row r="53" ht="20.100000000000001" hidden="1" customHeight="1" x14ac:dyDescent="0.3"/>
    <row r="54" ht="20.100000000000001" hidden="1" customHeight="1" x14ac:dyDescent="0.3"/>
    <row r="55" ht="20.100000000000001" hidden="1" customHeight="1" x14ac:dyDescent="0.3"/>
    <row r="56" ht="20.100000000000001" hidden="1" customHeight="1" x14ac:dyDescent="0.3"/>
    <row r="57" ht="20.100000000000001" hidden="1" customHeight="1" x14ac:dyDescent="0.3"/>
    <row r="58" ht="20.100000000000001" hidden="1" customHeight="1" x14ac:dyDescent="0.3"/>
    <row r="59" ht="20.100000000000001" hidden="1" customHeight="1" x14ac:dyDescent="0.3"/>
    <row r="60" ht="20.100000000000001" hidden="1" customHeight="1" x14ac:dyDescent="0.3"/>
    <row r="61" ht="20.100000000000001" hidden="1" customHeight="1" x14ac:dyDescent="0.3"/>
    <row r="62" ht="20.100000000000001" hidden="1" customHeight="1" x14ac:dyDescent="0.3"/>
    <row r="63" ht="20.100000000000001" hidden="1" customHeight="1" x14ac:dyDescent="0.3"/>
    <row r="64" ht="20.100000000000001" hidden="1" customHeight="1" x14ac:dyDescent="0.3"/>
    <row r="65" ht="20.100000000000001" hidden="1" customHeight="1" x14ac:dyDescent="0.3"/>
    <row r="66" ht="20.100000000000001" hidden="1" customHeight="1" x14ac:dyDescent="0.3"/>
    <row r="67" ht="20.100000000000001" hidden="1" customHeight="1" x14ac:dyDescent="0.3"/>
    <row r="68" ht="20.100000000000001" hidden="1" customHeight="1" x14ac:dyDescent="0.3"/>
    <row r="69" ht="20.100000000000001" hidden="1" customHeight="1" x14ac:dyDescent="0.3"/>
    <row r="70" ht="20.100000000000001" hidden="1" customHeight="1" x14ac:dyDescent="0.3"/>
    <row r="71" ht="20.100000000000001" hidden="1" customHeight="1" x14ac:dyDescent="0.3"/>
    <row r="72" ht="20.100000000000001" hidden="1" customHeight="1" x14ac:dyDescent="0.3"/>
    <row r="73" ht="20.100000000000001" hidden="1" customHeight="1" x14ac:dyDescent="0.3"/>
    <row r="74" ht="20.100000000000001" hidden="1" customHeight="1" x14ac:dyDescent="0.3"/>
    <row r="75" ht="20.100000000000001" hidden="1" customHeight="1" x14ac:dyDescent="0.3"/>
    <row r="76" ht="20.100000000000001" hidden="1" customHeight="1" x14ac:dyDescent="0.3"/>
    <row r="77" ht="20.100000000000001" hidden="1" customHeight="1" x14ac:dyDescent="0.3"/>
    <row r="78" ht="20.100000000000001" hidden="1" customHeight="1" x14ac:dyDescent="0.3"/>
    <row r="79" ht="20.100000000000001" hidden="1" customHeight="1" x14ac:dyDescent="0.3"/>
    <row r="80" ht="20.100000000000001" hidden="1" customHeight="1" x14ac:dyDescent="0.3"/>
    <row r="81" ht="20.100000000000001" hidden="1" customHeight="1" x14ac:dyDescent="0.3"/>
    <row r="82" ht="20.100000000000001" hidden="1" customHeight="1" x14ac:dyDescent="0.3"/>
    <row r="83" ht="20.100000000000001" hidden="1" customHeight="1" x14ac:dyDescent="0.3"/>
    <row r="84" ht="20.100000000000001" hidden="1" customHeight="1" x14ac:dyDescent="0.3"/>
    <row r="85" ht="20.100000000000001" hidden="1" customHeight="1" x14ac:dyDescent="0.3"/>
    <row r="86" ht="20.100000000000001" hidden="1" customHeight="1" x14ac:dyDescent="0.3"/>
    <row r="87" ht="20.100000000000001" hidden="1" customHeight="1" x14ac:dyDescent="0.3"/>
    <row r="88" ht="20.100000000000001" hidden="1" customHeight="1" x14ac:dyDescent="0.3"/>
    <row r="89" ht="20.100000000000001" hidden="1" customHeight="1" x14ac:dyDescent="0.3"/>
    <row r="90" ht="20.100000000000001" hidden="1" customHeight="1" x14ac:dyDescent="0.3"/>
    <row r="91" ht="20.100000000000001" hidden="1" customHeight="1" x14ac:dyDescent="0.3"/>
    <row r="92" ht="20.100000000000001" hidden="1" customHeight="1" x14ac:dyDescent="0.3"/>
    <row r="93" ht="20.100000000000001" hidden="1" customHeight="1" x14ac:dyDescent="0.3"/>
    <row r="94" ht="20.100000000000001" hidden="1" customHeight="1" x14ac:dyDescent="0.3"/>
    <row r="95" ht="20.100000000000001" hidden="1" customHeight="1" x14ac:dyDescent="0.3"/>
    <row r="96" ht="20.100000000000001" hidden="1" customHeight="1" x14ac:dyDescent="0.3"/>
    <row r="97" ht="20.100000000000001" hidden="1" customHeight="1" x14ac:dyDescent="0.3"/>
    <row r="98" ht="20.100000000000001" hidden="1" customHeight="1" x14ac:dyDescent="0.3"/>
    <row r="99" ht="20.100000000000001" hidden="1" customHeight="1" x14ac:dyDescent="0.3"/>
    <row r="100" ht="14.4" hidden="1" x14ac:dyDescent="0.3"/>
    <row r="101" ht="14.4" hidden="1" x14ac:dyDescent="0.3"/>
  </sheetData>
  <sheetProtection algorithmName="SHA-512" hashValue="0lNJTMiV3m+pPjKXz5u6ubQ1bdLmK9cpnn5UjeM79fuE4qKXOnWwiqTOff5DVidpbNil4BIDnWTNOgioF+zU3A==" saltValue="oU//L286pOUHEN8W8Al0Ug==" spinCount="100000" sheet="1" objects="1" scenarios="1"/>
  <mergeCells count="69">
    <mergeCell ref="H7:K7"/>
    <mergeCell ref="L7:O7"/>
    <mergeCell ref="M10:N10"/>
    <mergeCell ref="Q10:R10"/>
    <mergeCell ref="D2:S2"/>
    <mergeCell ref="E3:S3"/>
    <mergeCell ref="I5:K5"/>
    <mergeCell ref="L5:M5"/>
    <mergeCell ref="J6:K6"/>
    <mergeCell ref="L6:M6"/>
    <mergeCell ref="C8:F10"/>
    <mergeCell ref="G8:R8"/>
    <mergeCell ref="G9:L9"/>
    <mergeCell ref="M9:R9"/>
    <mergeCell ref="G10:H10"/>
    <mergeCell ref="I10:J10"/>
    <mergeCell ref="Q11:R11"/>
    <mergeCell ref="M12:N12"/>
    <mergeCell ref="Q12:R12"/>
    <mergeCell ref="O11:P11"/>
    <mergeCell ref="C12:F12"/>
    <mergeCell ref="G12:H12"/>
    <mergeCell ref="I12:J12"/>
    <mergeCell ref="K12:L12"/>
    <mergeCell ref="O12:P12"/>
    <mergeCell ref="M13:N13"/>
    <mergeCell ref="Q13:R13"/>
    <mergeCell ref="M14:N14"/>
    <mergeCell ref="Q14:R14"/>
    <mergeCell ref="C13:F13"/>
    <mergeCell ref="G13:H13"/>
    <mergeCell ref="I13:J13"/>
    <mergeCell ref="K13:L13"/>
    <mergeCell ref="O13:P13"/>
    <mergeCell ref="C14:F14"/>
    <mergeCell ref="G14:H14"/>
    <mergeCell ref="I14:J14"/>
    <mergeCell ref="K14:L14"/>
    <mergeCell ref="O14:P14"/>
    <mergeCell ref="C15:F15"/>
    <mergeCell ref="G15:L15"/>
    <mergeCell ref="M15:R15"/>
    <mergeCell ref="A17:B19"/>
    <mergeCell ref="C17:F17"/>
    <mergeCell ref="G17:J17"/>
    <mergeCell ref="K17:N17"/>
    <mergeCell ref="O17:R17"/>
    <mergeCell ref="C18:D18"/>
    <mergeCell ref="R16:V16"/>
    <mergeCell ref="E18:F18"/>
    <mergeCell ref="G18:H18"/>
    <mergeCell ref="I18:J18"/>
    <mergeCell ref="K18:L18"/>
    <mergeCell ref="M18:N18"/>
    <mergeCell ref="O18:P18"/>
    <mergeCell ref="Q18:R18"/>
    <mergeCell ref="S18:S19"/>
    <mergeCell ref="S17:V17"/>
    <mergeCell ref="AW17:AW19"/>
    <mergeCell ref="T18:T19"/>
    <mergeCell ref="U18:U19"/>
    <mergeCell ref="V18:V19"/>
    <mergeCell ref="K10:L10"/>
    <mergeCell ref="O10:P10"/>
    <mergeCell ref="C11:F11"/>
    <mergeCell ref="G11:H11"/>
    <mergeCell ref="I11:J11"/>
    <mergeCell ref="K11:L11"/>
    <mergeCell ref="M11:N11"/>
  </mergeCells>
  <conditionalFormatting sqref="A21">
    <cfRule type="expression" dxfId="2246" priority="5211">
      <formula>$B21=""</formula>
    </cfRule>
    <cfRule type="expression" dxfId="2245" priority="5212">
      <formula>$B21=0</formula>
    </cfRule>
    <cfRule type="expression" dxfId="2244" priority="5213">
      <formula>$B21&lt;&gt;""</formula>
    </cfRule>
  </conditionalFormatting>
  <conditionalFormatting sqref="B21">
    <cfRule type="cellIs" dxfId="2243" priority="5209" operator="equal">
      <formula>0</formula>
    </cfRule>
    <cfRule type="containsBlanks" dxfId="2242" priority="5210">
      <formula>LEN(TRIM(B21))=0</formula>
    </cfRule>
    <cfRule type="notContainsBlanks" dxfId="2241" priority="5214">
      <formula>LEN(TRIM(B21))&gt;0</formula>
    </cfRule>
  </conditionalFormatting>
  <conditionalFormatting sqref="C21">
    <cfRule type="expression" dxfId="2240" priority="5206">
      <formula>$B21=""</formula>
    </cfRule>
    <cfRule type="expression" dxfId="2239" priority="5207">
      <formula>$B21=0</formula>
    </cfRule>
    <cfRule type="expression" dxfId="2238" priority="5208">
      <formula>$B21&lt;&gt;""</formula>
    </cfRule>
  </conditionalFormatting>
  <conditionalFormatting sqref="D21">
    <cfRule type="expression" dxfId="2237" priority="5203">
      <formula>$B21=""</formula>
    </cfRule>
    <cfRule type="expression" dxfId="2236" priority="5204">
      <formula>$B21=0</formula>
    </cfRule>
    <cfRule type="expression" dxfId="2235" priority="5205">
      <formula>$B21&lt;&gt;""</formula>
    </cfRule>
  </conditionalFormatting>
  <conditionalFormatting sqref="E21">
    <cfRule type="expression" dxfId="2234" priority="5200">
      <formula>$B21=""</formula>
    </cfRule>
    <cfRule type="expression" dxfId="2233" priority="5201">
      <formula>$B21=0</formula>
    </cfRule>
    <cfRule type="expression" dxfId="2232" priority="5202">
      <formula>$B21&lt;&gt;""</formula>
    </cfRule>
  </conditionalFormatting>
  <conditionalFormatting sqref="F21">
    <cfRule type="expression" dxfId="2231" priority="5197">
      <formula>$B21=""</formula>
    </cfRule>
    <cfRule type="expression" dxfId="2230" priority="5198">
      <formula>$B21=0</formula>
    </cfRule>
    <cfRule type="expression" dxfId="2229" priority="5199">
      <formula>$B21&lt;&gt;""</formula>
    </cfRule>
  </conditionalFormatting>
  <conditionalFormatting sqref="G21">
    <cfRule type="expression" dxfId="2228" priority="5194">
      <formula>$B21=""</formula>
    </cfRule>
    <cfRule type="expression" dxfId="2227" priority="5195">
      <formula>$B21=0</formula>
    </cfRule>
    <cfRule type="expression" dxfId="2226" priority="5196">
      <formula>$B21&lt;&gt;""</formula>
    </cfRule>
  </conditionalFormatting>
  <conditionalFormatting sqref="H21">
    <cfRule type="expression" dxfId="2225" priority="5191">
      <formula>$B21=""</formula>
    </cfRule>
    <cfRule type="expression" dxfId="2224" priority="5192">
      <formula>$B21=0</formula>
    </cfRule>
    <cfRule type="expression" dxfId="2223" priority="5193">
      <formula>$B21&lt;&gt;""</formula>
    </cfRule>
  </conditionalFormatting>
  <conditionalFormatting sqref="I21">
    <cfRule type="expression" dxfId="2222" priority="5188">
      <formula>$B21=""</formula>
    </cfRule>
    <cfRule type="expression" dxfId="2221" priority="5189">
      <formula>$B21=0</formula>
    </cfRule>
    <cfRule type="expression" dxfId="2220" priority="5190">
      <formula>$B21&lt;&gt;""</formula>
    </cfRule>
  </conditionalFormatting>
  <conditionalFormatting sqref="J21">
    <cfRule type="expression" dxfId="2219" priority="5185">
      <formula>$B21=""</formula>
    </cfRule>
    <cfRule type="expression" dxfId="2218" priority="5186">
      <formula>$B21=0</formula>
    </cfRule>
    <cfRule type="expression" dxfId="2217" priority="5187">
      <formula>$B21&lt;&gt;""</formula>
    </cfRule>
  </conditionalFormatting>
  <conditionalFormatting sqref="K21">
    <cfRule type="expression" dxfId="2216" priority="5182">
      <formula>$B21=""</formula>
    </cfRule>
    <cfRule type="expression" dxfId="2215" priority="5183">
      <formula>$B21=0</formula>
    </cfRule>
    <cfRule type="expression" dxfId="2214" priority="5184">
      <formula>$B21&lt;&gt;""</formula>
    </cfRule>
  </conditionalFormatting>
  <conditionalFormatting sqref="L21">
    <cfRule type="expression" dxfId="2213" priority="5179">
      <formula>$B21=""</formula>
    </cfRule>
    <cfRule type="expression" dxfId="2212" priority="5180">
      <formula>$B21=0</formula>
    </cfRule>
    <cfRule type="expression" dxfId="2211" priority="5181">
      <formula>$B21&lt;&gt;""</formula>
    </cfRule>
  </conditionalFormatting>
  <conditionalFormatting sqref="M21">
    <cfRule type="expression" dxfId="2210" priority="5176">
      <formula>$B21=""</formula>
    </cfRule>
    <cfRule type="expression" dxfId="2209" priority="5177">
      <formula>$B21=0</formula>
    </cfRule>
    <cfRule type="expression" dxfId="2208" priority="5178">
      <formula>$B21&lt;&gt;""</formula>
    </cfRule>
  </conditionalFormatting>
  <conditionalFormatting sqref="N21">
    <cfRule type="expression" dxfId="2207" priority="5173">
      <formula>$B21=""</formula>
    </cfRule>
    <cfRule type="expression" dxfId="2206" priority="5174">
      <formula>$B21=0</formula>
    </cfRule>
    <cfRule type="expression" dxfId="2205" priority="5175">
      <formula>$B21&lt;&gt;""</formula>
    </cfRule>
  </conditionalFormatting>
  <conditionalFormatting sqref="O21">
    <cfRule type="expression" dxfId="2204" priority="5170">
      <formula>$B21=""</formula>
    </cfRule>
    <cfRule type="expression" dxfId="2203" priority="5171">
      <formula>$B21=0</formula>
    </cfRule>
    <cfRule type="expression" dxfId="2202" priority="5172">
      <formula>$B21&lt;&gt;""</formula>
    </cfRule>
  </conditionalFormatting>
  <conditionalFormatting sqref="P21">
    <cfRule type="expression" dxfId="2201" priority="5167">
      <formula>$B21=""</formula>
    </cfRule>
    <cfRule type="expression" dxfId="2200" priority="5168">
      <formula>$B21=0</formula>
    </cfRule>
    <cfRule type="expression" dxfId="2199" priority="5169">
      <formula>$B21&lt;&gt;""</formula>
    </cfRule>
  </conditionalFormatting>
  <conditionalFormatting sqref="Q21">
    <cfRule type="expression" dxfId="2198" priority="5164">
      <formula>$B21=""</formula>
    </cfRule>
    <cfRule type="expression" dxfId="2197" priority="5165">
      <formula>$B21=0</formula>
    </cfRule>
    <cfRule type="expression" dxfId="2196" priority="5166">
      <formula>$B21&lt;&gt;""</formula>
    </cfRule>
  </conditionalFormatting>
  <conditionalFormatting sqref="R21">
    <cfRule type="expression" dxfId="2195" priority="5161">
      <formula>$B21=""</formula>
    </cfRule>
    <cfRule type="expression" dxfId="2194" priority="5162">
      <formula>$B21=0</formula>
    </cfRule>
    <cfRule type="expression" dxfId="2193" priority="5163">
      <formula>$B21&lt;&gt;""</formula>
    </cfRule>
  </conditionalFormatting>
  <conditionalFormatting sqref="A23">
    <cfRule type="expression" dxfId="2192" priority="5157">
      <formula>$B23=""</formula>
    </cfRule>
    <cfRule type="expression" dxfId="2191" priority="5158">
      <formula>$B23=0</formula>
    </cfRule>
    <cfRule type="expression" dxfId="2190" priority="5159">
      <formula>$B23&lt;&gt;""</formula>
    </cfRule>
  </conditionalFormatting>
  <conditionalFormatting sqref="B23">
    <cfRule type="cellIs" dxfId="2189" priority="5155" operator="equal">
      <formula>0</formula>
    </cfRule>
    <cfRule type="containsBlanks" dxfId="2188" priority="5156">
      <formula>LEN(TRIM(B23))=0</formula>
    </cfRule>
    <cfRule type="notContainsBlanks" dxfId="2187" priority="5160">
      <formula>LEN(TRIM(B23))&gt;0</formula>
    </cfRule>
  </conditionalFormatting>
  <conditionalFormatting sqref="C23">
    <cfRule type="expression" dxfId="2186" priority="5152">
      <formula>$B23=""</formula>
    </cfRule>
    <cfRule type="expression" dxfId="2185" priority="5153">
      <formula>$B23=0</formula>
    </cfRule>
    <cfRule type="expression" dxfId="2184" priority="5154">
      <formula>$B23&lt;&gt;""</formula>
    </cfRule>
  </conditionalFormatting>
  <conditionalFormatting sqref="D23">
    <cfRule type="expression" dxfId="2183" priority="5149">
      <formula>$B23=""</formula>
    </cfRule>
    <cfRule type="expression" dxfId="2182" priority="5150">
      <formula>$B23=0</formula>
    </cfRule>
    <cfRule type="expression" dxfId="2181" priority="5151">
      <formula>$B23&lt;&gt;""</formula>
    </cfRule>
  </conditionalFormatting>
  <conditionalFormatting sqref="E23">
    <cfRule type="expression" dxfId="2180" priority="5146">
      <formula>$B23=""</formula>
    </cfRule>
    <cfRule type="expression" dxfId="2179" priority="5147">
      <formula>$B23=0</formula>
    </cfRule>
    <cfRule type="expression" dxfId="2178" priority="5148">
      <formula>$B23&lt;&gt;""</formula>
    </cfRule>
  </conditionalFormatting>
  <conditionalFormatting sqref="F23">
    <cfRule type="expression" dxfId="2177" priority="5143">
      <formula>$B23=""</formula>
    </cfRule>
    <cfRule type="expression" dxfId="2176" priority="5144">
      <formula>$B23=0</formula>
    </cfRule>
    <cfRule type="expression" dxfId="2175" priority="5145">
      <formula>$B23&lt;&gt;""</formula>
    </cfRule>
  </conditionalFormatting>
  <conditionalFormatting sqref="G23">
    <cfRule type="expression" dxfId="2174" priority="5140">
      <formula>$B23=""</formula>
    </cfRule>
    <cfRule type="expression" dxfId="2173" priority="5141">
      <formula>$B23=0</formula>
    </cfRule>
    <cfRule type="expression" dxfId="2172" priority="5142">
      <formula>$B23&lt;&gt;""</formula>
    </cfRule>
  </conditionalFormatting>
  <conditionalFormatting sqref="H23">
    <cfRule type="expression" dxfId="2171" priority="5137">
      <formula>$B23=""</formula>
    </cfRule>
    <cfRule type="expression" dxfId="2170" priority="5138">
      <formula>$B23=0</formula>
    </cfRule>
    <cfRule type="expression" dxfId="2169" priority="5139">
      <formula>$B23&lt;&gt;""</formula>
    </cfRule>
  </conditionalFormatting>
  <conditionalFormatting sqref="I23">
    <cfRule type="expression" dxfId="2168" priority="5134">
      <formula>$B23=""</formula>
    </cfRule>
    <cfRule type="expression" dxfId="2167" priority="5135">
      <formula>$B23=0</formula>
    </cfRule>
    <cfRule type="expression" dxfId="2166" priority="5136">
      <formula>$B23&lt;&gt;""</formula>
    </cfRule>
  </conditionalFormatting>
  <conditionalFormatting sqref="J23">
    <cfRule type="expression" dxfId="2165" priority="5131">
      <formula>$B23=""</formula>
    </cfRule>
    <cfRule type="expression" dxfId="2164" priority="5132">
      <formula>$B23=0</formula>
    </cfRule>
    <cfRule type="expression" dxfId="2163" priority="5133">
      <formula>$B23&lt;&gt;""</formula>
    </cfRule>
  </conditionalFormatting>
  <conditionalFormatting sqref="K23">
    <cfRule type="expression" dxfId="2162" priority="5128">
      <formula>$B23=""</formula>
    </cfRule>
    <cfRule type="expression" dxfId="2161" priority="5129">
      <formula>$B23=0</formula>
    </cfRule>
    <cfRule type="expression" dxfId="2160" priority="5130">
      <formula>$B23&lt;&gt;""</formula>
    </cfRule>
  </conditionalFormatting>
  <conditionalFormatting sqref="L23">
    <cfRule type="expression" dxfId="2159" priority="5125">
      <formula>$B23=""</formula>
    </cfRule>
    <cfRule type="expression" dxfId="2158" priority="5126">
      <formula>$B23=0</formula>
    </cfRule>
    <cfRule type="expression" dxfId="2157" priority="5127">
      <formula>$B23&lt;&gt;""</formula>
    </cfRule>
  </conditionalFormatting>
  <conditionalFormatting sqref="M23">
    <cfRule type="expression" dxfId="2156" priority="5122">
      <formula>$B23=""</formula>
    </cfRule>
    <cfRule type="expression" dxfId="2155" priority="5123">
      <formula>$B23=0</formula>
    </cfRule>
    <cfRule type="expression" dxfId="2154" priority="5124">
      <formula>$B23&lt;&gt;""</formula>
    </cfRule>
  </conditionalFormatting>
  <conditionalFormatting sqref="N23">
    <cfRule type="expression" dxfId="2153" priority="5119">
      <formula>$B23=""</formula>
    </cfRule>
    <cfRule type="expression" dxfId="2152" priority="5120">
      <formula>$B23=0</formula>
    </cfRule>
    <cfRule type="expression" dxfId="2151" priority="5121">
      <formula>$B23&lt;&gt;""</formula>
    </cfRule>
  </conditionalFormatting>
  <conditionalFormatting sqref="O23">
    <cfRule type="expression" dxfId="2150" priority="5116">
      <formula>$B23=""</formula>
    </cfRule>
    <cfRule type="expression" dxfId="2149" priority="5117">
      <formula>$B23=0</formula>
    </cfRule>
    <cfRule type="expression" dxfId="2148" priority="5118">
      <formula>$B23&lt;&gt;""</formula>
    </cfRule>
  </conditionalFormatting>
  <conditionalFormatting sqref="P23">
    <cfRule type="expression" dxfId="2147" priority="5113">
      <formula>$B23=""</formula>
    </cfRule>
    <cfRule type="expression" dxfId="2146" priority="5114">
      <formula>$B23=0</formula>
    </cfRule>
    <cfRule type="expression" dxfId="2145" priority="5115">
      <formula>$B23&lt;&gt;""</formula>
    </cfRule>
  </conditionalFormatting>
  <conditionalFormatting sqref="Q23">
    <cfRule type="expression" dxfId="2144" priority="5110">
      <formula>$B23=""</formula>
    </cfRule>
    <cfRule type="expression" dxfId="2143" priority="5111">
      <formula>$B23=0</formula>
    </cfRule>
    <cfRule type="expression" dxfId="2142" priority="5112">
      <formula>$B23&lt;&gt;""</formula>
    </cfRule>
  </conditionalFormatting>
  <conditionalFormatting sqref="R23">
    <cfRule type="expression" dxfId="2141" priority="5107">
      <formula>$B23=""</formula>
    </cfRule>
    <cfRule type="expression" dxfId="2140" priority="5108">
      <formula>$B23=0</formula>
    </cfRule>
    <cfRule type="expression" dxfId="2139" priority="5109">
      <formula>$B23&lt;&gt;""</formula>
    </cfRule>
  </conditionalFormatting>
  <conditionalFormatting sqref="A20">
    <cfRule type="expression" dxfId="2138" priority="5104">
      <formula>$B20=""</formula>
    </cfRule>
    <cfRule type="expression" dxfId="2137" priority="5105">
      <formula>$B20=0</formula>
    </cfRule>
    <cfRule type="expression" dxfId="2136" priority="5106">
      <formula>$B20&lt;&gt;""</formula>
    </cfRule>
  </conditionalFormatting>
  <conditionalFormatting sqref="B20">
    <cfRule type="cellIs" dxfId="2135" priority="5102" operator="equal">
      <formula>0</formula>
    </cfRule>
    <cfRule type="containsBlanks" dxfId="2134" priority="5103">
      <formula>LEN(TRIM(B20))=0</formula>
    </cfRule>
    <cfRule type="notContainsBlanks" dxfId="2133" priority="5215">
      <formula>LEN(TRIM(B20))&gt;0</formula>
    </cfRule>
  </conditionalFormatting>
  <conditionalFormatting sqref="C20">
    <cfRule type="expression" dxfId="2132" priority="5099">
      <formula>$B20=""</formula>
    </cfRule>
    <cfRule type="expression" dxfId="2131" priority="5100">
      <formula>$B20=0</formula>
    </cfRule>
    <cfRule type="expression" dxfId="2130" priority="5101">
      <formula>$B20&lt;&gt;""</formula>
    </cfRule>
  </conditionalFormatting>
  <conditionalFormatting sqref="D20">
    <cfRule type="expression" dxfId="2129" priority="5096">
      <formula>$B20=""</formula>
    </cfRule>
    <cfRule type="expression" dxfId="2128" priority="5097">
      <formula>$B20=0</formula>
    </cfRule>
    <cfRule type="expression" dxfId="2127" priority="5098">
      <formula>$B20&lt;&gt;""</formula>
    </cfRule>
  </conditionalFormatting>
  <conditionalFormatting sqref="E20">
    <cfRule type="expression" dxfId="2126" priority="5093">
      <formula>$B20=""</formula>
    </cfRule>
    <cfRule type="expression" dxfId="2125" priority="5094">
      <formula>$B20=0</formula>
    </cfRule>
    <cfRule type="expression" dxfId="2124" priority="5095">
      <formula>$B20&lt;&gt;""</formula>
    </cfRule>
  </conditionalFormatting>
  <conditionalFormatting sqref="F20">
    <cfRule type="expression" dxfId="2123" priority="5090">
      <formula>$B20=""</formula>
    </cfRule>
    <cfRule type="expression" dxfId="2122" priority="5091">
      <formula>$B20=0</formula>
    </cfRule>
    <cfRule type="expression" dxfId="2121" priority="5092">
      <formula>$B20&lt;&gt;""</formula>
    </cfRule>
  </conditionalFormatting>
  <conditionalFormatting sqref="G20">
    <cfRule type="expression" dxfId="2120" priority="5087">
      <formula>$B20=""</formula>
    </cfRule>
    <cfRule type="expression" dxfId="2119" priority="5088">
      <formula>$B20=0</formula>
    </cfRule>
    <cfRule type="expression" dxfId="2118" priority="5089">
      <formula>$B20&lt;&gt;""</formula>
    </cfRule>
  </conditionalFormatting>
  <conditionalFormatting sqref="H20">
    <cfRule type="expression" dxfId="2117" priority="5084">
      <formula>$B20=""</formula>
    </cfRule>
    <cfRule type="expression" dxfId="2116" priority="5085">
      <formula>$B20=0</formula>
    </cfRule>
    <cfRule type="expression" dxfId="2115" priority="5086">
      <formula>$B20&lt;&gt;""</formula>
    </cfRule>
  </conditionalFormatting>
  <conditionalFormatting sqref="I20">
    <cfRule type="expression" dxfId="2114" priority="5081">
      <formula>$B20=""</formula>
    </cfRule>
    <cfRule type="expression" dxfId="2113" priority="5082">
      <formula>$B20=0</formula>
    </cfRule>
    <cfRule type="expression" dxfId="2112" priority="5083">
      <formula>$B20&lt;&gt;""</formula>
    </cfRule>
  </conditionalFormatting>
  <conditionalFormatting sqref="J20">
    <cfRule type="expression" dxfId="2111" priority="5078">
      <formula>$B20=""</formula>
    </cfRule>
    <cfRule type="expression" dxfId="2110" priority="5079">
      <formula>$B20=0</formula>
    </cfRule>
    <cfRule type="expression" dxfId="2109" priority="5080">
      <formula>$B20&lt;&gt;""</formula>
    </cfRule>
  </conditionalFormatting>
  <conditionalFormatting sqref="K20">
    <cfRule type="expression" dxfId="2108" priority="5075">
      <formula>$B20=""</formula>
    </cfRule>
    <cfRule type="expression" dxfId="2107" priority="5076">
      <formula>$B20=0</formula>
    </cfRule>
    <cfRule type="expression" dxfId="2106" priority="5077">
      <formula>$B20&lt;&gt;""</formula>
    </cfRule>
  </conditionalFormatting>
  <conditionalFormatting sqref="L20">
    <cfRule type="expression" dxfId="2105" priority="5072">
      <formula>$B20=""</formula>
    </cfRule>
    <cfRule type="expression" dxfId="2104" priority="5073">
      <formula>$B20=0</formula>
    </cfRule>
    <cfRule type="expression" dxfId="2103" priority="5074">
      <formula>$B20&lt;&gt;""</formula>
    </cfRule>
  </conditionalFormatting>
  <conditionalFormatting sqref="M20">
    <cfRule type="expression" dxfId="2102" priority="5069">
      <formula>$B20=""</formula>
    </cfRule>
    <cfRule type="expression" dxfId="2101" priority="5070">
      <formula>$B20=0</formula>
    </cfRule>
    <cfRule type="expression" dxfId="2100" priority="5071">
      <formula>$B20&lt;&gt;""</formula>
    </cfRule>
  </conditionalFormatting>
  <conditionalFormatting sqref="N20">
    <cfRule type="expression" dxfId="2099" priority="5066">
      <formula>$B20=""</formula>
    </cfRule>
    <cfRule type="expression" dxfId="2098" priority="5067">
      <formula>$B20=0</formula>
    </cfRule>
    <cfRule type="expression" dxfId="2097" priority="5068">
      <formula>$B20&lt;&gt;""</formula>
    </cfRule>
  </conditionalFormatting>
  <conditionalFormatting sqref="O20">
    <cfRule type="expression" dxfId="2096" priority="5063">
      <formula>$B20=""</formula>
    </cfRule>
    <cfRule type="expression" dxfId="2095" priority="5064">
      <formula>$B20=0</formula>
    </cfRule>
    <cfRule type="expression" dxfId="2094" priority="5065">
      <formula>$B20&lt;&gt;""</formula>
    </cfRule>
  </conditionalFormatting>
  <conditionalFormatting sqref="P20">
    <cfRule type="expression" dxfId="2093" priority="5060">
      <formula>$B20=""</formula>
    </cfRule>
    <cfRule type="expression" dxfId="2092" priority="5061">
      <formula>$B20=0</formula>
    </cfRule>
    <cfRule type="expression" dxfId="2091" priority="5062">
      <formula>$B20&lt;&gt;""</formula>
    </cfRule>
  </conditionalFormatting>
  <conditionalFormatting sqref="Q20">
    <cfRule type="expression" dxfId="2090" priority="5057">
      <formula>$B20=""</formula>
    </cfRule>
    <cfRule type="expression" dxfId="2089" priority="5058">
      <formula>$B20=0</formula>
    </cfRule>
    <cfRule type="expression" dxfId="2088" priority="5059">
      <formula>$B20&lt;&gt;""</formula>
    </cfRule>
  </conditionalFormatting>
  <conditionalFormatting sqref="R20">
    <cfRule type="expression" dxfId="2087" priority="5054">
      <formula>$B20=""</formula>
    </cfRule>
    <cfRule type="expression" dxfId="2086" priority="5055">
      <formula>$B20=0</formula>
    </cfRule>
    <cfRule type="expression" dxfId="2085" priority="5056">
      <formula>$B20&lt;&gt;""</formula>
    </cfRule>
  </conditionalFormatting>
  <conditionalFormatting sqref="A22">
    <cfRule type="expression" dxfId="2084" priority="5050">
      <formula>$B22=""</formula>
    </cfRule>
    <cfRule type="expression" dxfId="2083" priority="5051">
      <formula>$B22=0</formula>
    </cfRule>
    <cfRule type="expression" dxfId="2082" priority="5052">
      <formula>$B22&lt;&gt;""</formula>
    </cfRule>
  </conditionalFormatting>
  <conditionalFormatting sqref="B22">
    <cfRule type="cellIs" dxfId="2081" priority="5048" operator="equal">
      <formula>0</formula>
    </cfRule>
    <cfRule type="containsBlanks" dxfId="2080" priority="5049">
      <formula>LEN(TRIM(B22))=0</formula>
    </cfRule>
    <cfRule type="notContainsBlanks" dxfId="2079" priority="5053">
      <formula>LEN(TRIM(B22))&gt;0</formula>
    </cfRule>
  </conditionalFormatting>
  <conditionalFormatting sqref="C22">
    <cfRule type="expression" dxfId="2078" priority="5045">
      <formula>$B22=""</formula>
    </cfRule>
    <cfRule type="expression" dxfId="2077" priority="5046">
      <formula>$B22=0</formula>
    </cfRule>
    <cfRule type="expression" dxfId="2076" priority="5047">
      <formula>$B22&lt;&gt;""</formula>
    </cfRule>
  </conditionalFormatting>
  <conditionalFormatting sqref="D22">
    <cfRule type="expression" dxfId="2075" priority="5042">
      <formula>$B22=""</formula>
    </cfRule>
    <cfRule type="expression" dxfId="2074" priority="5043">
      <formula>$B22=0</formula>
    </cfRule>
    <cfRule type="expression" dxfId="2073" priority="5044">
      <formula>$B22&lt;&gt;""</formula>
    </cfRule>
  </conditionalFormatting>
  <conditionalFormatting sqref="E22">
    <cfRule type="expression" dxfId="2072" priority="5039">
      <formula>$B22=""</formula>
    </cfRule>
    <cfRule type="expression" dxfId="2071" priority="5040">
      <formula>$B22=0</formula>
    </cfRule>
    <cfRule type="expression" dxfId="2070" priority="5041">
      <formula>$B22&lt;&gt;""</formula>
    </cfRule>
  </conditionalFormatting>
  <conditionalFormatting sqref="F22">
    <cfRule type="expression" dxfId="2069" priority="5036">
      <formula>$B22=""</formula>
    </cfRule>
    <cfRule type="expression" dxfId="2068" priority="5037">
      <formula>$B22=0</formula>
    </cfRule>
    <cfRule type="expression" dxfId="2067" priority="5038">
      <formula>$B22&lt;&gt;""</formula>
    </cfRule>
  </conditionalFormatting>
  <conditionalFormatting sqref="G22">
    <cfRule type="expression" dxfId="2066" priority="5033">
      <formula>$B22=""</formula>
    </cfRule>
    <cfRule type="expression" dxfId="2065" priority="5034">
      <formula>$B22=0</formula>
    </cfRule>
    <cfRule type="expression" dxfId="2064" priority="5035">
      <formula>$B22&lt;&gt;""</formula>
    </cfRule>
  </conditionalFormatting>
  <conditionalFormatting sqref="H22">
    <cfRule type="expression" dxfId="2063" priority="5030">
      <formula>$B22=""</formula>
    </cfRule>
    <cfRule type="expression" dxfId="2062" priority="5031">
      <formula>$B22=0</formula>
    </cfRule>
    <cfRule type="expression" dxfId="2061" priority="5032">
      <formula>$B22&lt;&gt;""</formula>
    </cfRule>
  </conditionalFormatting>
  <conditionalFormatting sqref="I22">
    <cfRule type="expression" dxfId="2060" priority="5027">
      <formula>$B22=""</formula>
    </cfRule>
    <cfRule type="expression" dxfId="2059" priority="5028">
      <formula>$B22=0</formula>
    </cfRule>
    <cfRule type="expression" dxfId="2058" priority="5029">
      <formula>$B22&lt;&gt;""</formula>
    </cfRule>
  </conditionalFormatting>
  <conditionalFormatting sqref="J22">
    <cfRule type="expression" dxfId="2057" priority="5024">
      <formula>$B22=""</formula>
    </cfRule>
    <cfRule type="expression" dxfId="2056" priority="5025">
      <formula>$B22=0</formula>
    </cfRule>
    <cfRule type="expression" dxfId="2055" priority="5026">
      <formula>$B22&lt;&gt;""</formula>
    </cfRule>
  </conditionalFormatting>
  <conditionalFormatting sqref="K22">
    <cfRule type="expression" dxfId="2054" priority="5021">
      <formula>$B22=""</formula>
    </cfRule>
    <cfRule type="expression" dxfId="2053" priority="5022">
      <formula>$B22=0</formula>
    </cfRule>
    <cfRule type="expression" dxfId="2052" priority="5023">
      <formula>$B22&lt;&gt;""</formula>
    </cfRule>
  </conditionalFormatting>
  <conditionalFormatting sqref="L22">
    <cfRule type="expression" dxfId="2051" priority="5018">
      <formula>$B22=""</formula>
    </cfRule>
    <cfRule type="expression" dxfId="2050" priority="5019">
      <formula>$B22=0</formula>
    </cfRule>
    <cfRule type="expression" dxfId="2049" priority="5020">
      <formula>$B22&lt;&gt;""</formula>
    </cfRule>
  </conditionalFormatting>
  <conditionalFormatting sqref="M22">
    <cfRule type="expression" dxfId="2048" priority="5015">
      <formula>$B22=""</formula>
    </cfRule>
    <cfRule type="expression" dxfId="2047" priority="5016">
      <formula>$B22=0</formula>
    </cfRule>
    <cfRule type="expression" dxfId="2046" priority="5017">
      <formula>$B22&lt;&gt;""</formula>
    </cfRule>
  </conditionalFormatting>
  <conditionalFormatting sqref="N22">
    <cfRule type="expression" dxfId="2045" priority="5012">
      <formula>$B22=""</formula>
    </cfRule>
    <cfRule type="expression" dxfId="2044" priority="5013">
      <formula>$B22=0</formula>
    </cfRule>
    <cfRule type="expression" dxfId="2043" priority="5014">
      <formula>$B22&lt;&gt;""</formula>
    </cfRule>
  </conditionalFormatting>
  <conditionalFormatting sqref="O22">
    <cfRule type="expression" dxfId="2042" priority="5009">
      <formula>$B22=""</formula>
    </cfRule>
    <cfRule type="expression" dxfId="2041" priority="5010">
      <formula>$B22=0</formula>
    </cfRule>
    <cfRule type="expression" dxfId="2040" priority="5011">
      <formula>$B22&lt;&gt;""</formula>
    </cfRule>
  </conditionalFormatting>
  <conditionalFormatting sqref="P22">
    <cfRule type="expression" dxfId="2039" priority="5006">
      <formula>$B22=""</formula>
    </cfRule>
    <cfRule type="expression" dxfId="2038" priority="5007">
      <formula>$B22=0</formula>
    </cfRule>
    <cfRule type="expression" dxfId="2037" priority="5008">
      <formula>$B22&lt;&gt;""</formula>
    </cfRule>
  </conditionalFormatting>
  <conditionalFormatting sqref="Q22">
    <cfRule type="expression" dxfId="2036" priority="5003">
      <formula>$B22=""</formula>
    </cfRule>
    <cfRule type="expression" dxfId="2035" priority="5004">
      <formula>$B22=0</formula>
    </cfRule>
    <cfRule type="expression" dxfId="2034" priority="5005">
      <formula>$B22&lt;&gt;""</formula>
    </cfRule>
  </conditionalFormatting>
  <conditionalFormatting sqref="R22">
    <cfRule type="expression" dxfId="2033" priority="5000">
      <formula>$B22=""</formula>
    </cfRule>
    <cfRule type="expression" dxfId="2032" priority="5001">
      <formula>$B22=0</formula>
    </cfRule>
    <cfRule type="expression" dxfId="2031" priority="5002">
      <formula>$B22&lt;&gt;""</formula>
    </cfRule>
  </conditionalFormatting>
  <conditionalFormatting sqref="A25">
    <cfRule type="expression" dxfId="2030" priority="4995">
      <formula>$B25=""</formula>
    </cfRule>
    <cfRule type="expression" dxfId="2029" priority="4996">
      <formula>$B25=0</formula>
    </cfRule>
    <cfRule type="expression" dxfId="2028" priority="4997">
      <formula>$B25&lt;&gt;""</formula>
    </cfRule>
  </conditionalFormatting>
  <conditionalFormatting sqref="B25">
    <cfRule type="cellIs" dxfId="2027" priority="4993" operator="equal">
      <formula>0</formula>
    </cfRule>
    <cfRule type="containsBlanks" dxfId="2026" priority="4994">
      <formula>LEN(TRIM(B25))=0</formula>
    </cfRule>
    <cfRule type="notContainsBlanks" dxfId="2025" priority="4998">
      <formula>LEN(TRIM(B25))&gt;0</formula>
    </cfRule>
  </conditionalFormatting>
  <conditionalFormatting sqref="C25">
    <cfRule type="expression" dxfId="2024" priority="4990">
      <formula>$B25=""</formula>
    </cfRule>
    <cfRule type="expression" dxfId="2023" priority="4991">
      <formula>$B25=0</formula>
    </cfRule>
    <cfRule type="expression" dxfId="2022" priority="4992">
      <formula>$B25&lt;&gt;""</formula>
    </cfRule>
  </conditionalFormatting>
  <conditionalFormatting sqref="D25">
    <cfRule type="expression" dxfId="2021" priority="4987">
      <formula>$B25=""</formula>
    </cfRule>
    <cfRule type="expression" dxfId="2020" priority="4988">
      <formula>$B25=0</formula>
    </cfRule>
    <cfRule type="expression" dxfId="2019" priority="4989">
      <formula>$B25&lt;&gt;""</formula>
    </cfRule>
  </conditionalFormatting>
  <conditionalFormatting sqref="E25">
    <cfRule type="expression" dxfId="2018" priority="4984">
      <formula>$B25=""</formula>
    </cfRule>
    <cfRule type="expression" dxfId="2017" priority="4985">
      <formula>$B25=0</formula>
    </cfRule>
    <cfRule type="expression" dxfId="2016" priority="4986">
      <formula>$B25&lt;&gt;""</formula>
    </cfRule>
  </conditionalFormatting>
  <conditionalFormatting sqref="F25">
    <cfRule type="expression" dxfId="2015" priority="4981">
      <formula>$B25=""</formula>
    </cfRule>
    <cfRule type="expression" dxfId="2014" priority="4982">
      <formula>$B25=0</formula>
    </cfRule>
    <cfRule type="expression" dxfId="2013" priority="4983">
      <formula>$B25&lt;&gt;""</formula>
    </cfRule>
  </conditionalFormatting>
  <conditionalFormatting sqref="G25">
    <cfRule type="expression" dxfId="2012" priority="4978">
      <formula>$B25=""</formula>
    </cfRule>
    <cfRule type="expression" dxfId="2011" priority="4979">
      <formula>$B25=0</formula>
    </cfRule>
    <cfRule type="expression" dxfId="2010" priority="4980">
      <formula>$B25&lt;&gt;""</formula>
    </cfRule>
  </conditionalFormatting>
  <conditionalFormatting sqref="H25">
    <cfRule type="expression" dxfId="2009" priority="4975">
      <formula>$B25=""</formula>
    </cfRule>
    <cfRule type="expression" dxfId="2008" priority="4976">
      <formula>$B25=0</formula>
    </cfRule>
    <cfRule type="expression" dxfId="2007" priority="4977">
      <formula>$B25&lt;&gt;""</formula>
    </cfRule>
  </conditionalFormatting>
  <conditionalFormatting sqref="I25">
    <cfRule type="expression" dxfId="2006" priority="4972">
      <formula>$B25=""</formula>
    </cfRule>
    <cfRule type="expression" dxfId="2005" priority="4973">
      <formula>$B25=0</formula>
    </cfRule>
    <cfRule type="expression" dxfId="2004" priority="4974">
      <formula>$B25&lt;&gt;""</formula>
    </cfRule>
  </conditionalFormatting>
  <conditionalFormatting sqref="J25">
    <cfRule type="expression" dxfId="2003" priority="4969">
      <formula>$B25=""</formula>
    </cfRule>
    <cfRule type="expression" dxfId="2002" priority="4970">
      <formula>$B25=0</formula>
    </cfRule>
    <cfRule type="expression" dxfId="2001" priority="4971">
      <formula>$B25&lt;&gt;""</formula>
    </cfRule>
  </conditionalFormatting>
  <conditionalFormatting sqref="K25">
    <cfRule type="expression" dxfId="2000" priority="4966">
      <formula>$B25=""</formula>
    </cfRule>
    <cfRule type="expression" dxfId="1999" priority="4967">
      <formula>$B25=0</formula>
    </cfRule>
    <cfRule type="expression" dxfId="1998" priority="4968">
      <formula>$B25&lt;&gt;""</formula>
    </cfRule>
  </conditionalFormatting>
  <conditionalFormatting sqref="L25">
    <cfRule type="expression" dxfId="1997" priority="4963">
      <formula>$B25=""</formula>
    </cfRule>
    <cfRule type="expression" dxfId="1996" priority="4964">
      <formula>$B25=0</formula>
    </cfRule>
    <cfRule type="expression" dxfId="1995" priority="4965">
      <formula>$B25&lt;&gt;""</formula>
    </cfRule>
  </conditionalFormatting>
  <conditionalFormatting sqref="M25">
    <cfRule type="expression" dxfId="1994" priority="4960">
      <formula>$B25=""</formula>
    </cfRule>
    <cfRule type="expression" dxfId="1993" priority="4961">
      <formula>$B25=0</formula>
    </cfRule>
    <cfRule type="expression" dxfId="1992" priority="4962">
      <formula>$B25&lt;&gt;""</formula>
    </cfRule>
  </conditionalFormatting>
  <conditionalFormatting sqref="N25">
    <cfRule type="expression" dxfId="1991" priority="4957">
      <formula>$B25=""</formula>
    </cfRule>
    <cfRule type="expression" dxfId="1990" priority="4958">
      <formula>$B25=0</formula>
    </cfRule>
    <cfRule type="expression" dxfId="1989" priority="4959">
      <formula>$B25&lt;&gt;""</formula>
    </cfRule>
  </conditionalFormatting>
  <conditionalFormatting sqref="O25">
    <cfRule type="expression" dxfId="1988" priority="4954">
      <formula>$B25=""</formula>
    </cfRule>
    <cfRule type="expression" dxfId="1987" priority="4955">
      <formula>$B25=0</formula>
    </cfRule>
    <cfRule type="expression" dxfId="1986" priority="4956">
      <formula>$B25&lt;&gt;""</formula>
    </cfRule>
  </conditionalFormatting>
  <conditionalFormatting sqref="P25">
    <cfRule type="expression" dxfId="1985" priority="4951">
      <formula>$B25=""</formula>
    </cfRule>
    <cfRule type="expression" dxfId="1984" priority="4952">
      <formula>$B25=0</formula>
    </cfRule>
    <cfRule type="expression" dxfId="1983" priority="4953">
      <formula>$B25&lt;&gt;""</formula>
    </cfRule>
  </conditionalFormatting>
  <conditionalFormatting sqref="Q25">
    <cfRule type="expression" dxfId="1982" priority="4948">
      <formula>$B25=""</formula>
    </cfRule>
    <cfRule type="expression" dxfId="1981" priority="4949">
      <formula>$B25=0</formula>
    </cfRule>
    <cfRule type="expression" dxfId="1980" priority="4950">
      <formula>$B25&lt;&gt;""</formula>
    </cfRule>
  </conditionalFormatting>
  <conditionalFormatting sqref="R25">
    <cfRule type="expression" dxfId="1979" priority="4945">
      <formula>$B25=""</formula>
    </cfRule>
    <cfRule type="expression" dxfId="1978" priority="4946">
      <formula>$B25=0</formula>
    </cfRule>
    <cfRule type="expression" dxfId="1977" priority="4947">
      <formula>$B25&lt;&gt;""</formula>
    </cfRule>
  </conditionalFormatting>
  <conditionalFormatting sqref="A24">
    <cfRule type="expression" dxfId="1976" priority="4942">
      <formula>$B24=""</formula>
    </cfRule>
    <cfRule type="expression" dxfId="1975" priority="4943">
      <formula>$B24=0</formula>
    </cfRule>
    <cfRule type="expression" dxfId="1974" priority="4944">
      <formula>$B24&lt;&gt;""</formula>
    </cfRule>
  </conditionalFormatting>
  <conditionalFormatting sqref="B24">
    <cfRule type="cellIs" dxfId="1973" priority="4940" operator="equal">
      <formula>0</formula>
    </cfRule>
    <cfRule type="containsBlanks" dxfId="1972" priority="4941">
      <formula>LEN(TRIM(B24))=0</formula>
    </cfRule>
    <cfRule type="notContainsBlanks" dxfId="1971" priority="4999">
      <formula>LEN(TRIM(B24))&gt;0</formula>
    </cfRule>
  </conditionalFormatting>
  <conditionalFormatting sqref="C24">
    <cfRule type="expression" dxfId="1970" priority="4937">
      <formula>$B24=""</formula>
    </cfRule>
    <cfRule type="expression" dxfId="1969" priority="4938">
      <formula>$B24=0</formula>
    </cfRule>
    <cfRule type="expression" dxfId="1968" priority="4939">
      <formula>$B24&lt;&gt;""</formula>
    </cfRule>
  </conditionalFormatting>
  <conditionalFormatting sqref="D24">
    <cfRule type="expression" dxfId="1967" priority="4934">
      <formula>$B24=""</formula>
    </cfRule>
    <cfRule type="expression" dxfId="1966" priority="4935">
      <formula>$B24=0</formula>
    </cfRule>
    <cfRule type="expression" dxfId="1965" priority="4936">
      <formula>$B24&lt;&gt;""</formula>
    </cfRule>
  </conditionalFormatting>
  <conditionalFormatting sqref="E24">
    <cfRule type="expression" dxfId="1964" priority="4931">
      <formula>$B24=""</formula>
    </cfRule>
    <cfRule type="expression" dxfId="1963" priority="4932">
      <formula>$B24=0</formula>
    </cfRule>
    <cfRule type="expression" dxfId="1962" priority="4933">
      <formula>$B24&lt;&gt;""</formula>
    </cfRule>
  </conditionalFormatting>
  <conditionalFormatting sqref="F24">
    <cfRule type="expression" dxfId="1961" priority="4928">
      <formula>$B24=""</formula>
    </cfRule>
    <cfRule type="expression" dxfId="1960" priority="4929">
      <formula>$B24=0</formula>
    </cfRule>
    <cfRule type="expression" dxfId="1959" priority="4930">
      <formula>$B24&lt;&gt;""</formula>
    </cfRule>
  </conditionalFormatting>
  <conditionalFormatting sqref="G24">
    <cfRule type="expression" dxfId="1958" priority="4925">
      <formula>$B24=""</formula>
    </cfRule>
    <cfRule type="expression" dxfId="1957" priority="4926">
      <formula>$B24=0</formula>
    </cfRule>
    <cfRule type="expression" dxfId="1956" priority="4927">
      <formula>$B24&lt;&gt;""</formula>
    </cfRule>
  </conditionalFormatting>
  <conditionalFormatting sqref="H24">
    <cfRule type="expression" dxfId="1955" priority="4922">
      <formula>$B24=""</formula>
    </cfRule>
    <cfRule type="expression" dxfId="1954" priority="4923">
      <formula>$B24=0</formula>
    </cfRule>
    <cfRule type="expression" dxfId="1953" priority="4924">
      <formula>$B24&lt;&gt;""</formula>
    </cfRule>
  </conditionalFormatting>
  <conditionalFormatting sqref="I24">
    <cfRule type="expression" dxfId="1952" priority="4919">
      <formula>$B24=""</formula>
    </cfRule>
    <cfRule type="expression" dxfId="1951" priority="4920">
      <formula>$B24=0</formula>
    </cfRule>
    <cfRule type="expression" dxfId="1950" priority="4921">
      <formula>$B24&lt;&gt;""</formula>
    </cfRule>
  </conditionalFormatting>
  <conditionalFormatting sqref="J24">
    <cfRule type="expression" dxfId="1949" priority="4916">
      <formula>$B24=""</formula>
    </cfRule>
    <cfRule type="expression" dxfId="1948" priority="4917">
      <formula>$B24=0</formula>
    </cfRule>
    <cfRule type="expression" dxfId="1947" priority="4918">
      <formula>$B24&lt;&gt;""</formula>
    </cfRule>
  </conditionalFormatting>
  <conditionalFormatting sqref="K24">
    <cfRule type="expression" dxfId="1946" priority="4913">
      <formula>$B24=""</formula>
    </cfRule>
    <cfRule type="expression" dxfId="1945" priority="4914">
      <formula>$B24=0</formula>
    </cfRule>
    <cfRule type="expression" dxfId="1944" priority="4915">
      <formula>$B24&lt;&gt;""</formula>
    </cfRule>
  </conditionalFormatting>
  <conditionalFormatting sqref="L24">
    <cfRule type="expression" dxfId="1943" priority="4910">
      <formula>$B24=""</formula>
    </cfRule>
    <cfRule type="expression" dxfId="1942" priority="4911">
      <formula>$B24=0</formula>
    </cfRule>
    <cfRule type="expression" dxfId="1941" priority="4912">
      <formula>$B24&lt;&gt;""</formula>
    </cfRule>
  </conditionalFormatting>
  <conditionalFormatting sqref="M24">
    <cfRule type="expression" dxfId="1940" priority="4907">
      <formula>$B24=""</formula>
    </cfRule>
    <cfRule type="expression" dxfId="1939" priority="4908">
      <formula>$B24=0</formula>
    </cfRule>
    <cfRule type="expression" dxfId="1938" priority="4909">
      <formula>$B24&lt;&gt;""</formula>
    </cfRule>
  </conditionalFormatting>
  <conditionalFormatting sqref="N24">
    <cfRule type="expression" dxfId="1937" priority="4904">
      <formula>$B24=""</formula>
    </cfRule>
    <cfRule type="expression" dxfId="1936" priority="4905">
      <formula>$B24=0</formula>
    </cfRule>
    <cfRule type="expression" dxfId="1935" priority="4906">
      <formula>$B24&lt;&gt;""</formula>
    </cfRule>
  </conditionalFormatting>
  <conditionalFormatting sqref="O24">
    <cfRule type="expression" dxfId="1934" priority="4901">
      <formula>$B24=""</formula>
    </cfRule>
    <cfRule type="expression" dxfId="1933" priority="4902">
      <formula>$B24=0</formula>
    </cfRule>
    <cfRule type="expression" dxfId="1932" priority="4903">
      <formula>$B24&lt;&gt;""</formula>
    </cfRule>
  </conditionalFormatting>
  <conditionalFormatting sqref="P24">
    <cfRule type="expression" dxfId="1931" priority="4898">
      <formula>$B24=""</formula>
    </cfRule>
    <cfRule type="expression" dxfId="1930" priority="4899">
      <formula>$B24=0</formula>
    </cfRule>
    <cfRule type="expression" dxfId="1929" priority="4900">
      <formula>$B24&lt;&gt;""</formula>
    </cfRule>
  </conditionalFormatting>
  <conditionalFormatting sqref="Q24">
    <cfRule type="expression" dxfId="1928" priority="4895">
      <formula>$B24=""</formula>
    </cfRule>
    <cfRule type="expression" dxfId="1927" priority="4896">
      <formula>$B24=0</formula>
    </cfRule>
    <cfRule type="expression" dxfId="1926" priority="4897">
      <formula>$B24&lt;&gt;""</formula>
    </cfRule>
  </conditionalFormatting>
  <conditionalFormatting sqref="R24">
    <cfRule type="expression" dxfId="1925" priority="4892">
      <formula>$B24=""</formula>
    </cfRule>
    <cfRule type="expression" dxfId="1924" priority="4893">
      <formula>$B24=0</formula>
    </cfRule>
    <cfRule type="expression" dxfId="1923" priority="4894">
      <formula>$B24&lt;&gt;""</formula>
    </cfRule>
  </conditionalFormatting>
  <conditionalFormatting sqref="A27">
    <cfRule type="expression" dxfId="1922" priority="4887">
      <formula>$B27=""</formula>
    </cfRule>
    <cfRule type="expression" dxfId="1921" priority="4888">
      <formula>$B27=0</formula>
    </cfRule>
    <cfRule type="expression" dxfId="1920" priority="4889">
      <formula>$B27&lt;&gt;""</formula>
    </cfRule>
  </conditionalFormatting>
  <conditionalFormatting sqref="B27">
    <cfRule type="cellIs" dxfId="1919" priority="4885" operator="equal">
      <formula>0</formula>
    </cfRule>
    <cfRule type="containsBlanks" dxfId="1918" priority="4886">
      <formula>LEN(TRIM(B27))=0</formula>
    </cfRule>
    <cfRule type="notContainsBlanks" dxfId="1917" priority="4890">
      <formula>LEN(TRIM(B27))&gt;0</formula>
    </cfRule>
  </conditionalFormatting>
  <conditionalFormatting sqref="C27">
    <cfRule type="expression" dxfId="1916" priority="4882">
      <formula>$B27=""</formula>
    </cfRule>
    <cfRule type="expression" dxfId="1915" priority="4883">
      <formula>$B27=0</formula>
    </cfRule>
    <cfRule type="expression" dxfId="1914" priority="4884">
      <formula>$B27&lt;&gt;""</formula>
    </cfRule>
  </conditionalFormatting>
  <conditionalFormatting sqref="D27">
    <cfRule type="expression" dxfId="1913" priority="4879">
      <formula>$B27=""</formula>
    </cfRule>
    <cfRule type="expression" dxfId="1912" priority="4880">
      <formula>$B27=0</formula>
    </cfRule>
    <cfRule type="expression" dxfId="1911" priority="4881">
      <formula>$B27&lt;&gt;""</formula>
    </cfRule>
  </conditionalFormatting>
  <conditionalFormatting sqref="E27">
    <cfRule type="expression" dxfId="1910" priority="4876">
      <formula>$B27=""</formula>
    </cfRule>
    <cfRule type="expression" dxfId="1909" priority="4877">
      <formula>$B27=0</formula>
    </cfRule>
    <cfRule type="expression" dxfId="1908" priority="4878">
      <formula>$B27&lt;&gt;""</formula>
    </cfRule>
  </conditionalFormatting>
  <conditionalFormatting sqref="F27">
    <cfRule type="expression" dxfId="1907" priority="4873">
      <formula>$B27=""</formula>
    </cfRule>
    <cfRule type="expression" dxfId="1906" priority="4874">
      <formula>$B27=0</formula>
    </cfRule>
    <cfRule type="expression" dxfId="1905" priority="4875">
      <formula>$B27&lt;&gt;""</formula>
    </cfRule>
  </conditionalFormatting>
  <conditionalFormatting sqref="G27">
    <cfRule type="expression" dxfId="1904" priority="4870">
      <formula>$B27=""</formula>
    </cfRule>
    <cfRule type="expression" dxfId="1903" priority="4871">
      <formula>$B27=0</formula>
    </cfRule>
    <cfRule type="expression" dxfId="1902" priority="4872">
      <formula>$B27&lt;&gt;""</formula>
    </cfRule>
  </conditionalFormatting>
  <conditionalFormatting sqref="H27">
    <cfRule type="expression" dxfId="1901" priority="4867">
      <formula>$B27=""</formula>
    </cfRule>
    <cfRule type="expression" dxfId="1900" priority="4868">
      <formula>$B27=0</formula>
    </cfRule>
    <cfRule type="expression" dxfId="1899" priority="4869">
      <formula>$B27&lt;&gt;""</formula>
    </cfRule>
  </conditionalFormatting>
  <conditionalFormatting sqref="I27">
    <cfRule type="expression" dxfId="1898" priority="4864">
      <formula>$B27=""</formula>
    </cfRule>
    <cfRule type="expression" dxfId="1897" priority="4865">
      <formula>$B27=0</formula>
    </cfRule>
    <cfRule type="expression" dxfId="1896" priority="4866">
      <formula>$B27&lt;&gt;""</formula>
    </cfRule>
  </conditionalFormatting>
  <conditionalFormatting sqref="J27">
    <cfRule type="expression" dxfId="1895" priority="4861">
      <formula>$B27=""</formula>
    </cfRule>
    <cfRule type="expression" dxfId="1894" priority="4862">
      <formula>$B27=0</formula>
    </cfRule>
    <cfRule type="expression" dxfId="1893" priority="4863">
      <formula>$B27&lt;&gt;""</formula>
    </cfRule>
  </conditionalFormatting>
  <conditionalFormatting sqref="K27">
    <cfRule type="expression" dxfId="1892" priority="4858">
      <formula>$B27=""</formula>
    </cfRule>
    <cfRule type="expression" dxfId="1891" priority="4859">
      <formula>$B27=0</formula>
    </cfRule>
    <cfRule type="expression" dxfId="1890" priority="4860">
      <formula>$B27&lt;&gt;""</formula>
    </cfRule>
  </conditionalFormatting>
  <conditionalFormatting sqref="L27">
    <cfRule type="expression" dxfId="1889" priority="4855">
      <formula>$B27=""</formula>
    </cfRule>
    <cfRule type="expression" dxfId="1888" priority="4856">
      <formula>$B27=0</formula>
    </cfRule>
    <cfRule type="expression" dxfId="1887" priority="4857">
      <formula>$B27&lt;&gt;""</formula>
    </cfRule>
  </conditionalFormatting>
  <conditionalFormatting sqref="M27">
    <cfRule type="expression" dxfId="1886" priority="4852">
      <formula>$B27=""</formula>
    </cfRule>
    <cfRule type="expression" dxfId="1885" priority="4853">
      <formula>$B27=0</formula>
    </cfRule>
    <cfRule type="expression" dxfId="1884" priority="4854">
      <formula>$B27&lt;&gt;""</formula>
    </cfRule>
  </conditionalFormatting>
  <conditionalFormatting sqref="N27">
    <cfRule type="expression" dxfId="1883" priority="4849">
      <formula>$B27=""</formula>
    </cfRule>
    <cfRule type="expression" dxfId="1882" priority="4850">
      <formula>$B27=0</formula>
    </cfRule>
    <cfRule type="expression" dxfId="1881" priority="4851">
      <formula>$B27&lt;&gt;""</formula>
    </cfRule>
  </conditionalFormatting>
  <conditionalFormatting sqref="O27">
    <cfRule type="expression" dxfId="1880" priority="4846">
      <formula>$B27=""</formula>
    </cfRule>
    <cfRule type="expression" dxfId="1879" priority="4847">
      <formula>$B27=0</formula>
    </cfRule>
    <cfRule type="expression" dxfId="1878" priority="4848">
      <formula>$B27&lt;&gt;""</formula>
    </cfRule>
  </conditionalFormatting>
  <conditionalFormatting sqref="P27">
    <cfRule type="expression" dxfId="1877" priority="4843">
      <formula>$B27=""</formula>
    </cfRule>
    <cfRule type="expression" dxfId="1876" priority="4844">
      <formula>$B27=0</formula>
    </cfRule>
    <cfRule type="expression" dxfId="1875" priority="4845">
      <formula>$B27&lt;&gt;""</formula>
    </cfRule>
  </conditionalFormatting>
  <conditionalFormatting sqref="Q27">
    <cfRule type="expression" dxfId="1874" priority="4840">
      <formula>$B27=""</formula>
    </cfRule>
    <cfRule type="expression" dxfId="1873" priority="4841">
      <formula>$B27=0</formula>
    </cfRule>
    <cfRule type="expression" dxfId="1872" priority="4842">
      <formula>$B27&lt;&gt;""</formula>
    </cfRule>
  </conditionalFormatting>
  <conditionalFormatting sqref="R27">
    <cfRule type="expression" dxfId="1871" priority="4837">
      <formula>$B27=""</formula>
    </cfRule>
    <cfRule type="expression" dxfId="1870" priority="4838">
      <formula>$B27=0</formula>
    </cfRule>
    <cfRule type="expression" dxfId="1869" priority="4839">
      <formula>$B27&lt;&gt;""</formula>
    </cfRule>
  </conditionalFormatting>
  <conditionalFormatting sqref="A29">
    <cfRule type="expression" dxfId="1868" priority="4833">
      <formula>$B29=""</formula>
    </cfRule>
    <cfRule type="expression" dxfId="1867" priority="4834">
      <formula>$B29=0</formula>
    </cfRule>
    <cfRule type="expression" dxfId="1866" priority="4835">
      <formula>$B29&lt;&gt;""</formula>
    </cfRule>
  </conditionalFormatting>
  <conditionalFormatting sqref="B29">
    <cfRule type="cellIs" dxfId="1865" priority="4831" operator="equal">
      <formula>0</formula>
    </cfRule>
    <cfRule type="containsBlanks" dxfId="1864" priority="4832">
      <formula>LEN(TRIM(B29))=0</formula>
    </cfRule>
    <cfRule type="notContainsBlanks" dxfId="1863" priority="4836">
      <formula>LEN(TRIM(B29))&gt;0</formula>
    </cfRule>
  </conditionalFormatting>
  <conditionalFormatting sqref="C29">
    <cfRule type="expression" dxfId="1862" priority="4828">
      <formula>$B29=""</formula>
    </cfRule>
    <cfRule type="expression" dxfId="1861" priority="4829">
      <formula>$B29=0</formula>
    </cfRule>
    <cfRule type="expression" dxfId="1860" priority="4830">
      <formula>$B29&lt;&gt;""</formula>
    </cfRule>
  </conditionalFormatting>
  <conditionalFormatting sqref="D29">
    <cfRule type="expression" dxfId="1859" priority="4825">
      <formula>$B29=""</formula>
    </cfRule>
    <cfRule type="expression" dxfId="1858" priority="4826">
      <formula>$B29=0</formula>
    </cfRule>
    <cfRule type="expression" dxfId="1857" priority="4827">
      <formula>$B29&lt;&gt;""</formula>
    </cfRule>
  </conditionalFormatting>
  <conditionalFormatting sqref="E29">
    <cfRule type="expression" dxfId="1856" priority="4822">
      <formula>$B29=""</formula>
    </cfRule>
    <cfRule type="expression" dxfId="1855" priority="4823">
      <formula>$B29=0</formula>
    </cfRule>
    <cfRule type="expression" dxfId="1854" priority="4824">
      <formula>$B29&lt;&gt;""</formula>
    </cfRule>
  </conditionalFormatting>
  <conditionalFormatting sqref="F29">
    <cfRule type="expression" dxfId="1853" priority="4819">
      <formula>$B29=""</formula>
    </cfRule>
    <cfRule type="expression" dxfId="1852" priority="4820">
      <formula>$B29=0</formula>
    </cfRule>
    <cfRule type="expression" dxfId="1851" priority="4821">
      <formula>$B29&lt;&gt;""</formula>
    </cfRule>
  </conditionalFormatting>
  <conditionalFormatting sqref="G29">
    <cfRule type="expression" dxfId="1850" priority="4816">
      <formula>$B29=""</formula>
    </cfRule>
    <cfRule type="expression" dxfId="1849" priority="4817">
      <formula>$B29=0</formula>
    </cfRule>
    <cfRule type="expression" dxfId="1848" priority="4818">
      <formula>$B29&lt;&gt;""</formula>
    </cfRule>
  </conditionalFormatting>
  <conditionalFormatting sqref="H29">
    <cfRule type="expression" dxfId="1847" priority="4813">
      <formula>$B29=""</formula>
    </cfRule>
    <cfRule type="expression" dxfId="1846" priority="4814">
      <formula>$B29=0</formula>
    </cfRule>
    <cfRule type="expression" dxfId="1845" priority="4815">
      <formula>$B29&lt;&gt;""</formula>
    </cfRule>
  </conditionalFormatting>
  <conditionalFormatting sqref="I29">
    <cfRule type="expression" dxfId="1844" priority="4810">
      <formula>$B29=""</formula>
    </cfRule>
    <cfRule type="expression" dxfId="1843" priority="4811">
      <formula>$B29=0</formula>
    </cfRule>
    <cfRule type="expression" dxfId="1842" priority="4812">
      <formula>$B29&lt;&gt;""</formula>
    </cfRule>
  </conditionalFormatting>
  <conditionalFormatting sqref="J29">
    <cfRule type="expression" dxfId="1841" priority="4807">
      <formula>$B29=""</formula>
    </cfRule>
    <cfRule type="expression" dxfId="1840" priority="4808">
      <formula>$B29=0</formula>
    </cfRule>
    <cfRule type="expression" dxfId="1839" priority="4809">
      <formula>$B29&lt;&gt;""</formula>
    </cfRule>
  </conditionalFormatting>
  <conditionalFormatting sqref="K29">
    <cfRule type="expression" dxfId="1838" priority="4804">
      <formula>$B29=""</formula>
    </cfRule>
    <cfRule type="expression" dxfId="1837" priority="4805">
      <formula>$B29=0</formula>
    </cfRule>
    <cfRule type="expression" dxfId="1836" priority="4806">
      <formula>$B29&lt;&gt;""</formula>
    </cfRule>
  </conditionalFormatting>
  <conditionalFormatting sqref="L29">
    <cfRule type="expression" dxfId="1835" priority="4801">
      <formula>$B29=""</formula>
    </cfRule>
    <cfRule type="expression" dxfId="1834" priority="4802">
      <formula>$B29=0</formula>
    </cfRule>
    <cfRule type="expression" dxfId="1833" priority="4803">
      <formula>$B29&lt;&gt;""</formula>
    </cfRule>
  </conditionalFormatting>
  <conditionalFormatting sqref="M29">
    <cfRule type="expression" dxfId="1832" priority="4798">
      <formula>$B29=""</formula>
    </cfRule>
    <cfRule type="expression" dxfId="1831" priority="4799">
      <formula>$B29=0</formula>
    </cfRule>
    <cfRule type="expression" dxfId="1830" priority="4800">
      <formula>$B29&lt;&gt;""</formula>
    </cfRule>
  </conditionalFormatting>
  <conditionalFormatting sqref="N29">
    <cfRule type="expression" dxfId="1829" priority="4795">
      <formula>$B29=""</formula>
    </cfRule>
    <cfRule type="expression" dxfId="1828" priority="4796">
      <formula>$B29=0</formula>
    </cfRule>
    <cfRule type="expression" dxfId="1827" priority="4797">
      <formula>$B29&lt;&gt;""</formula>
    </cfRule>
  </conditionalFormatting>
  <conditionalFormatting sqref="O29">
    <cfRule type="expression" dxfId="1826" priority="4792">
      <formula>$B29=""</formula>
    </cfRule>
    <cfRule type="expression" dxfId="1825" priority="4793">
      <formula>$B29=0</formula>
    </cfRule>
    <cfRule type="expression" dxfId="1824" priority="4794">
      <formula>$B29&lt;&gt;""</formula>
    </cfRule>
  </conditionalFormatting>
  <conditionalFormatting sqref="P29">
    <cfRule type="expression" dxfId="1823" priority="4789">
      <formula>$B29=""</formula>
    </cfRule>
    <cfRule type="expression" dxfId="1822" priority="4790">
      <formula>$B29=0</formula>
    </cfRule>
    <cfRule type="expression" dxfId="1821" priority="4791">
      <formula>$B29&lt;&gt;""</formula>
    </cfRule>
  </conditionalFormatting>
  <conditionalFormatting sqref="Q29">
    <cfRule type="expression" dxfId="1820" priority="4786">
      <formula>$B29=""</formula>
    </cfRule>
    <cfRule type="expression" dxfId="1819" priority="4787">
      <formula>$B29=0</formula>
    </cfRule>
    <cfRule type="expression" dxfId="1818" priority="4788">
      <formula>$B29&lt;&gt;""</formula>
    </cfRule>
  </conditionalFormatting>
  <conditionalFormatting sqref="R29">
    <cfRule type="expression" dxfId="1817" priority="4783">
      <formula>$B29=""</formula>
    </cfRule>
    <cfRule type="expression" dxfId="1816" priority="4784">
      <formula>$B29=0</formula>
    </cfRule>
    <cfRule type="expression" dxfId="1815" priority="4785">
      <formula>$B29&lt;&gt;""</formula>
    </cfRule>
  </conditionalFormatting>
  <conditionalFormatting sqref="S29">
    <cfRule type="expression" dxfId="1814" priority="4780">
      <formula>$B29=""</formula>
    </cfRule>
    <cfRule type="expression" dxfId="1813" priority="4781">
      <formula>$B29=0</formula>
    </cfRule>
    <cfRule type="expression" dxfId="1812" priority="4782">
      <formula>$B29&lt;&gt;""</formula>
    </cfRule>
  </conditionalFormatting>
  <conditionalFormatting sqref="T29">
    <cfRule type="expression" dxfId="1811" priority="4777">
      <formula>$B29=""</formula>
    </cfRule>
    <cfRule type="expression" dxfId="1810" priority="4778">
      <formula>$B29=0</formula>
    </cfRule>
    <cfRule type="expression" dxfId="1809" priority="4779">
      <formula>$B29&lt;&gt;""</formula>
    </cfRule>
  </conditionalFormatting>
  <conditionalFormatting sqref="U29">
    <cfRule type="expression" dxfId="1808" priority="4774">
      <formula>$B29=""</formula>
    </cfRule>
    <cfRule type="expression" dxfId="1807" priority="4775">
      <formula>$B29=0</formula>
    </cfRule>
    <cfRule type="expression" dxfId="1806" priority="4776">
      <formula>$B29&lt;&gt;""</formula>
    </cfRule>
  </conditionalFormatting>
  <conditionalFormatting sqref="V29">
    <cfRule type="expression" dxfId="1805" priority="4771">
      <formula>$B29=""</formula>
    </cfRule>
    <cfRule type="expression" dxfId="1804" priority="4772">
      <formula>$B29=0</formula>
    </cfRule>
    <cfRule type="expression" dxfId="1803" priority="4773">
      <formula>$B29&lt;&gt;""</formula>
    </cfRule>
  </conditionalFormatting>
  <conditionalFormatting sqref="A26">
    <cfRule type="expression" dxfId="1802" priority="4768">
      <formula>$B26=""</formula>
    </cfRule>
    <cfRule type="expression" dxfId="1801" priority="4769">
      <formula>$B26=0</formula>
    </cfRule>
    <cfRule type="expression" dxfId="1800" priority="4770">
      <formula>$B26&lt;&gt;""</formula>
    </cfRule>
  </conditionalFormatting>
  <conditionalFormatting sqref="B26">
    <cfRule type="cellIs" dxfId="1799" priority="4766" operator="equal">
      <formula>0</formula>
    </cfRule>
    <cfRule type="containsBlanks" dxfId="1798" priority="4767">
      <formula>LEN(TRIM(B26))=0</formula>
    </cfRule>
    <cfRule type="notContainsBlanks" dxfId="1797" priority="4891">
      <formula>LEN(TRIM(B26))&gt;0</formula>
    </cfRule>
  </conditionalFormatting>
  <conditionalFormatting sqref="C26">
    <cfRule type="expression" dxfId="1796" priority="4763">
      <formula>$B26=""</formula>
    </cfRule>
    <cfRule type="expression" dxfId="1795" priority="4764">
      <formula>$B26=0</formula>
    </cfRule>
    <cfRule type="expression" dxfId="1794" priority="4765">
      <formula>$B26&lt;&gt;""</formula>
    </cfRule>
  </conditionalFormatting>
  <conditionalFormatting sqref="D26">
    <cfRule type="expression" dxfId="1793" priority="4760">
      <formula>$B26=""</formula>
    </cfRule>
    <cfRule type="expression" dxfId="1792" priority="4761">
      <formula>$B26=0</formula>
    </cfRule>
    <cfRule type="expression" dxfId="1791" priority="4762">
      <formula>$B26&lt;&gt;""</formula>
    </cfRule>
  </conditionalFormatting>
  <conditionalFormatting sqref="E26">
    <cfRule type="expression" dxfId="1790" priority="4757">
      <formula>$B26=""</formula>
    </cfRule>
    <cfRule type="expression" dxfId="1789" priority="4758">
      <formula>$B26=0</formula>
    </cfRule>
    <cfRule type="expression" dxfId="1788" priority="4759">
      <formula>$B26&lt;&gt;""</formula>
    </cfRule>
  </conditionalFormatting>
  <conditionalFormatting sqref="F26">
    <cfRule type="expression" dxfId="1787" priority="4754">
      <formula>$B26=""</formula>
    </cfRule>
    <cfRule type="expression" dxfId="1786" priority="4755">
      <formula>$B26=0</formula>
    </cfRule>
    <cfRule type="expression" dxfId="1785" priority="4756">
      <formula>$B26&lt;&gt;""</formula>
    </cfRule>
  </conditionalFormatting>
  <conditionalFormatting sqref="G26">
    <cfRule type="expression" dxfId="1784" priority="4751">
      <formula>$B26=""</formula>
    </cfRule>
    <cfRule type="expression" dxfId="1783" priority="4752">
      <formula>$B26=0</formula>
    </cfRule>
    <cfRule type="expression" dxfId="1782" priority="4753">
      <formula>$B26&lt;&gt;""</formula>
    </cfRule>
  </conditionalFormatting>
  <conditionalFormatting sqref="H26">
    <cfRule type="expression" dxfId="1781" priority="4748">
      <formula>$B26=""</formula>
    </cfRule>
    <cfRule type="expression" dxfId="1780" priority="4749">
      <formula>$B26=0</formula>
    </cfRule>
    <cfRule type="expression" dxfId="1779" priority="4750">
      <formula>$B26&lt;&gt;""</formula>
    </cfRule>
  </conditionalFormatting>
  <conditionalFormatting sqref="I26">
    <cfRule type="expression" dxfId="1778" priority="4745">
      <formula>$B26=""</formula>
    </cfRule>
    <cfRule type="expression" dxfId="1777" priority="4746">
      <formula>$B26=0</formula>
    </cfRule>
    <cfRule type="expression" dxfId="1776" priority="4747">
      <formula>$B26&lt;&gt;""</formula>
    </cfRule>
  </conditionalFormatting>
  <conditionalFormatting sqref="J26">
    <cfRule type="expression" dxfId="1775" priority="4742">
      <formula>$B26=""</formula>
    </cfRule>
    <cfRule type="expression" dxfId="1774" priority="4743">
      <formula>$B26=0</formula>
    </cfRule>
    <cfRule type="expression" dxfId="1773" priority="4744">
      <formula>$B26&lt;&gt;""</formula>
    </cfRule>
  </conditionalFormatting>
  <conditionalFormatting sqref="K26">
    <cfRule type="expression" dxfId="1772" priority="4739">
      <formula>$B26=""</formula>
    </cfRule>
    <cfRule type="expression" dxfId="1771" priority="4740">
      <formula>$B26=0</formula>
    </cfRule>
    <cfRule type="expression" dxfId="1770" priority="4741">
      <formula>$B26&lt;&gt;""</formula>
    </cfRule>
  </conditionalFormatting>
  <conditionalFormatting sqref="L26">
    <cfRule type="expression" dxfId="1769" priority="4736">
      <formula>$B26=""</formula>
    </cfRule>
    <cfRule type="expression" dxfId="1768" priority="4737">
      <formula>$B26=0</formula>
    </cfRule>
    <cfRule type="expression" dxfId="1767" priority="4738">
      <formula>$B26&lt;&gt;""</formula>
    </cfRule>
  </conditionalFormatting>
  <conditionalFormatting sqref="M26">
    <cfRule type="expression" dxfId="1766" priority="4733">
      <formula>$B26=""</formula>
    </cfRule>
    <cfRule type="expression" dxfId="1765" priority="4734">
      <formula>$B26=0</formula>
    </cfRule>
    <cfRule type="expression" dxfId="1764" priority="4735">
      <formula>$B26&lt;&gt;""</formula>
    </cfRule>
  </conditionalFormatting>
  <conditionalFormatting sqref="N26">
    <cfRule type="expression" dxfId="1763" priority="4730">
      <formula>$B26=""</formula>
    </cfRule>
    <cfRule type="expression" dxfId="1762" priority="4731">
      <formula>$B26=0</formula>
    </cfRule>
    <cfRule type="expression" dxfId="1761" priority="4732">
      <formula>$B26&lt;&gt;""</formula>
    </cfRule>
  </conditionalFormatting>
  <conditionalFormatting sqref="O26">
    <cfRule type="expression" dxfId="1760" priority="4727">
      <formula>$B26=""</formula>
    </cfRule>
    <cfRule type="expression" dxfId="1759" priority="4728">
      <formula>$B26=0</formula>
    </cfRule>
    <cfRule type="expression" dxfId="1758" priority="4729">
      <formula>$B26&lt;&gt;""</formula>
    </cfRule>
  </conditionalFormatting>
  <conditionalFormatting sqref="P26">
    <cfRule type="expression" dxfId="1757" priority="4724">
      <formula>$B26=""</formula>
    </cfRule>
    <cfRule type="expression" dxfId="1756" priority="4725">
      <formula>$B26=0</formula>
    </cfRule>
    <cfRule type="expression" dxfId="1755" priority="4726">
      <formula>$B26&lt;&gt;""</formula>
    </cfRule>
  </conditionalFormatting>
  <conditionalFormatting sqref="Q26">
    <cfRule type="expression" dxfId="1754" priority="4721">
      <formula>$B26=""</formula>
    </cfRule>
    <cfRule type="expression" dxfId="1753" priority="4722">
      <formula>$B26=0</formula>
    </cfRule>
    <cfRule type="expression" dxfId="1752" priority="4723">
      <formula>$B26&lt;&gt;""</formula>
    </cfRule>
  </conditionalFormatting>
  <conditionalFormatting sqref="R26">
    <cfRule type="expression" dxfId="1751" priority="4718">
      <formula>$B26=""</formula>
    </cfRule>
    <cfRule type="expression" dxfId="1750" priority="4719">
      <formula>$B26=0</formula>
    </cfRule>
    <cfRule type="expression" dxfId="1749" priority="4720">
      <formula>$B26&lt;&gt;""</formula>
    </cfRule>
  </conditionalFormatting>
  <conditionalFormatting sqref="A28">
    <cfRule type="expression" dxfId="1748" priority="4714">
      <formula>$B28=""</formula>
    </cfRule>
    <cfRule type="expression" dxfId="1747" priority="4715">
      <formula>$B28=0</formula>
    </cfRule>
    <cfRule type="expression" dxfId="1746" priority="4716">
      <formula>$B28&lt;&gt;""</formula>
    </cfRule>
  </conditionalFormatting>
  <conditionalFormatting sqref="B28">
    <cfRule type="cellIs" dxfId="1745" priority="4712" operator="equal">
      <formula>0</formula>
    </cfRule>
    <cfRule type="containsBlanks" dxfId="1744" priority="4713">
      <formula>LEN(TRIM(B28))=0</formula>
    </cfRule>
    <cfRule type="notContainsBlanks" dxfId="1743" priority="4717">
      <formula>LEN(TRIM(B28))&gt;0</formula>
    </cfRule>
  </conditionalFormatting>
  <conditionalFormatting sqref="C28">
    <cfRule type="expression" dxfId="1742" priority="4709">
      <formula>$B28=""</formula>
    </cfRule>
    <cfRule type="expression" dxfId="1741" priority="4710">
      <formula>$B28=0</formula>
    </cfRule>
    <cfRule type="expression" dxfId="1740" priority="4711">
      <formula>$B28&lt;&gt;""</formula>
    </cfRule>
  </conditionalFormatting>
  <conditionalFormatting sqref="D28">
    <cfRule type="expression" dxfId="1739" priority="4706">
      <formula>$B28=""</formula>
    </cfRule>
    <cfRule type="expression" dxfId="1738" priority="4707">
      <formula>$B28=0</formula>
    </cfRule>
    <cfRule type="expression" dxfId="1737" priority="4708">
      <formula>$B28&lt;&gt;""</formula>
    </cfRule>
  </conditionalFormatting>
  <conditionalFormatting sqref="E28">
    <cfRule type="expression" dxfId="1736" priority="4703">
      <formula>$B28=""</formula>
    </cfRule>
    <cfRule type="expression" dxfId="1735" priority="4704">
      <formula>$B28=0</formula>
    </cfRule>
    <cfRule type="expression" dxfId="1734" priority="4705">
      <formula>$B28&lt;&gt;""</formula>
    </cfRule>
  </conditionalFormatting>
  <conditionalFormatting sqref="F28">
    <cfRule type="expression" dxfId="1733" priority="4700">
      <formula>$B28=""</formula>
    </cfRule>
    <cfRule type="expression" dxfId="1732" priority="4701">
      <formula>$B28=0</formula>
    </cfRule>
    <cfRule type="expression" dxfId="1731" priority="4702">
      <formula>$B28&lt;&gt;""</formula>
    </cfRule>
  </conditionalFormatting>
  <conditionalFormatting sqref="G28">
    <cfRule type="expression" dxfId="1730" priority="4697">
      <formula>$B28=""</formula>
    </cfRule>
    <cfRule type="expression" dxfId="1729" priority="4698">
      <formula>$B28=0</formula>
    </cfRule>
    <cfRule type="expression" dxfId="1728" priority="4699">
      <formula>$B28&lt;&gt;""</formula>
    </cfRule>
  </conditionalFormatting>
  <conditionalFormatting sqref="H28">
    <cfRule type="expression" dxfId="1727" priority="4694">
      <formula>$B28=""</formula>
    </cfRule>
    <cfRule type="expression" dxfId="1726" priority="4695">
      <formula>$B28=0</formula>
    </cfRule>
    <cfRule type="expression" dxfId="1725" priority="4696">
      <formula>$B28&lt;&gt;""</formula>
    </cfRule>
  </conditionalFormatting>
  <conditionalFormatting sqref="I28">
    <cfRule type="expression" dxfId="1724" priority="4691">
      <formula>$B28=""</formula>
    </cfRule>
    <cfRule type="expression" dxfId="1723" priority="4692">
      <formula>$B28=0</formula>
    </cfRule>
    <cfRule type="expression" dxfId="1722" priority="4693">
      <formula>$B28&lt;&gt;""</formula>
    </cfRule>
  </conditionalFormatting>
  <conditionalFormatting sqref="J28">
    <cfRule type="expression" dxfId="1721" priority="4688">
      <formula>$B28=""</formula>
    </cfRule>
    <cfRule type="expression" dxfId="1720" priority="4689">
      <formula>$B28=0</formula>
    </cfRule>
    <cfRule type="expression" dxfId="1719" priority="4690">
      <formula>$B28&lt;&gt;""</formula>
    </cfRule>
  </conditionalFormatting>
  <conditionalFormatting sqref="K28">
    <cfRule type="expression" dxfId="1718" priority="4685">
      <formula>$B28=""</formula>
    </cfRule>
    <cfRule type="expression" dxfId="1717" priority="4686">
      <formula>$B28=0</formula>
    </cfRule>
    <cfRule type="expression" dxfId="1716" priority="4687">
      <formula>$B28&lt;&gt;""</formula>
    </cfRule>
  </conditionalFormatting>
  <conditionalFormatting sqref="L28">
    <cfRule type="expression" dxfId="1715" priority="4682">
      <formula>$B28=""</formula>
    </cfRule>
    <cfRule type="expression" dxfId="1714" priority="4683">
      <formula>$B28=0</formula>
    </cfRule>
    <cfRule type="expression" dxfId="1713" priority="4684">
      <formula>$B28&lt;&gt;""</formula>
    </cfRule>
  </conditionalFormatting>
  <conditionalFormatting sqref="M28">
    <cfRule type="expression" dxfId="1712" priority="4679">
      <formula>$B28=""</formula>
    </cfRule>
    <cfRule type="expression" dxfId="1711" priority="4680">
      <formula>$B28=0</formula>
    </cfRule>
    <cfRule type="expression" dxfId="1710" priority="4681">
      <formula>$B28&lt;&gt;""</formula>
    </cfRule>
  </conditionalFormatting>
  <conditionalFormatting sqref="N28">
    <cfRule type="expression" dxfId="1709" priority="4676">
      <formula>$B28=""</formula>
    </cfRule>
    <cfRule type="expression" dxfId="1708" priority="4677">
      <formula>$B28=0</formula>
    </cfRule>
    <cfRule type="expression" dxfId="1707" priority="4678">
      <formula>$B28&lt;&gt;""</formula>
    </cfRule>
  </conditionalFormatting>
  <conditionalFormatting sqref="O28">
    <cfRule type="expression" dxfId="1706" priority="4673">
      <formula>$B28=""</formula>
    </cfRule>
    <cfRule type="expression" dxfId="1705" priority="4674">
      <formula>$B28=0</formula>
    </cfRule>
    <cfRule type="expression" dxfId="1704" priority="4675">
      <formula>$B28&lt;&gt;""</formula>
    </cfRule>
  </conditionalFormatting>
  <conditionalFormatting sqref="P28">
    <cfRule type="expression" dxfId="1703" priority="4670">
      <formula>$B28=""</formula>
    </cfRule>
    <cfRule type="expression" dxfId="1702" priority="4671">
      <formula>$B28=0</formula>
    </cfRule>
    <cfRule type="expression" dxfId="1701" priority="4672">
      <formula>$B28&lt;&gt;""</formula>
    </cfRule>
  </conditionalFormatting>
  <conditionalFormatting sqref="Q28">
    <cfRule type="expression" dxfId="1700" priority="4667">
      <formula>$B28=""</formula>
    </cfRule>
    <cfRule type="expression" dxfId="1699" priority="4668">
      <formula>$B28=0</formula>
    </cfRule>
    <cfRule type="expression" dxfId="1698" priority="4669">
      <formula>$B28&lt;&gt;""</formula>
    </cfRule>
  </conditionalFormatting>
  <conditionalFormatting sqref="R28">
    <cfRule type="expression" dxfId="1697" priority="4664">
      <formula>$B28=""</formula>
    </cfRule>
    <cfRule type="expression" dxfId="1696" priority="4665">
      <formula>$B28=0</formula>
    </cfRule>
    <cfRule type="expression" dxfId="1695" priority="4666">
      <formula>$B28&lt;&gt;""</formula>
    </cfRule>
  </conditionalFormatting>
  <conditionalFormatting sqref="S21">
    <cfRule type="expression" dxfId="1694" priority="4661">
      <formula>$B21=""</formula>
    </cfRule>
    <cfRule type="expression" dxfId="1693" priority="4662">
      <formula>$B21=0</formula>
    </cfRule>
    <cfRule type="expression" dxfId="1692" priority="4663">
      <formula>$B21&lt;&gt;""</formula>
    </cfRule>
  </conditionalFormatting>
  <conditionalFormatting sqref="T21">
    <cfRule type="expression" dxfId="1691" priority="4658">
      <formula>$B21=""</formula>
    </cfRule>
    <cfRule type="expression" dxfId="1690" priority="4659">
      <formula>$B21=0</formula>
    </cfRule>
    <cfRule type="expression" dxfId="1689" priority="4660">
      <formula>$B21&lt;&gt;""</formula>
    </cfRule>
  </conditionalFormatting>
  <conditionalFormatting sqref="U21">
    <cfRule type="expression" dxfId="1688" priority="4655">
      <formula>$B21=""</formula>
    </cfRule>
    <cfRule type="expression" dxfId="1687" priority="4656">
      <formula>$B21=0</formula>
    </cfRule>
    <cfRule type="expression" dxfId="1686" priority="4657">
      <formula>$B21&lt;&gt;""</formula>
    </cfRule>
  </conditionalFormatting>
  <conditionalFormatting sqref="V21">
    <cfRule type="expression" dxfId="1685" priority="4652">
      <formula>$B21=""</formula>
    </cfRule>
    <cfRule type="expression" dxfId="1684" priority="4653">
      <formula>$B21=0</formula>
    </cfRule>
    <cfRule type="expression" dxfId="1683" priority="4654">
      <formula>$B21&lt;&gt;""</formula>
    </cfRule>
  </conditionalFormatting>
  <conditionalFormatting sqref="S23">
    <cfRule type="expression" dxfId="1682" priority="4649">
      <formula>$B23=""</formula>
    </cfRule>
    <cfRule type="expression" dxfId="1681" priority="4650">
      <formula>$B23=0</formula>
    </cfRule>
    <cfRule type="expression" dxfId="1680" priority="4651">
      <formula>$B23&lt;&gt;""</formula>
    </cfRule>
  </conditionalFormatting>
  <conditionalFormatting sqref="T23">
    <cfRule type="expression" dxfId="1679" priority="4646">
      <formula>$B23=""</formula>
    </cfRule>
    <cfRule type="expression" dxfId="1678" priority="4647">
      <formula>$B23=0</formula>
    </cfRule>
    <cfRule type="expression" dxfId="1677" priority="4648">
      <formula>$B23&lt;&gt;""</formula>
    </cfRule>
  </conditionalFormatting>
  <conditionalFormatting sqref="U23">
    <cfRule type="expression" dxfId="1676" priority="4643">
      <formula>$B23=""</formula>
    </cfRule>
    <cfRule type="expression" dxfId="1675" priority="4644">
      <formula>$B23=0</formula>
    </cfRule>
    <cfRule type="expression" dxfId="1674" priority="4645">
      <formula>$B23&lt;&gt;""</formula>
    </cfRule>
  </conditionalFormatting>
  <conditionalFormatting sqref="V23">
    <cfRule type="expression" dxfId="1673" priority="4640">
      <formula>$B23=""</formula>
    </cfRule>
    <cfRule type="expression" dxfId="1672" priority="4641">
      <formula>$B23=0</formula>
    </cfRule>
    <cfRule type="expression" dxfId="1671" priority="4642">
      <formula>$B23&lt;&gt;""</formula>
    </cfRule>
  </conditionalFormatting>
  <conditionalFormatting sqref="S20">
    <cfRule type="expression" dxfId="1670" priority="4637">
      <formula>$B20=""</formula>
    </cfRule>
    <cfRule type="expression" dxfId="1669" priority="4638">
      <formula>$B20=0</formula>
    </cfRule>
    <cfRule type="expression" dxfId="1668" priority="4639">
      <formula>$B20&lt;&gt;""</formula>
    </cfRule>
  </conditionalFormatting>
  <conditionalFormatting sqref="U20">
    <cfRule type="expression" dxfId="1667" priority="4634">
      <formula>$B20=""</formula>
    </cfRule>
    <cfRule type="expression" dxfId="1666" priority="4635">
      <formula>$B20=0</formula>
    </cfRule>
    <cfRule type="expression" dxfId="1665" priority="4636">
      <formula>$B20&lt;&gt;""</formula>
    </cfRule>
  </conditionalFormatting>
  <conditionalFormatting sqref="V20">
    <cfRule type="expression" dxfId="1664" priority="4631">
      <formula>$B20=""</formula>
    </cfRule>
    <cfRule type="expression" dxfId="1663" priority="4632">
      <formula>$B20=0</formula>
    </cfRule>
    <cfRule type="expression" dxfId="1662" priority="4633">
      <formula>$B20&lt;&gt;""</formula>
    </cfRule>
  </conditionalFormatting>
  <conditionalFormatting sqref="S22">
    <cfRule type="expression" dxfId="1661" priority="4628">
      <formula>$B22=""</formula>
    </cfRule>
    <cfRule type="expression" dxfId="1660" priority="4629">
      <formula>$B22=0</formula>
    </cfRule>
    <cfRule type="expression" dxfId="1659" priority="4630">
      <formula>$B22&lt;&gt;""</formula>
    </cfRule>
  </conditionalFormatting>
  <conditionalFormatting sqref="T22">
    <cfRule type="expression" dxfId="1658" priority="4625">
      <formula>$B22=""</formula>
    </cfRule>
    <cfRule type="expression" dxfId="1657" priority="4626">
      <formula>$B22=0</formula>
    </cfRule>
    <cfRule type="expression" dxfId="1656" priority="4627">
      <formula>$B22&lt;&gt;""</formula>
    </cfRule>
  </conditionalFormatting>
  <conditionalFormatting sqref="U22">
    <cfRule type="expression" dxfId="1655" priority="4622">
      <formula>$B22=""</formula>
    </cfRule>
    <cfRule type="expression" dxfId="1654" priority="4623">
      <formula>$B22=0</formula>
    </cfRule>
    <cfRule type="expression" dxfId="1653" priority="4624">
      <formula>$B22&lt;&gt;""</formula>
    </cfRule>
  </conditionalFormatting>
  <conditionalFormatting sqref="V22">
    <cfRule type="expression" dxfId="1652" priority="4619">
      <formula>$B22=""</formula>
    </cfRule>
    <cfRule type="expression" dxfId="1651" priority="4620">
      <formula>$B22=0</formula>
    </cfRule>
    <cfRule type="expression" dxfId="1650" priority="4621">
      <formula>$B22&lt;&gt;""</formula>
    </cfRule>
  </conditionalFormatting>
  <conditionalFormatting sqref="S25">
    <cfRule type="expression" dxfId="1649" priority="4616">
      <formula>$B25=""</formula>
    </cfRule>
    <cfRule type="expression" dxfId="1648" priority="4617">
      <formula>$B25=0</formula>
    </cfRule>
    <cfRule type="expression" dxfId="1647" priority="4618">
      <formula>$B25&lt;&gt;""</formula>
    </cfRule>
  </conditionalFormatting>
  <conditionalFormatting sqref="T25">
    <cfRule type="expression" dxfId="1646" priority="4613">
      <formula>$B25=""</formula>
    </cfRule>
    <cfRule type="expression" dxfId="1645" priority="4614">
      <formula>$B25=0</formula>
    </cfRule>
    <cfRule type="expression" dxfId="1644" priority="4615">
      <formula>$B25&lt;&gt;""</formula>
    </cfRule>
  </conditionalFormatting>
  <conditionalFormatting sqref="U25">
    <cfRule type="expression" dxfId="1643" priority="4610">
      <formula>$B25=""</formula>
    </cfRule>
    <cfRule type="expression" dxfId="1642" priority="4611">
      <formula>$B25=0</formula>
    </cfRule>
    <cfRule type="expression" dxfId="1641" priority="4612">
      <formula>$B25&lt;&gt;""</formula>
    </cfRule>
  </conditionalFormatting>
  <conditionalFormatting sqref="V25">
    <cfRule type="expression" dxfId="1640" priority="4607">
      <formula>$B25=""</formula>
    </cfRule>
    <cfRule type="expression" dxfId="1639" priority="4608">
      <formula>$B25=0</formula>
    </cfRule>
    <cfRule type="expression" dxfId="1638" priority="4609">
      <formula>$B25&lt;&gt;""</formula>
    </cfRule>
  </conditionalFormatting>
  <conditionalFormatting sqref="S24">
    <cfRule type="expression" dxfId="1637" priority="4604">
      <formula>$B24=""</formula>
    </cfRule>
    <cfRule type="expression" dxfId="1636" priority="4605">
      <formula>$B24=0</formula>
    </cfRule>
    <cfRule type="expression" dxfId="1635" priority="4606">
      <formula>$B24&lt;&gt;""</formula>
    </cfRule>
  </conditionalFormatting>
  <conditionalFormatting sqref="T24">
    <cfRule type="expression" dxfId="1634" priority="4601">
      <formula>$B24=""</formula>
    </cfRule>
    <cfRule type="expression" dxfId="1633" priority="4602">
      <formula>$B24=0</formula>
    </cfRule>
    <cfRule type="expression" dxfId="1632" priority="4603">
      <formula>$B24&lt;&gt;""</formula>
    </cfRule>
  </conditionalFormatting>
  <conditionalFormatting sqref="U24">
    <cfRule type="expression" dxfId="1631" priority="4598">
      <formula>$B24=""</formula>
    </cfRule>
    <cfRule type="expression" dxfId="1630" priority="4599">
      <formula>$B24=0</formula>
    </cfRule>
    <cfRule type="expression" dxfId="1629" priority="4600">
      <formula>$B24&lt;&gt;""</formula>
    </cfRule>
  </conditionalFormatting>
  <conditionalFormatting sqref="V24">
    <cfRule type="expression" dxfId="1628" priority="4595">
      <formula>$B24=""</formula>
    </cfRule>
    <cfRule type="expression" dxfId="1627" priority="4596">
      <formula>$B24=0</formula>
    </cfRule>
    <cfRule type="expression" dxfId="1626" priority="4597">
      <formula>$B24&lt;&gt;""</formula>
    </cfRule>
  </conditionalFormatting>
  <conditionalFormatting sqref="S27">
    <cfRule type="expression" dxfId="1625" priority="4592">
      <formula>$B27=""</formula>
    </cfRule>
    <cfRule type="expression" dxfId="1624" priority="4593">
      <formula>$B27=0</formula>
    </cfRule>
    <cfRule type="expression" dxfId="1623" priority="4594">
      <formula>$B27&lt;&gt;""</formula>
    </cfRule>
  </conditionalFormatting>
  <conditionalFormatting sqref="T27">
    <cfRule type="expression" dxfId="1622" priority="4589">
      <formula>$B27=""</formula>
    </cfRule>
    <cfRule type="expression" dxfId="1621" priority="4590">
      <formula>$B27=0</formula>
    </cfRule>
    <cfRule type="expression" dxfId="1620" priority="4591">
      <formula>$B27&lt;&gt;""</formula>
    </cfRule>
  </conditionalFormatting>
  <conditionalFormatting sqref="U27">
    <cfRule type="expression" dxfId="1619" priority="4586">
      <formula>$B27=""</formula>
    </cfRule>
    <cfRule type="expression" dxfId="1618" priority="4587">
      <formula>$B27=0</formula>
    </cfRule>
    <cfRule type="expression" dxfId="1617" priority="4588">
      <formula>$B27&lt;&gt;""</formula>
    </cfRule>
  </conditionalFormatting>
  <conditionalFormatting sqref="V27">
    <cfRule type="expression" dxfId="1616" priority="4583">
      <formula>$B27=""</formula>
    </cfRule>
    <cfRule type="expression" dxfId="1615" priority="4584">
      <formula>$B27=0</formula>
    </cfRule>
    <cfRule type="expression" dxfId="1614" priority="4585">
      <formula>$B27&lt;&gt;""</formula>
    </cfRule>
  </conditionalFormatting>
  <conditionalFormatting sqref="S26">
    <cfRule type="expression" dxfId="1613" priority="4580">
      <formula>$B26=""</formula>
    </cfRule>
    <cfRule type="expression" dxfId="1612" priority="4581">
      <formula>$B26=0</formula>
    </cfRule>
    <cfRule type="expression" dxfId="1611" priority="4582">
      <formula>$B26&lt;&gt;""</formula>
    </cfRule>
  </conditionalFormatting>
  <conditionalFormatting sqref="T26">
    <cfRule type="expression" dxfId="1610" priority="4577">
      <formula>$B26=""</formula>
    </cfRule>
    <cfRule type="expression" dxfId="1609" priority="4578">
      <formula>$B26=0</formula>
    </cfRule>
    <cfRule type="expression" dxfId="1608" priority="4579">
      <formula>$B26&lt;&gt;""</formula>
    </cfRule>
  </conditionalFormatting>
  <conditionalFormatting sqref="U26">
    <cfRule type="expression" dxfId="1607" priority="4574">
      <formula>$B26=""</formula>
    </cfRule>
    <cfRule type="expression" dxfId="1606" priority="4575">
      <formula>$B26=0</formula>
    </cfRule>
    <cfRule type="expression" dxfId="1605" priority="4576">
      <formula>$B26&lt;&gt;""</formula>
    </cfRule>
  </conditionalFormatting>
  <conditionalFormatting sqref="V26">
    <cfRule type="expression" dxfId="1604" priority="4571">
      <formula>$B26=""</formula>
    </cfRule>
    <cfRule type="expression" dxfId="1603" priority="4572">
      <formula>$B26=0</formula>
    </cfRule>
    <cfRule type="expression" dxfId="1602" priority="4573">
      <formula>$B26&lt;&gt;""</formula>
    </cfRule>
  </conditionalFormatting>
  <conditionalFormatting sqref="S28">
    <cfRule type="expression" dxfId="1601" priority="4568">
      <formula>$B28=""</formula>
    </cfRule>
    <cfRule type="expression" dxfId="1600" priority="4569">
      <formula>$B28=0</formula>
    </cfRule>
    <cfRule type="expression" dxfId="1599" priority="4570">
      <formula>$B28&lt;&gt;""</formula>
    </cfRule>
  </conditionalFormatting>
  <conditionalFormatting sqref="T28">
    <cfRule type="expression" dxfId="1598" priority="4565">
      <formula>$B28=""</formula>
    </cfRule>
    <cfRule type="expression" dxfId="1597" priority="4566">
      <formula>$B28=0</formula>
    </cfRule>
    <cfRule type="expression" dxfId="1596" priority="4567">
      <formula>$B28&lt;&gt;""</formula>
    </cfRule>
  </conditionalFormatting>
  <conditionalFormatting sqref="U28">
    <cfRule type="expression" dxfId="1595" priority="4562">
      <formula>$B28=""</formula>
    </cfRule>
    <cfRule type="expression" dxfId="1594" priority="4563">
      <formula>$B28=0</formula>
    </cfRule>
    <cfRule type="expression" dxfId="1593" priority="4564">
      <formula>$B28&lt;&gt;""</formula>
    </cfRule>
  </conditionalFormatting>
  <conditionalFormatting sqref="V28">
    <cfRule type="expression" dxfId="1592" priority="4559">
      <formula>$B28=""</formula>
    </cfRule>
    <cfRule type="expression" dxfId="1591" priority="4560">
      <formula>$B28=0</formula>
    </cfRule>
    <cfRule type="expression" dxfId="1590" priority="4561">
      <formula>$B28&lt;&gt;""</formula>
    </cfRule>
  </conditionalFormatting>
  <conditionalFormatting sqref="T20">
    <cfRule type="expression" dxfId="1589" priority="4556">
      <formula>$B20=""</formula>
    </cfRule>
    <cfRule type="expression" dxfId="1588" priority="4557">
      <formula>$B20=0</formula>
    </cfRule>
    <cfRule type="expression" dxfId="1587" priority="4558">
      <formula>$B20&lt;&gt;""</formula>
    </cfRule>
  </conditionalFormatting>
  <conditionalFormatting sqref="A31">
    <cfRule type="expression" dxfId="1586" priority="4551">
      <formula>$B31=""</formula>
    </cfRule>
    <cfRule type="expression" dxfId="1585" priority="4552">
      <formula>$B31=0</formula>
    </cfRule>
    <cfRule type="expression" dxfId="1584" priority="4553">
      <formula>$B31&lt;&gt;""</formula>
    </cfRule>
  </conditionalFormatting>
  <conditionalFormatting sqref="B31">
    <cfRule type="cellIs" dxfId="1583" priority="4549" operator="equal">
      <formula>0</formula>
    </cfRule>
    <cfRule type="containsBlanks" dxfId="1582" priority="4550">
      <formula>LEN(TRIM(B31))=0</formula>
    </cfRule>
    <cfRule type="notContainsBlanks" dxfId="1581" priority="4554">
      <formula>LEN(TRIM(B31))&gt;0</formula>
    </cfRule>
  </conditionalFormatting>
  <conditionalFormatting sqref="C31">
    <cfRule type="expression" dxfId="1580" priority="4546">
      <formula>$B31=""</formula>
    </cfRule>
    <cfRule type="expression" dxfId="1579" priority="4547">
      <formula>$B31=0</formula>
    </cfRule>
    <cfRule type="expression" dxfId="1578" priority="4548">
      <formula>$B31&lt;&gt;""</formula>
    </cfRule>
  </conditionalFormatting>
  <conditionalFormatting sqref="D31">
    <cfRule type="expression" dxfId="1577" priority="4543">
      <formula>$B31=""</formula>
    </cfRule>
    <cfRule type="expression" dxfId="1576" priority="4544">
      <formula>$B31=0</formula>
    </cfRule>
    <cfRule type="expression" dxfId="1575" priority="4545">
      <formula>$B31&lt;&gt;""</formula>
    </cfRule>
  </conditionalFormatting>
  <conditionalFormatting sqref="E31">
    <cfRule type="expression" dxfId="1574" priority="4540">
      <formula>$B31=""</formula>
    </cfRule>
    <cfRule type="expression" dxfId="1573" priority="4541">
      <formula>$B31=0</formula>
    </cfRule>
    <cfRule type="expression" dxfId="1572" priority="4542">
      <formula>$B31&lt;&gt;""</formula>
    </cfRule>
  </conditionalFormatting>
  <conditionalFormatting sqref="F31">
    <cfRule type="expression" dxfId="1571" priority="4537">
      <formula>$B31=""</formula>
    </cfRule>
    <cfRule type="expression" dxfId="1570" priority="4538">
      <formula>$B31=0</formula>
    </cfRule>
    <cfRule type="expression" dxfId="1569" priority="4539">
      <formula>$B31&lt;&gt;""</formula>
    </cfRule>
  </conditionalFormatting>
  <conditionalFormatting sqref="G31">
    <cfRule type="expression" dxfId="1568" priority="4534">
      <formula>$B31=""</formula>
    </cfRule>
    <cfRule type="expression" dxfId="1567" priority="4535">
      <formula>$B31=0</formula>
    </cfRule>
    <cfRule type="expression" dxfId="1566" priority="4536">
      <formula>$B31&lt;&gt;""</formula>
    </cfRule>
  </conditionalFormatting>
  <conditionalFormatting sqref="H31">
    <cfRule type="expression" dxfId="1565" priority="4531">
      <formula>$B31=""</formula>
    </cfRule>
    <cfRule type="expression" dxfId="1564" priority="4532">
      <formula>$B31=0</formula>
    </cfRule>
    <cfRule type="expression" dxfId="1563" priority="4533">
      <formula>$B31&lt;&gt;""</formula>
    </cfRule>
  </conditionalFormatting>
  <conditionalFormatting sqref="I31">
    <cfRule type="expression" dxfId="1562" priority="4528">
      <formula>$B31=""</formula>
    </cfRule>
    <cfRule type="expression" dxfId="1561" priority="4529">
      <formula>$B31=0</formula>
    </cfRule>
    <cfRule type="expression" dxfId="1560" priority="4530">
      <formula>$B31&lt;&gt;""</formula>
    </cfRule>
  </conditionalFormatting>
  <conditionalFormatting sqref="J31">
    <cfRule type="expression" dxfId="1559" priority="4525">
      <formula>$B31=""</formula>
    </cfRule>
    <cfRule type="expression" dxfId="1558" priority="4526">
      <formula>$B31=0</formula>
    </cfRule>
    <cfRule type="expression" dxfId="1557" priority="4527">
      <formula>$B31&lt;&gt;""</formula>
    </cfRule>
  </conditionalFormatting>
  <conditionalFormatting sqref="K31">
    <cfRule type="expression" dxfId="1556" priority="4522">
      <formula>$B31=""</formula>
    </cfRule>
    <cfRule type="expression" dxfId="1555" priority="4523">
      <formula>$B31=0</formula>
    </cfRule>
    <cfRule type="expression" dxfId="1554" priority="4524">
      <formula>$B31&lt;&gt;""</formula>
    </cfRule>
  </conditionalFormatting>
  <conditionalFormatting sqref="L31">
    <cfRule type="expression" dxfId="1553" priority="4519">
      <formula>$B31=""</formula>
    </cfRule>
    <cfRule type="expression" dxfId="1552" priority="4520">
      <formula>$B31=0</formula>
    </cfRule>
    <cfRule type="expression" dxfId="1551" priority="4521">
      <formula>$B31&lt;&gt;""</formula>
    </cfRule>
  </conditionalFormatting>
  <conditionalFormatting sqref="M31">
    <cfRule type="expression" dxfId="1550" priority="4516">
      <formula>$B31=""</formula>
    </cfRule>
    <cfRule type="expression" dxfId="1549" priority="4517">
      <formula>$B31=0</formula>
    </cfRule>
    <cfRule type="expression" dxfId="1548" priority="4518">
      <formula>$B31&lt;&gt;""</formula>
    </cfRule>
  </conditionalFormatting>
  <conditionalFormatting sqref="N31">
    <cfRule type="expression" dxfId="1547" priority="4513">
      <formula>$B31=""</formula>
    </cfRule>
    <cfRule type="expression" dxfId="1546" priority="4514">
      <formula>$B31=0</formula>
    </cfRule>
    <cfRule type="expression" dxfId="1545" priority="4515">
      <formula>$B31&lt;&gt;""</formula>
    </cfRule>
  </conditionalFormatting>
  <conditionalFormatting sqref="O31">
    <cfRule type="expression" dxfId="1544" priority="4510">
      <formula>$B31=""</formula>
    </cfRule>
    <cfRule type="expression" dxfId="1543" priority="4511">
      <formula>$B31=0</formula>
    </cfRule>
    <cfRule type="expression" dxfId="1542" priority="4512">
      <formula>$B31&lt;&gt;""</formula>
    </cfRule>
  </conditionalFormatting>
  <conditionalFormatting sqref="P31">
    <cfRule type="expression" dxfId="1541" priority="4507">
      <formula>$B31=""</formula>
    </cfRule>
    <cfRule type="expression" dxfId="1540" priority="4508">
      <formula>$B31=0</formula>
    </cfRule>
    <cfRule type="expression" dxfId="1539" priority="4509">
      <formula>$B31&lt;&gt;""</formula>
    </cfRule>
  </conditionalFormatting>
  <conditionalFormatting sqref="Q31">
    <cfRule type="expression" dxfId="1538" priority="4504">
      <formula>$B31=""</formula>
    </cfRule>
    <cfRule type="expression" dxfId="1537" priority="4505">
      <formula>$B31=0</formula>
    </cfRule>
    <cfRule type="expression" dxfId="1536" priority="4506">
      <formula>$B31&lt;&gt;""</formula>
    </cfRule>
  </conditionalFormatting>
  <conditionalFormatting sqref="R31">
    <cfRule type="expression" dxfId="1535" priority="4501">
      <formula>$B31=""</formula>
    </cfRule>
    <cfRule type="expression" dxfId="1534" priority="4502">
      <formula>$B31=0</formula>
    </cfRule>
    <cfRule type="expression" dxfId="1533" priority="4503">
      <formula>$B31&lt;&gt;""</formula>
    </cfRule>
  </conditionalFormatting>
  <conditionalFormatting sqref="A33">
    <cfRule type="expression" dxfId="1532" priority="4497">
      <formula>$B33=""</formula>
    </cfRule>
    <cfRule type="expression" dxfId="1531" priority="4498">
      <formula>$B33=0</formula>
    </cfRule>
    <cfRule type="expression" dxfId="1530" priority="4499">
      <formula>$B33&lt;&gt;""</formula>
    </cfRule>
  </conditionalFormatting>
  <conditionalFormatting sqref="B33">
    <cfRule type="cellIs" dxfId="1529" priority="4495" operator="equal">
      <formula>0</formula>
    </cfRule>
    <cfRule type="containsBlanks" dxfId="1528" priority="4496">
      <formula>LEN(TRIM(B33))=0</formula>
    </cfRule>
    <cfRule type="notContainsBlanks" dxfId="1527" priority="4500">
      <formula>LEN(TRIM(B33))&gt;0</formula>
    </cfRule>
  </conditionalFormatting>
  <conditionalFormatting sqref="C33">
    <cfRule type="expression" dxfId="1526" priority="4492">
      <formula>$B33=""</formula>
    </cfRule>
    <cfRule type="expression" dxfId="1525" priority="4493">
      <formula>$B33=0</formula>
    </cfRule>
    <cfRule type="expression" dxfId="1524" priority="4494">
      <formula>$B33&lt;&gt;""</formula>
    </cfRule>
  </conditionalFormatting>
  <conditionalFormatting sqref="D33">
    <cfRule type="expression" dxfId="1523" priority="4489">
      <formula>$B33=""</formula>
    </cfRule>
    <cfRule type="expression" dxfId="1522" priority="4490">
      <formula>$B33=0</formula>
    </cfRule>
    <cfRule type="expression" dxfId="1521" priority="4491">
      <formula>$B33&lt;&gt;""</formula>
    </cfRule>
  </conditionalFormatting>
  <conditionalFormatting sqref="E33">
    <cfRule type="expression" dxfId="1520" priority="4486">
      <formula>$B33=""</formula>
    </cfRule>
    <cfRule type="expression" dxfId="1519" priority="4487">
      <formula>$B33=0</formula>
    </cfRule>
    <cfRule type="expression" dxfId="1518" priority="4488">
      <formula>$B33&lt;&gt;""</formula>
    </cfRule>
  </conditionalFormatting>
  <conditionalFormatting sqref="F33">
    <cfRule type="expression" dxfId="1517" priority="4483">
      <formula>$B33=""</formula>
    </cfRule>
    <cfRule type="expression" dxfId="1516" priority="4484">
      <formula>$B33=0</formula>
    </cfRule>
    <cfRule type="expression" dxfId="1515" priority="4485">
      <formula>$B33&lt;&gt;""</formula>
    </cfRule>
  </conditionalFormatting>
  <conditionalFormatting sqref="G33">
    <cfRule type="expression" dxfId="1514" priority="4480">
      <formula>$B33=""</formula>
    </cfRule>
    <cfRule type="expression" dxfId="1513" priority="4481">
      <formula>$B33=0</formula>
    </cfRule>
    <cfRule type="expression" dxfId="1512" priority="4482">
      <formula>$B33&lt;&gt;""</formula>
    </cfRule>
  </conditionalFormatting>
  <conditionalFormatting sqref="H33">
    <cfRule type="expression" dxfId="1511" priority="4477">
      <formula>$B33=""</formula>
    </cfRule>
    <cfRule type="expression" dxfId="1510" priority="4478">
      <formula>$B33=0</formula>
    </cfRule>
    <cfRule type="expression" dxfId="1509" priority="4479">
      <formula>$B33&lt;&gt;""</formula>
    </cfRule>
  </conditionalFormatting>
  <conditionalFormatting sqref="I33">
    <cfRule type="expression" dxfId="1508" priority="4474">
      <formula>$B33=""</formula>
    </cfRule>
    <cfRule type="expression" dxfId="1507" priority="4475">
      <formula>$B33=0</formula>
    </cfRule>
    <cfRule type="expression" dxfId="1506" priority="4476">
      <formula>$B33&lt;&gt;""</formula>
    </cfRule>
  </conditionalFormatting>
  <conditionalFormatting sqref="J33">
    <cfRule type="expression" dxfId="1505" priority="4471">
      <formula>$B33=""</formula>
    </cfRule>
    <cfRule type="expression" dxfId="1504" priority="4472">
      <formula>$B33=0</formula>
    </cfRule>
    <cfRule type="expression" dxfId="1503" priority="4473">
      <formula>$B33&lt;&gt;""</formula>
    </cfRule>
  </conditionalFormatting>
  <conditionalFormatting sqref="K33">
    <cfRule type="expression" dxfId="1502" priority="4468">
      <formula>$B33=""</formula>
    </cfRule>
    <cfRule type="expression" dxfId="1501" priority="4469">
      <formula>$B33=0</formula>
    </cfRule>
    <cfRule type="expression" dxfId="1500" priority="4470">
      <formula>$B33&lt;&gt;""</formula>
    </cfRule>
  </conditionalFormatting>
  <conditionalFormatting sqref="L33">
    <cfRule type="expression" dxfId="1499" priority="4465">
      <formula>$B33=""</formula>
    </cfRule>
    <cfRule type="expression" dxfId="1498" priority="4466">
      <formula>$B33=0</formula>
    </cfRule>
    <cfRule type="expression" dxfId="1497" priority="4467">
      <formula>$B33&lt;&gt;""</formula>
    </cfRule>
  </conditionalFormatting>
  <conditionalFormatting sqref="M33">
    <cfRule type="expression" dxfId="1496" priority="4462">
      <formula>$B33=""</formula>
    </cfRule>
    <cfRule type="expression" dxfId="1495" priority="4463">
      <formula>$B33=0</formula>
    </cfRule>
    <cfRule type="expression" dxfId="1494" priority="4464">
      <formula>$B33&lt;&gt;""</formula>
    </cfRule>
  </conditionalFormatting>
  <conditionalFormatting sqref="N33">
    <cfRule type="expression" dxfId="1493" priority="4459">
      <formula>$B33=""</formula>
    </cfRule>
    <cfRule type="expression" dxfId="1492" priority="4460">
      <formula>$B33=0</formula>
    </cfRule>
    <cfRule type="expression" dxfId="1491" priority="4461">
      <formula>$B33&lt;&gt;""</formula>
    </cfRule>
  </conditionalFormatting>
  <conditionalFormatting sqref="O33">
    <cfRule type="expression" dxfId="1490" priority="4456">
      <formula>$B33=""</formula>
    </cfRule>
    <cfRule type="expression" dxfId="1489" priority="4457">
      <formula>$B33=0</formula>
    </cfRule>
    <cfRule type="expression" dxfId="1488" priority="4458">
      <formula>$B33&lt;&gt;""</formula>
    </cfRule>
  </conditionalFormatting>
  <conditionalFormatting sqref="P33">
    <cfRule type="expression" dxfId="1487" priority="4453">
      <formula>$B33=""</formula>
    </cfRule>
    <cfRule type="expression" dxfId="1486" priority="4454">
      <formula>$B33=0</formula>
    </cfRule>
    <cfRule type="expression" dxfId="1485" priority="4455">
      <formula>$B33&lt;&gt;""</formula>
    </cfRule>
  </conditionalFormatting>
  <conditionalFormatting sqref="Q33">
    <cfRule type="expression" dxfId="1484" priority="4450">
      <formula>$B33=""</formula>
    </cfRule>
    <cfRule type="expression" dxfId="1483" priority="4451">
      <formula>$B33=0</formula>
    </cfRule>
    <cfRule type="expression" dxfId="1482" priority="4452">
      <formula>$B33&lt;&gt;""</formula>
    </cfRule>
  </conditionalFormatting>
  <conditionalFormatting sqref="R33">
    <cfRule type="expression" dxfId="1481" priority="4447">
      <formula>$B33=""</formula>
    </cfRule>
    <cfRule type="expression" dxfId="1480" priority="4448">
      <formula>$B33=0</formula>
    </cfRule>
    <cfRule type="expression" dxfId="1479" priority="4449">
      <formula>$B33&lt;&gt;""</formula>
    </cfRule>
  </conditionalFormatting>
  <conditionalFormatting sqref="A30">
    <cfRule type="expression" dxfId="1478" priority="4444">
      <formula>$B30=""</formula>
    </cfRule>
    <cfRule type="expression" dxfId="1477" priority="4445">
      <formula>$B30=0</formula>
    </cfRule>
    <cfRule type="expression" dxfId="1476" priority="4446">
      <formula>$B30&lt;&gt;""</formula>
    </cfRule>
  </conditionalFormatting>
  <conditionalFormatting sqref="B30">
    <cfRule type="cellIs" dxfId="1475" priority="4442" operator="equal">
      <formula>0</formula>
    </cfRule>
    <cfRule type="containsBlanks" dxfId="1474" priority="4443">
      <formula>LEN(TRIM(B30))=0</formula>
    </cfRule>
    <cfRule type="notContainsBlanks" dxfId="1473" priority="4555">
      <formula>LEN(TRIM(B30))&gt;0</formula>
    </cfRule>
  </conditionalFormatting>
  <conditionalFormatting sqref="C30">
    <cfRule type="expression" dxfId="1472" priority="4439">
      <formula>$B30=""</formula>
    </cfRule>
    <cfRule type="expression" dxfId="1471" priority="4440">
      <formula>$B30=0</formula>
    </cfRule>
    <cfRule type="expression" dxfId="1470" priority="4441">
      <formula>$B30&lt;&gt;""</formula>
    </cfRule>
  </conditionalFormatting>
  <conditionalFormatting sqref="D30">
    <cfRule type="expression" dxfId="1469" priority="4436">
      <formula>$B30=""</formula>
    </cfRule>
    <cfRule type="expression" dxfId="1468" priority="4437">
      <formula>$B30=0</formula>
    </cfRule>
    <cfRule type="expression" dxfId="1467" priority="4438">
      <formula>$B30&lt;&gt;""</formula>
    </cfRule>
  </conditionalFormatting>
  <conditionalFormatting sqref="E30">
    <cfRule type="expression" dxfId="1466" priority="4433">
      <formula>$B30=""</formula>
    </cfRule>
    <cfRule type="expression" dxfId="1465" priority="4434">
      <formula>$B30=0</formula>
    </cfRule>
    <cfRule type="expression" dxfId="1464" priority="4435">
      <formula>$B30&lt;&gt;""</formula>
    </cfRule>
  </conditionalFormatting>
  <conditionalFormatting sqref="F30">
    <cfRule type="expression" dxfId="1463" priority="4430">
      <formula>$B30=""</formula>
    </cfRule>
    <cfRule type="expression" dxfId="1462" priority="4431">
      <formula>$B30=0</formula>
    </cfRule>
    <cfRule type="expression" dxfId="1461" priority="4432">
      <formula>$B30&lt;&gt;""</formula>
    </cfRule>
  </conditionalFormatting>
  <conditionalFormatting sqref="G30">
    <cfRule type="expression" dxfId="1460" priority="4427">
      <formula>$B30=""</formula>
    </cfRule>
    <cfRule type="expression" dxfId="1459" priority="4428">
      <formula>$B30=0</formula>
    </cfRule>
    <cfRule type="expression" dxfId="1458" priority="4429">
      <formula>$B30&lt;&gt;""</formula>
    </cfRule>
  </conditionalFormatting>
  <conditionalFormatting sqref="H30">
    <cfRule type="expression" dxfId="1457" priority="4424">
      <formula>$B30=""</formula>
    </cfRule>
    <cfRule type="expression" dxfId="1456" priority="4425">
      <formula>$B30=0</formula>
    </cfRule>
    <cfRule type="expression" dxfId="1455" priority="4426">
      <formula>$B30&lt;&gt;""</formula>
    </cfRule>
  </conditionalFormatting>
  <conditionalFormatting sqref="I30">
    <cfRule type="expression" dxfId="1454" priority="4421">
      <formula>$B30=""</formula>
    </cfRule>
    <cfRule type="expression" dxfId="1453" priority="4422">
      <formula>$B30=0</formula>
    </cfRule>
    <cfRule type="expression" dxfId="1452" priority="4423">
      <formula>$B30&lt;&gt;""</formula>
    </cfRule>
  </conditionalFormatting>
  <conditionalFormatting sqref="J30">
    <cfRule type="expression" dxfId="1451" priority="4418">
      <formula>$B30=""</formula>
    </cfRule>
    <cfRule type="expression" dxfId="1450" priority="4419">
      <formula>$B30=0</formula>
    </cfRule>
    <cfRule type="expression" dxfId="1449" priority="4420">
      <formula>$B30&lt;&gt;""</formula>
    </cfRule>
  </conditionalFormatting>
  <conditionalFormatting sqref="K30">
    <cfRule type="expression" dxfId="1448" priority="4415">
      <formula>$B30=""</formula>
    </cfRule>
    <cfRule type="expression" dxfId="1447" priority="4416">
      <formula>$B30=0</formula>
    </cfRule>
    <cfRule type="expression" dxfId="1446" priority="4417">
      <formula>$B30&lt;&gt;""</formula>
    </cfRule>
  </conditionalFormatting>
  <conditionalFormatting sqref="L30">
    <cfRule type="expression" dxfId="1445" priority="4412">
      <formula>$B30=""</formula>
    </cfRule>
    <cfRule type="expression" dxfId="1444" priority="4413">
      <formula>$B30=0</formula>
    </cfRule>
    <cfRule type="expression" dxfId="1443" priority="4414">
      <formula>$B30&lt;&gt;""</formula>
    </cfRule>
  </conditionalFormatting>
  <conditionalFormatting sqref="M30">
    <cfRule type="expression" dxfId="1442" priority="4409">
      <formula>$B30=""</formula>
    </cfRule>
    <cfRule type="expression" dxfId="1441" priority="4410">
      <formula>$B30=0</formula>
    </cfRule>
    <cfRule type="expression" dxfId="1440" priority="4411">
      <formula>$B30&lt;&gt;""</formula>
    </cfRule>
  </conditionalFormatting>
  <conditionalFormatting sqref="N30">
    <cfRule type="expression" dxfId="1439" priority="4406">
      <formula>$B30=""</formula>
    </cfRule>
    <cfRule type="expression" dxfId="1438" priority="4407">
      <formula>$B30=0</formula>
    </cfRule>
    <cfRule type="expression" dxfId="1437" priority="4408">
      <formula>$B30&lt;&gt;""</formula>
    </cfRule>
  </conditionalFormatting>
  <conditionalFormatting sqref="O30">
    <cfRule type="expression" dxfId="1436" priority="4403">
      <formula>$B30=""</formula>
    </cfRule>
    <cfRule type="expression" dxfId="1435" priority="4404">
      <formula>$B30=0</formula>
    </cfRule>
    <cfRule type="expression" dxfId="1434" priority="4405">
      <formula>$B30&lt;&gt;""</formula>
    </cfRule>
  </conditionalFormatting>
  <conditionalFormatting sqref="P30">
    <cfRule type="expression" dxfId="1433" priority="4400">
      <formula>$B30=""</formula>
    </cfRule>
    <cfRule type="expression" dxfId="1432" priority="4401">
      <formula>$B30=0</formula>
    </cfRule>
    <cfRule type="expression" dxfId="1431" priority="4402">
      <formula>$B30&lt;&gt;""</formula>
    </cfRule>
  </conditionalFormatting>
  <conditionalFormatting sqref="Q30">
    <cfRule type="expression" dxfId="1430" priority="4397">
      <formula>$B30=""</formula>
    </cfRule>
    <cfRule type="expression" dxfId="1429" priority="4398">
      <formula>$B30=0</formula>
    </cfRule>
    <cfRule type="expression" dxfId="1428" priority="4399">
      <formula>$B30&lt;&gt;""</formula>
    </cfRule>
  </conditionalFormatting>
  <conditionalFormatting sqref="R30">
    <cfRule type="expression" dxfId="1427" priority="4394">
      <formula>$B30=""</formula>
    </cfRule>
    <cfRule type="expression" dxfId="1426" priority="4395">
      <formula>$B30=0</formula>
    </cfRule>
    <cfRule type="expression" dxfId="1425" priority="4396">
      <formula>$B30&lt;&gt;""</formula>
    </cfRule>
  </conditionalFormatting>
  <conditionalFormatting sqref="A32">
    <cfRule type="expression" dxfId="1424" priority="4390">
      <formula>$B32=""</formula>
    </cfRule>
    <cfRule type="expression" dxfId="1423" priority="4391">
      <formula>$B32=0</formula>
    </cfRule>
    <cfRule type="expression" dxfId="1422" priority="4392">
      <formula>$B32&lt;&gt;""</formula>
    </cfRule>
  </conditionalFormatting>
  <conditionalFormatting sqref="B32">
    <cfRule type="cellIs" dxfId="1421" priority="4388" operator="equal">
      <formula>0</formula>
    </cfRule>
    <cfRule type="containsBlanks" dxfId="1420" priority="4389">
      <formula>LEN(TRIM(B32))=0</formula>
    </cfRule>
    <cfRule type="notContainsBlanks" dxfId="1419" priority="4393">
      <formula>LEN(TRIM(B32))&gt;0</formula>
    </cfRule>
  </conditionalFormatting>
  <conditionalFormatting sqref="C32">
    <cfRule type="expression" dxfId="1418" priority="4385">
      <formula>$B32=""</formula>
    </cfRule>
    <cfRule type="expression" dxfId="1417" priority="4386">
      <formula>$B32=0</formula>
    </cfRule>
    <cfRule type="expression" dxfId="1416" priority="4387">
      <formula>$B32&lt;&gt;""</formula>
    </cfRule>
  </conditionalFormatting>
  <conditionalFormatting sqref="D32">
    <cfRule type="expression" dxfId="1415" priority="4382">
      <formula>$B32=""</formula>
    </cfRule>
    <cfRule type="expression" dxfId="1414" priority="4383">
      <formula>$B32=0</formula>
    </cfRule>
    <cfRule type="expression" dxfId="1413" priority="4384">
      <formula>$B32&lt;&gt;""</formula>
    </cfRule>
  </conditionalFormatting>
  <conditionalFormatting sqref="E32">
    <cfRule type="expression" dxfId="1412" priority="4379">
      <formula>$B32=""</formula>
    </cfRule>
    <cfRule type="expression" dxfId="1411" priority="4380">
      <formula>$B32=0</formula>
    </cfRule>
    <cfRule type="expression" dxfId="1410" priority="4381">
      <formula>$B32&lt;&gt;""</formula>
    </cfRule>
  </conditionalFormatting>
  <conditionalFormatting sqref="F32">
    <cfRule type="expression" dxfId="1409" priority="4376">
      <formula>$B32=""</formula>
    </cfRule>
    <cfRule type="expression" dxfId="1408" priority="4377">
      <formula>$B32=0</formula>
    </cfRule>
    <cfRule type="expression" dxfId="1407" priority="4378">
      <formula>$B32&lt;&gt;""</formula>
    </cfRule>
  </conditionalFormatting>
  <conditionalFormatting sqref="G32">
    <cfRule type="expression" dxfId="1406" priority="4373">
      <formula>$B32=""</formula>
    </cfRule>
    <cfRule type="expression" dxfId="1405" priority="4374">
      <formula>$B32=0</formula>
    </cfRule>
    <cfRule type="expression" dxfId="1404" priority="4375">
      <formula>$B32&lt;&gt;""</formula>
    </cfRule>
  </conditionalFormatting>
  <conditionalFormatting sqref="H32">
    <cfRule type="expression" dxfId="1403" priority="4370">
      <formula>$B32=""</formula>
    </cfRule>
    <cfRule type="expression" dxfId="1402" priority="4371">
      <formula>$B32=0</formula>
    </cfRule>
    <cfRule type="expression" dxfId="1401" priority="4372">
      <formula>$B32&lt;&gt;""</formula>
    </cfRule>
  </conditionalFormatting>
  <conditionalFormatting sqref="I32">
    <cfRule type="expression" dxfId="1400" priority="4367">
      <formula>$B32=""</formula>
    </cfRule>
    <cfRule type="expression" dxfId="1399" priority="4368">
      <formula>$B32=0</formula>
    </cfRule>
    <cfRule type="expression" dxfId="1398" priority="4369">
      <formula>$B32&lt;&gt;""</formula>
    </cfRule>
  </conditionalFormatting>
  <conditionalFormatting sqref="J32">
    <cfRule type="expression" dxfId="1397" priority="4364">
      <formula>$B32=""</formula>
    </cfRule>
    <cfRule type="expression" dxfId="1396" priority="4365">
      <formula>$B32=0</formula>
    </cfRule>
    <cfRule type="expression" dxfId="1395" priority="4366">
      <formula>$B32&lt;&gt;""</formula>
    </cfRule>
  </conditionalFormatting>
  <conditionalFormatting sqref="K32">
    <cfRule type="expression" dxfId="1394" priority="4361">
      <formula>$B32=""</formula>
    </cfRule>
    <cfRule type="expression" dxfId="1393" priority="4362">
      <formula>$B32=0</formula>
    </cfRule>
    <cfRule type="expression" dxfId="1392" priority="4363">
      <formula>$B32&lt;&gt;""</formula>
    </cfRule>
  </conditionalFormatting>
  <conditionalFormatting sqref="L32">
    <cfRule type="expression" dxfId="1391" priority="4358">
      <formula>$B32=""</formula>
    </cfRule>
    <cfRule type="expression" dxfId="1390" priority="4359">
      <formula>$B32=0</formula>
    </cfRule>
    <cfRule type="expression" dxfId="1389" priority="4360">
      <formula>$B32&lt;&gt;""</formula>
    </cfRule>
  </conditionalFormatting>
  <conditionalFormatting sqref="M32">
    <cfRule type="expression" dxfId="1388" priority="4355">
      <formula>$B32=""</formula>
    </cfRule>
    <cfRule type="expression" dxfId="1387" priority="4356">
      <formula>$B32=0</formula>
    </cfRule>
    <cfRule type="expression" dxfId="1386" priority="4357">
      <formula>$B32&lt;&gt;""</formula>
    </cfRule>
  </conditionalFormatting>
  <conditionalFormatting sqref="N32">
    <cfRule type="expression" dxfId="1385" priority="4352">
      <formula>$B32=""</formula>
    </cfRule>
    <cfRule type="expression" dxfId="1384" priority="4353">
      <formula>$B32=0</formula>
    </cfRule>
    <cfRule type="expression" dxfId="1383" priority="4354">
      <formula>$B32&lt;&gt;""</formula>
    </cfRule>
  </conditionalFormatting>
  <conditionalFormatting sqref="O32">
    <cfRule type="expression" dxfId="1382" priority="4349">
      <formula>$B32=""</formula>
    </cfRule>
    <cfRule type="expression" dxfId="1381" priority="4350">
      <formula>$B32=0</formula>
    </cfRule>
    <cfRule type="expression" dxfId="1380" priority="4351">
      <formula>$B32&lt;&gt;""</formula>
    </cfRule>
  </conditionalFormatting>
  <conditionalFormatting sqref="P32">
    <cfRule type="expression" dxfId="1379" priority="4346">
      <formula>$B32=""</formula>
    </cfRule>
    <cfRule type="expression" dxfId="1378" priority="4347">
      <formula>$B32=0</formula>
    </cfRule>
    <cfRule type="expression" dxfId="1377" priority="4348">
      <formula>$B32&lt;&gt;""</formula>
    </cfRule>
  </conditionalFormatting>
  <conditionalFormatting sqref="Q32">
    <cfRule type="expression" dxfId="1376" priority="4343">
      <formula>$B32=""</formula>
    </cfRule>
    <cfRule type="expression" dxfId="1375" priority="4344">
      <formula>$B32=0</formula>
    </cfRule>
    <cfRule type="expression" dxfId="1374" priority="4345">
      <formula>$B32&lt;&gt;""</formula>
    </cfRule>
  </conditionalFormatting>
  <conditionalFormatting sqref="R32">
    <cfRule type="expression" dxfId="1373" priority="4340">
      <formula>$B32=""</formula>
    </cfRule>
    <cfRule type="expression" dxfId="1372" priority="4341">
      <formula>$B32=0</formula>
    </cfRule>
    <cfRule type="expression" dxfId="1371" priority="4342">
      <formula>$B32&lt;&gt;""</formula>
    </cfRule>
  </conditionalFormatting>
  <conditionalFormatting sqref="A35">
    <cfRule type="expression" dxfId="1370" priority="4335">
      <formula>$B35=""</formula>
    </cfRule>
    <cfRule type="expression" dxfId="1369" priority="4336">
      <formula>$B35=0</formula>
    </cfRule>
    <cfRule type="expression" dxfId="1368" priority="4337">
      <formula>$B35&lt;&gt;""</formula>
    </cfRule>
  </conditionalFormatting>
  <conditionalFormatting sqref="B35">
    <cfRule type="cellIs" dxfId="1367" priority="4333" operator="equal">
      <formula>0</formula>
    </cfRule>
    <cfRule type="containsBlanks" dxfId="1366" priority="4334">
      <formula>LEN(TRIM(B35))=0</formula>
    </cfRule>
    <cfRule type="notContainsBlanks" dxfId="1365" priority="4338">
      <formula>LEN(TRIM(B35))&gt;0</formula>
    </cfRule>
  </conditionalFormatting>
  <conditionalFormatting sqref="C35">
    <cfRule type="expression" dxfId="1364" priority="4330">
      <formula>$B35=""</formula>
    </cfRule>
    <cfRule type="expression" dxfId="1363" priority="4331">
      <formula>$B35=0</formula>
    </cfRule>
    <cfRule type="expression" dxfId="1362" priority="4332">
      <formula>$B35&lt;&gt;""</formula>
    </cfRule>
  </conditionalFormatting>
  <conditionalFormatting sqref="D35">
    <cfRule type="expression" dxfId="1361" priority="4327">
      <formula>$B35=""</formula>
    </cfRule>
    <cfRule type="expression" dxfId="1360" priority="4328">
      <formula>$B35=0</formula>
    </cfRule>
    <cfRule type="expression" dxfId="1359" priority="4329">
      <formula>$B35&lt;&gt;""</formula>
    </cfRule>
  </conditionalFormatting>
  <conditionalFormatting sqref="E35">
    <cfRule type="expression" dxfId="1358" priority="4324">
      <formula>$B35=""</formula>
    </cfRule>
    <cfRule type="expression" dxfId="1357" priority="4325">
      <formula>$B35=0</formula>
    </cfRule>
    <cfRule type="expression" dxfId="1356" priority="4326">
      <formula>$B35&lt;&gt;""</formula>
    </cfRule>
  </conditionalFormatting>
  <conditionalFormatting sqref="F35">
    <cfRule type="expression" dxfId="1355" priority="4321">
      <formula>$B35=""</formula>
    </cfRule>
    <cfRule type="expression" dxfId="1354" priority="4322">
      <formula>$B35=0</formula>
    </cfRule>
    <cfRule type="expression" dxfId="1353" priority="4323">
      <formula>$B35&lt;&gt;""</formula>
    </cfRule>
  </conditionalFormatting>
  <conditionalFormatting sqref="G35">
    <cfRule type="expression" dxfId="1352" priority="4318">
      <formula>$B35=""</formula>
    </cfRule>
    <cfRule type="expression" dxfId="1351" priority="4319">
      <formula>$B35=0</formula>
    </cfRule>
    <cfRule type="expression" dxfId="1350" priority="4320">
      <formula>$B35&lt;&gt;""</formula>
    </cfRule>
  </conditionalFormatting>
  <conditionalFormatting sqref="H35">
    <cfRule type="expression" dxfId="1349" priority="4315">
      <formula>$B35=""</formula>
    </cfRule>
    <cfRule type="expression" dxfId="1348" priority="4316">
      <formula>$B35=0</formula>
    </cfRule>
    <cfRule type="expression" dxfId="1347" priority="4317">
      <formula>$B35&lt;&gt;""</formula>
    </cfRule>
  </conditionalFormatting>
  <conditionalFormatting sqref="I35">
    <cfRule type="expression" dxfId="1346" priority="4312">
      <formula>$B35=""</formula>
    </cfRule>
    <cfRule type="expression" dxfId="1345" priority="4313">
      <formula>$B35=0</formula>
    </cfRule>
    <cfRule type="expression" dxfId="1344" priority="4314">
      <formula>$B35&lt;&gt;""</formula>
    </cfRule>
  </conditionalFormatting>
  <conditionalFormatting sqref="J35">
    <cfRule type="expression" dxfId="1343" priority="4309">
      <formula>$B35=""</formula>
    </cfRule>
    <cfRule type="expression" dxfId="1342" priority="4310">
      <formula>$B35=0</formula>
    </cfRule>
    <cfRule type="expression" dxfId="1341" priority="4311">
      <formula>$B35&lt;&gt;""</formula>
    </cfRule>
  </conditionalFormatting>
  <conditionalFormatting sqref="K35">
    <cfRule type="expression" dxfId="1340" priority="4306">
      <formula>$B35=""</formula>
    </cfRule>
    <cfRule type="expression" dxfId="1339" priority="4307">
      <formula>$B35=0</formula>
    </cfRule>
    <cfRule type="expression" dxfId="1338" priority="4308">
      <formula>$B35&lt;&gt;""</formula>
    </cfRule>
  </conditionalFormatting>
  <conditionalFormatting sqref="L35">
    <cfRule type="expression" dxfId="1337" priority="4303">
      <formula>$B35=""</formula>
    </cfRule>
    <cfRule type="expression" dxfId="1336" priority="4304">
      <formula>$B35=0</formula>
    </cfRule>
    <cfRule type="expression" dxfId="1335" priority="4305">
      <formula>$B35&lt;&gt;""</formula>
    </cfRule>
  </conditionalFormatting>
  <conditionalFormatting sqref="M35">
    <cfRule type="expression" dxfId="1334" priority="4300">
      <formula>$B35=""</formula>
    </cfRule>
    <cfRule type="expression" dxfId="1333" priority="4301">
      <formula>$B35=0</formula>
    </cfRule>
    <cfRule type="expression" dxfId="1332" priority="4302">
      <formula>$B35&lt;&gt;""</formula>
    </cfRule>
  </conditionalFormatting>
  <conditionalFormatting sqref="N35">
    <cfRule type="expression" dxfId="1331" priority="4297">
      <formula>$B35=""</formula>
    </cfRule>
    <cfRule type="expression" dxfId="1330" priority="4298">
      <formula>$B35=0</formula>
    </cfRule>
    <cfRule type="expression" dxfId="1329" priority="4299">
      <formula>$B35&lt;&gt;""</formula>
    </cfRule>
  </conditionalFormatting>
  <conditionalFormatting sqref="O35">
    <cfRule type="expression" dxfId="1328" priority="4294">
      <formula>$B35=""</formula>
    </cfRule>
    <cfRule type="expression" dxfId="1327" priority="4295">
      <formula>$B35=0</formula>
    </cfRule>
    <cfRule type="expression" dxfId="1326" priority="4296">
      <formula>$B35&lt;&gt;""</formula>
    </cfRule>
  </conditionalFormatting>
  <conditionalFormatting sqref="P35">
    <cfRule type="expression" dxfId="1325" priority="4291">
      <formula>$B35=""</formula>
    </cfRule>
    <cfRule type="expression" dxfId="1324" priority="4292">
      <formula>$B35=0</formula>
    </cfRule>
    <cfRule type="expression" dxfId="1323" priority="4293">
      <formula>$B35&lt;&gt;""</formula>
    </cfRule>
  </conditionalFormatting>
  <conditionalFormatting sqref="Q35">
    <cfRule type="expression" dxfId="1322" priority="4288">
      <formula>$B35=""</formula>
    </cfRule>
    <cfRule type="expression" dxfId="1321" priority="4289">
      <formula>$B35=0</formula>
    </cfRule>
    <cfRule type="expression" dxfId="1320" priority="4290">
      <formula>$B35&lt;&gt;""</formula>
    </cfRule>
  </conditionalFormatting>
  <conditionalFormatting sqref="R35">
    <cfRule type="expression" dxfId="1319" priority="4285">
      <formula>$B35=""</formula>
    </cfRule>
    <cfRule type="expression" dxfId="1318" priority="4286">
      <formula>$B35=0</formula>
    </cfRule>
    <cfRule type="expression" dxfId="1317" priority="4287">
      <formula>$B35&lt;&gt;""</formula>
    </cfRule>
  </conditionalFormatting>
  <conditionalFormatting sqref="A34">
    <cfRule type="expression" dxfId="1316" priority="4282">
      <formula>$B34=""</formula>
    </cfRule>
    <cfRule type="expression" dxfId="1315" priority="4283">
      <formula>$B34=0</formula>
    </cfRule>
    <cfRule type="expression" dxfId="1314" priority="4284">
      <formula>$B34&lt;&gt;""</formula>
    </cfRule>
  </conditionalFormatting>
  <conditionalFormatting sqref="B34">
    <cfRule type="cellIs" dxfId="1313" priority="4280" operator="equal">
      <formula>0</formula>
    </cfRule>
    <cfRule type="containsBlanks" dxfId="1312" priority="4281">
      <formula>LEN(TRIM(B34))=0</formula>
    </cfRule>
    <cfRule type="notContainsBlanks" dxfId="1311" priority="4339">
      <formula>LEN(TRIM(B34))&gt;0</formula>
    </cfRule>
  </conditionalFormatting>
  <conditionalFormatting sqref="C34">
    <cfRule type="expression" dxfId="1310" priority="4277">
      <formula>$B34=""</formula>
    </cfRule>
    <cfRule type="expression" dxfId="1309" priority="4278">
      <formula>$B34=0</formula>
    </cfRule>
    <cfRule type="expression" dxfId="1308" priority="4279">
      <formula>$B34&lt;&gt;""</formula>
    </cfRule>
  </conditionalFormatting>
  <conditionalFormatting sqref="D34">
    <cfRule type="expression" dxfId="1307" priority="4274">
      <formula>$B34=""</formula>
    </cfRule>
    <cfRule type="expression" dxfId="1306" priority="4275">
      <formula>$B34=0</formula>
    </cfRule>
    <cfRule type="expression" dxfId="1305" priority="4276">
      <formula>$B34&lt;&gt;""</formula>
    </cfRule>
  </conditionalFormatting>
  <conditionalFormatting sqref="E34">
    <cfRule type="expression" dxfId="1304" priority="4271">
      <formula>$B34=""</formula>
    </cfRule>
    <cfRule type="expression" dxfId="1303" priority="4272">
      <formula>$B34=0</formula>
    </cfRule>
    <cfRule type="expression" dxfId="1302" priority="4273">
      <formula>$B34&lt;&gt;""</formula>
    </cfRule>
  </conditionalFormatting>
  <conditionalFormatting sqref="F34">
    <cfRule type="expression" dxfId="1301" priority="4268">
      <formula>$B34=""</formula>
    </cfRule>
    <cfRule type="expression" dxfId="1300" priority="4269">
      <formula>$B34=0</formula>
    </cfRule>
    <cfRule type="expression" dxfId="1299" priority="4270">
      <formula>$B34&lt;&gt;""</formula>
    </cfRule>
  </conditionalFormatting>
  <conditionalFormatting sqref="G34">
    <cfRule type="expression" dxfId="1298" priority="4265">
      <formula>$B34=""</formula>
    </cfRule>
    <cfRule type="expression" dxfId="1297" priority="4266">
      <formula>$B34=0</formula>
    </cfRule>
    <cfRule type="expression" dxfId="1296" priority="4267">
      <formula>$B34&lt;&gt;""</formula>
    </cfRule>
  </conditionalFormatting>
  <conditionalFormatting sqref="H34">
    <cfRule type="expression" dxfId="1295" priority="4262">
      <formula>$B34=""</formula>
    </cfRule>
    <cfRule type="expression" dxfId="1294" priority="4263">
      <formula>$B34=0</formula>
    </cfRule>
    <cfRule type="expression" dxfId="1293" priority="4264">
      <formula>$B34&lt;&gt;""</formula>
    </cfRule>
  </conditionalFormatting>
  <conditionalFormatting sqref="I34">
    <cfRule type="expression" dxfId="1292" priority="4259">
      <formula>$B34=""</formula>
    </cfRule>
    <cfRule type="expression" dxfId="1291" priority="4260">
      <formula>$B34=0</formula>
    </cfRule>
    <cfRule type="expression" dxfId="1290" priority="4261">
      <formula>$B34&lt;&gt;""</formula>
    </cfRule>
  </conditionalFormatting>
  <conditionalFormatting sqref="J34">
    <cfRule type="expression" dxfId="1289" priority="4256">
      <formula>$B34=""</formula>
    </cfRule>
    <cfRule type="expression" dxfId="1288" priority="4257">
      <formula>$B34=0</formula>
    </cfRule>
    <cfRule type="expression" dxfId="1287" priority="4258">
      <formula>$B34&lt;&gt;""</formula>
    </cfRule>
  </conditionalFormatting>
  <conditionalFormatting sqref="K34">
    <cfRule type="expression" dxfId="1286" priority="4253">
      <formula>$B34=""</formula>
    </cfRule>
    <cfRule type="expression" dxfId="1285" priority="4254">
      <formula>$B34=0</formula>
    </cfRule>
    <cfRule type="expression" dxfId="1284" priority="4255">
      <formula>$B34&lt;&gt;""</formula>
    </cfRule>
  </conditionalFormatting>
  <conditionalFormatting sqref="L34">
    <cfRule type="expression" dxfId="1283" priority="4250">
      <formula>$B34=""</formula>
    </cfRule>
    <cfRule type="expression" dxfId="1282" priority="4251">
      <formula>$B34=0</formula>
    </cfRule>
    <cfRule type="expression" dxfId="1281" priority="4252">
      <formula>$B34&lt;&gt;""</formula>
    </cfRule>
  </conditionalFormatting>
  <conditionalFormatting sqref="M34">
    <cfRule type="expression" dxfId="1280" priority="4247">
      <formula>$B34=""</formula>
    </cfRule>
    <cfRule type="expression" dxfId="1279" priority="4248">
      <formula>$B34=0</formula>
    </cfRule>
    <cfRule type="expression" dxfId="1278" priority="4249">
      <formula>$B34&lt;&gt;""</formula>
    </cfRule>
  </conditionalFormatting>
  <conditionalFormatting sqref="N34">
    <cfRule type="expression" dxfId="1277" priority="4244">
      <formula>$B34=""</formula>
    </cfRule>
    <cfRule type="expression" dxfId="1276" priority="4245">
      <formula>$B34=0</formula>
    </cfRule>
    <cfRule type="expression" dxfId="1275" priority="4246">
      <formula>$B34&lt;&gt;""</formula>
    </cfRule>
  </conditionalFormatting>
  <conditionalFormatting sqref="O34">
    <cfRule type="expression" dxfId="1274" priority="4241">
      <formula>$B34=""</formula>
    </cfRule>
    <cfRule type="expression" dxfId="1273" priority="4242">
      <formula>$B34=0</formula>
    </cfRule>
    <cfRule type="expression" dxfId="1272" priority="4243">
      <formula>$B34&lt;&gt;""</formula>
    </cfRule>
  </conditionalFormatting>
  <conditionalFormatting sqref="P34">
    <cfRule type="expression" dxfId="1271" priority="4238">
      <formula>$B34=""</formula>
    </cfRule>
    <cfRule type="expression" dxfId="1270" priority="4239">
      <formula>$B34=0</formula>
    </cfRule>
    <cfRule type="expression" dxfId="1269" priority="4240">
      <formula>$B34&lt;&gt;""</formula>
    </cfRule>
  </conditionalFormatting>
  <conditionalFormatting sqref="Q34">
    <cfRule type="expression" dxfId="1268" priority="4235">
      <formula>$B34=""</formula>
    </cfRule>
    <cfRule type="expression" dxfId="1267" priority="4236">
      <formula>$B34=0</formula>
    </cfRule>
    <cfRule type="expression" dxfId="1266" priority="4237">
      <formula>$B34&lt;&gt;""</formula>
    </cfRule>
  </conditionalFormatting>
  <conditionalFormatting sqref="R34">
    <cfRule type="expression" dxfId="1265" priority="4232">
      <formula>$B34=""</formula>
    </cfRule>
    <cfRule type="expression" dxfId="1264" priority="4233">
      <formula>$B34=0</formula>
    </cfRule>
    <cfRule type="expression" dxfId="1263" priority="4234">
      <formula>$B34&lt;&gt;""</formula>
    </cfRule>
  </conditionalFormatting>
  <conditionalFormatting sqref="A36">
    <cfRule type="expression" dxfId="1262" priority="4108">
      <formula>$B36=""</formula>
    </cfRule>
    <cfRule type="expression" dxfId="1261" priority="4109">
      <formula>$B36=0</formula>
    </cfRule>
    <cfRule type="expression" dxfId="1260" priority="4110">
      <formula>$B36&lt;&gt;""</formula>
    </cfRule>
  </conditionalFormatting>
  <conditionalFormatting sqref="B36">
    <cfRule type="cellIs" dxfId="1259" priority="4106" operator="equal">
      <formula>0</formula>
    </cfRule>
    <cfRule type="containsBlanks" dxfId="1258" priority="4107">
      <formula>LEN(TRIM(B36))=0</formula>
    </cfRule>
    <cfRule type="notContainsBlanks" dxfId="1257" priority="4231">
      <formula>LEN(TRIM(B36))&gt;0</formula>
    </cfRule>
  </conditionalFormatting>
  <conditionalFormatting sqref="C36">
    <cfRule type="expression" dxfId="1256" priority="4103">
      <formula>$B36=""</formula>
    </cfRule>
    <cfRule type="expression" dxfId="1255" priority="4104">
      <formula>$B36=0</formula>
    </cfRule>
    <cfRule type="expression" dxfId="1254" priority="4105">
      <formula>$B36&lt;&gt;""</formula>
    </cfRule>
  </conditionalFormatting>
  <conditionalFormatting sqref="D36">
    <cfRule type="expression" dxfId="1253" priority="4100">
      <formula>$B36=""</formula>
    </cfRule>
    <cfRule type="expression" dxfId="1252" priority="4101">
      <formula>$B36=0</formula>
    </cfRule>
    <cfRule type="expression" dxfId="1251" priority="4102">
      <formula>$B36&lt;&gt;""</formula>
    </cfRule>
  </conditionalFormatting>
  <conditionalFormatting sqref="E36">
    <cfRule type="expression" dxfId="1250" priority="4097">
      <formula>$B36=""</formula>
    </cfRule>
    <cfRule type="expression" dxfId="1249" priority="4098">
      <formula>$B36=0</formula>
    </cfRule>
    <cfRule type="expression" dxfId="1248" priority="4099">
      <formula>$B36&lt;&gt;""</formula>
    </cfRule>
  </conditionalFormatting>
  <conditionalFormatting sqref="F36">
    <cfRule type="expression" dxfId="1247" priority="4094">
      <formula>$B36=""</formula>
    </cfRule>
    <cfRule type="expression" dxfId="1246" priority="4095">
      <formula>$B36=0</formula>
    </cfRule>
    <cfRule type="expression" dxfId="1245" priority="4096">
      <formula>$B36&lt;&gt;""</formula>
    </cfRule>
  </conditionalFormatting>
  <conditionalFormatting sqref="G36">
    <cfRule type="expression" dxfId="1244" priority="4091">
      <formula>$B36=""</formula>
    </cfRule>
    <cfRule type="expression" dxfId="1243" priority="4092">
      <formula>$B36=0</formula>
    </cfRule>
    <cfRule type="expression" dxfId="1242" priority="4093">
      <formula>$B36&lt;&gt;""</formula>
    </cfRule>
  </conditionalFormatting>
  <conditionalFormatting sqref="H36">
    <cfRule type="expression" dxfId="1241" priority="4088">
      <formula>$B36=""</formula>
    </cfRule>
    <cfRule type="expression" dxfId="1240" priority="4089">
      <formula>$B36=0</formula>
    </cfRule>
    <cfRule type="expression" dxfId="1239" priority="4090">
      <formula>$B36&lt;&gt;""</formula>
    </cfRule>
  </conditionalFormatting>
  <conditionalFormatting sqref="I36">
    <cfRule type="expression" dxfId="1238" priority="4085">
      <formula>$B36=""</formula>
    </cfRule>
    <cfRule type="expression" dxfId="1237" priority="4086">
      <formula>$B36=0</formula>
    </cfRule>
    <cfRule type="expression" dxfId="1236" priority="4087">
      <formula>$B36&lt;&gt;""</formula>
    </cfRule>
  </conditionalFormatting>
  <conditionalFormatting sqref="J36">
    <cfRule type="expression" dxfId="1235" priority="4082">
      <formula>$B36=""</formula>
    </cfRule>
    <cfRule type="expression" dxfId="1234" priority="4083">
      <formula>$B36=0</formula>
    </cfRule>
    <cfRule type="expression" dxfId="1233" priority="4084">
      <formula>$B36&lt;&gt;""</formula>
    </cfRule>
  </conditionalFormatting>
  <conditionalFormatting sqref="K36">
    <cfRule type="expression" dxfId="1232" priority="4079">
      <formula>$B36=""</formula>
    </cfRule>
    <cfRule type="expression" dxfId="1231" priority="4080">
      <formula>$B36=0</formula>
    </cfRule>
    <cfRule type="expression" dxfId="1230" priority="4081">
      <formula>$B36&lt;&gt;""</formula>
    </cfRule>
  </conditionalFormatting>
  <conditionalFormatting sqref="L36">
    <cfRule type="expression" dxfId="1229" priority="4076">
      <formula>$B36=""</formula>
    </cfRule>
    <cfRule type="expression" dxfId="1228" priority="4077">
      <formula>$B36=0</formula>
    </cfRule>
    <cfRule type="expression" dxfId="1227" priority="4078">
      <formula>$B36&lt;&gt;""</formula>
    </cfRule>
  </conditionalFormatting>
  <conditionalFormatting sqref="M36">
    <cfRule type="expression" dxfId="1226" priority="4073">
      <formula>$B36=""</formula>
    </cfRule>
    <cfRule type="expression" dxfId="1225" priority="4074">
      <formula>$B36=0</formula>
    </cfRule>
    <cfRule type="expression" dxfId="1224" priority="4075">
      <formula>$B36&lt;&gt;""</formula>
    </cfRule>
  </conditionalFormatting>
  <conditionalFormatting sqref="N36">
    <cfRule type="expression" dxfId="1223" priority="4070">
      <formula>$B36=""</formula>
    </cfRule>
    <cfRule type="expression" dxfId="1222" priority="4071">
      <formula>$B36=0</formula>
    </cfRule>
    <cfRule type="expression" dxfId="1221" priority="4072">
      <formula>$B36&lt;&gt;""</formula>
    </cfRule>
  </conditionalFormatting>
  <conditionalFormatting sqref="O36">
    <cfRule type="expression" dxfId="1220" priority="4067">
      <formula>$B36=""</formula>
    </cfRule>
    <cfRule type="expression" dxfId="1219" priority="4068">
      <formula>$B36=0</formula>
    </cfRule>
    <cfRule type="expression" dxfId="1218" priority="4069">
      <formula>$B36&lt;&gt;""</formula>
    </cfRule>
  </conditionalFormatting>
  <conditionalFormatting sqref="P36">
    <cfRule type="expression" dxfId="1217" priority="4064">
      <formula>$B36=""</formula>
    </cfRule>
    <cfRule type="expression" dxfId="1216" priority="4065">
      <formula>$B36=0</formula>
    </cfRule>
    <cfRule type="expression" dxfId="1215" priority="4066">
      <formula>$B36&lt;&gt;""</formula>
    </cfRule>
  </conditionalFormatting>
  <conditionalFormatting sqref="Q36">
    <cfRule type="expression" dxfId="1214" priority="4061">
      <formula>$B36=""</formula>
    </cfRule>
    <cfRule type="expression" dxfId="1213" priority="4062">
      <formula>$B36=0</formula>
    </cfRule>
    <cfRule type="expression" dxfId="1212" priority="4063">
      <formula>$B36&lt;&gt;""</formula>
    </cfRule>
  </conditionalFormatting>
  <conditionalFormatting sqref="R36">
    <cfRule type="expression" dxfId="1211" priority="4058">
      <formula>$B36=""</formula>
    </cfRule>
    <cfRule type="expression" dxfId="1210" priority="4059">
      <formula>$B36=0</formula>
    </cfRule>
    <cfRule type="expression" dxfId="1209" priority="4060">
      <formula>$B36&lt;&gt;""</formula>
    </cfRule>
  </conditionalFormatting>
  <conditionalFormatting sqref="S31">
    <cfRule type="expression" dxfId="1208" priority="4001">
      <formula>$B31=""</formula>
    </cfRule>
    <cfRule type="expression" dxfId="1207" priority="4002">
      <formula>$B31=0</formula>
    </cfRule>
    <cfRule type="expression" dxfId="1206" priority="4003">
      <formula>$B31&lt;&gt;""</formula>
    </cfRule>
  </conditionalFormatting>
  <conditionalFormatting sqref="T31">
    <cfRule type="expression" dxfId="1205" priority="3998">
      <formula>$B31=""</formula>
    </cfRule>
    <cfRule type="expression" dxfId="1204" priority="3999">
      <formula>$B31=0</formula>
    </cfRule>
    <cfRule type="expression" dxfId="1203" priority="4000">
      <formula>$B31&lt;&gt;""</formula>
    </cfRule>
  </conditionalFormatting>
  <conditionalFormatting sqref="U31">
    <cfRule type="expression" dxfId="1202" priority="3995">
      <formula>$B31=""</formula>
    </cfRule>
    <cfRule type="expression" dxfId="1201" priority="3996">
      <formula>$B31=0</formula>
    </cfRule>
    <cfRule type="expression" dxfId="1200" priority="3997">
      <formula>$B31&lt;&gt;""</formula>
    </cfRule>
  </conditionalFormatting>
  <conditionalFormatting sqref="V31">
    <cfRule type="expression" dxfId="1199" priority="3992">
      <formula>$B31=""</formula>
    </cfRule>
    <cfRule type="expression" dxfId="1198" priority="3993">
      <formula>$B31=0</formula>
    </cfRule>
    <cfRule type="expression" dxfId="1197" priority="3994">
      <formula>$B31&lt;&gt;""</formula>
    </cfRule>
  </conditionalFormatting>
  <conditionalFormatting sqref="S33">
    <cfRule type="expression" dxfId="1196" priority="3989">
      <formula>$B33=""</formula>
    </cfRule>
    <cfRule type="expression" dxfId="1195" priority="3990">
      <formula>$B33=0</formula>
    </cfRule>
    <cfRule type="expression" dxfId="1194" priority="3991">
      <formula>$B33&lt;&gt;""</formula>
    </cfRule>
  </conditionalFormatting>
  <conditionalFormatting sqref="T33">
    <cfRule type="expression" dxfId="1193" priority="3986">
      <formula>$B33=""</formula>
    </cfRule>
    <cfRule type="expression" dxfId="1192" priority="3987">
      <formula>$B33=0</formula>
    </cfRule>
    <cfRule type="expression" dxfId="1191" priority="3988">
      <formula>$B33&lt;&gt;""</formula>
    </cfRule>
  </conditionalFormatting>
  <conditionalFormatting sqref="U33">
    <cfRule type="expression" dxfId="1190" priority="3983">
      <formula>$B33=""</formula>
    </cfRule>
    <cfRule type="expression" dxfId="1189" priority="3984">
      <formula>$B33=0</formula>
    </cfRule>
    <cfRule type="expression" dxfId="1188" priority="3985">
      <formula>$B33&lt;&gt;""</formula>
    </cfRule>
  </conditionalFormatting>
  <conditionalFormatting sqref="V33">
    <cfRule type="expression" dxfId="1187" priority="3980">
      <formula>$B33=""</formula>
    </cfRule>
    <cfRule type="expression" dxfId="1186" priority="3981">
      <formula>$B33=0</formula>
    </cfRule>
    <cfRule type="expression" dxfId="1185" priority="3982">
      <formula>$B33&lt;&gt;""</formula>
    </cfRule>
  </conditionalFormatting>
  <conditionalFormatting sqref="S30">
    <cfRule type="expression" dxfId="1184" priority="3977">
      <formula>$B30=""</formula>
    </cfRule>
    <cfRule type="expression" dxfId="1183" priority="3978">
      <formula>$B30=0</formula>
    </cfRule>
    <cfRule type="expression" dxfId="1182" priority="3979">
      <formula>$B30&lt;&gt;""</formula>
    </cfRule>
  </conditionalFormatting>
  <conditionalFormatting sqref="U30">
    <cfRule type="expression" dxfId="1181" priority="3974">
      <formula>$B30=""</formula>
    </cfRule>
    <cfRule type="expression" dxfId="1180" priority="3975">
      <formula>$B30=0</formula>
    </cfRule>
    <cfRule type="expression" dxfId="1179" priority="3976">
      <formula>$B30&lt;&gt;""</formula>
    </cfRule>
  </conditionalFormatting>
  <conditionalFormatting sqref="V30">
    <cfRule type="expression" dxfId="1178" priority="3971">
      <formula>$B30=""</formula>
    </cfRule>
    <cfRule type="expression" dxfId="1177" priority="3972">
      <formula>$B30=0</formula>
    </cfRule>
    <cfRule type="expression" dxfId="1176" priority="3973">
      <formula>$B30&lt;&gt;""</formula>
    </cfRule>
  </conditionalFormatting>
  <conditionalFormatting sqref="S32">
    <cfRule type="expression" dxfId="1175" priority="3968">
      <formula>$B32=""</formula>
    </cfRule>
    <cfRule type="expression" dxfId="1174" priority="3969">
      <formula>$B32=0</formula>
    </cfRule>
    <cfRule type="expression" dxfId="1173" priority="3970">
      <formula>$B32&lt;&gt;""</formula>
    </cfRule>
  </conditionalFormatting>
  <conditionalFormatting sqref="T32">
    <cfRule type="expression" dxfId="1172" priority="3965">
      <formula>$B32=""</formula>
    </cfRule>
    <cfRule type="expression" dxfId="1171" priority="3966">
      <formula>$B32=0</formula>
    </cfRule>
    <cfRule type="expression" dxfId="1170" priority="3967">
      <formula>$B32&lt;&gt;""</formula>
    </cfRule>
  </conditionalFormatting>
  <conditionalFormatting sqref="U32">
    <cfRule type="expression" dxfId="1169" priority="3962">
      <formula>$B32=""</formula>
    </cfRule>
    <cfRule type="expression" dxfId="1168" priority="3963">
      <formula>$B32=0</formula>
    </cfRule>
    <cfRule type="expression" dxfId="1167" priority="3964">
      <formula>$B32&lt;&gt;""</formula>
    </cfRule>
  </conditionalFormatting>
  <conditionalFormatting sqref="V32">
    <cfRule type="expression" dxfId="1166" priority="3959">
      <formula>$B32=""</formula>
    </cfRule>
    <cfRule type="expression" dxfId="1165" priority="3960">
      <formula>$B32=0</formula>
    </cfRule>
    <cfRule type="expression" dxfId="1164" priority="3961">
      <formula>$B32&lt;&gt;""</formula>
    </cfRule>
  </conditionalFormatting>
  <conditionalFormatting sqref="S35">
    <cfRule type="expression" dxfId="1163" priority="3956">
      <formula>$B35=""</formula>
    </cfRule>
    <cfRule type="expression" dxfId="1162" priority="3957">
      <formula>$B35=0</formula>
    </cfRule>
    <cfRule type="expression" dxfId="1161" priority="3958">
      <formula>$B35&lt;&gt;""</formula>
    </cfRule>
  </conditionalFormatting>
  <conditionalFormatting sqref="T35">
    <cfRule type="expression" dxfId="1160" priority="3953">
      <formula>$B35=""</formula>
    </cfRule>
    <cfRule type="expression" dxfId="1159" priority="3954">
      <formula>$B35=0</formula>
    </cfRule>
    <cfRule type="expression" dxfId="1158" priority="3955">
      <formula>$B35&lt;&gt;""</formula>
    </cfRule>
  </conditionalFormatting>
  <conditionalFormatting sqref="U35">
    <cfRule type="expression" dxfId="1157" priority="3950">
      <formula>$B35=""</formula>
    </cfRule>
    <cfRule type="expression" dxfId="1156" priority="3951">
      <formula>$B35=0</formula>
    </cfRule>
    <cfRule type="expression" dxfId="1155" priority="3952">
      <formula>$B35&lt;&gt;""</formula>
    </cfRule>
  </conditionalFormatting>
  <conditionalFormatting sqref="V35">
    <cfRule type="expression" dxfId="1154" priority="3947">
      <formula>$B35=""</formula>
    </cfRule>
    <cfRule type="expression" dxfId="1153" priority="3948">
      <formula>$B35=0</formula>
    </cfRule>
    <cfRule type="expression" dxfId="1152" priority="3949">
      <formula>$B35&lt;&gt;""</formula>
    </cfRule>
  </conditionalFormatting>
  <conditionalFormatting sqref="S34">
    <cfRule type="expression" dxfId="1151" priority="3944">
      <formula>$B34=""</formula>
    </cfRule>
    <cfRule type="expression" dxfId="1150" priority="3945">
      <formula>$B34=0</formula>
    </cfRule>
    <cfRule type="expression" dxfId="1149" priority="3946">
      <formula>$B34&lt;&gt;""</formula>
    </cfRule>
  </conditionalFormatting>
  <conditionalFormatting sqref="T34">
    <cfRule type="expression" dxfId="1148" priority="3941">
      <formula>$B34=""</formula>
    </cfRule>
    <cfRule type="expression" dxfId="1147" priority="3942">
      <formula>$B34=0</formula>
    </cfRule>
    <cfRule type="expression" dxfId="1146" priority="3943">
      <formula>$B34&lt;&gt;""</formula>
    </cfRule>
  </conditionalFormatting>
  <conditionalFormatting sqref="U34">
    <cfRule type="expression" dxfId="1145" priority="3938">
      <formula>$B34=""</formula>
    </cfRule>
    <cfRule type="expression" dxfId="1144" priority="3939">
      <formula>$B34=0</formula>
    </cfRule>
    <cfRule type="expression" dxfId="1143" priority="3940">
      <formula>$B34&lt;&gt;""</formula>
    </cfRule>
  </conditionalFormatting>
  <conditionalFormatting sqref="V34">
    <cfRule type="expression" dxfId="1142" priority="3935">
      <formula>$B34=""</formula>
    </cfRule>
    <cfRule type="expression" dxfId="1141" priority="3936">
      <formula>$B34=0</formula>
    </cfRule>
    <cfRule type="expression" dxfId="1140" priority="3937">
      <formula>$B34&lt;&gt;""</formula>
    </cfRule>
  </conditionalFormatting>
  <conditionalFormatting sqref="S36">
    <cfRule type="expression" dxfId="1139" priority="3920">
      <formula>$B36=""</formula>
    </cfRule>
    <cfRule type="expression" dxfId="1138" priority="3921">
      <formula>$B36=0</formula>
    </cfRule>
    <cfRule type="expression" dxfId="1137" priority="3922">
      <formula>$B36&lt;&gt;""</formula>
    </cfRule>
  </conditionalFormatting>
  <conditionalFormatting sqref="T36">
    <cfRule type="expression" dxfId="1136" priority="3917">
      <formula>$B36=""</formula>
    </cfRule>
    <cfRule type="expression" dxfId="1135" priority="3918">
      <formula>$B36=0</formula>
    </cfRule>
    <cfRule type="expression" dxfId="1134" priority="3919">
      <formula>$B36&lt;&gt;""</formula>
    </cfRule>
  </conditionalFormatting>
  <conditionalFormatting sqref="U36">
    <cfRule type="expression" dxfId="1133" priority="3914">
      <formula>$B36=""</formula>
    </cfRule>
    <cfRule type="expression" dxfId="1132" priority="3915">
      <formula>$B36=0</formula>
    </cfRule>
    <cfRule type="expression" dxfId="1131" priority="3916">
      <formula>$B36&lt;&gt;""</formula>
    </cfRule>
  </conditionalFormatting>
  <conditionalFormatting sqref="V36">
    <cfRule type="expression" dxfId="1130" priority="3911">
      <formula>$B36=""</formula>
    </cfRule>
    <cfRule type="expression" dxfId="1129" priority="3912">
      <formula>$B36=0</formula>
    </cfRule>
    <cfRule type="expression" dxfId="1128" priority="3913">
      <formula>$B36&lt;&gt;""</formula>
    </cfRule>
  </conditionalFormatting>
  <conditionalFormatting sqref="T30">
    <cfRule type="expression" dxfId="1127" priority="3896">
      <formula>$B30=""</formula>
    </cfRule>
    <cfRule type="expression" dxfId="1126" priority="3897">
      <formula>$B30=0</formula>
    </cfRule>
    <cfRule type="expression" dxfId="1125" priority="3898">
      <formula>$B30&lt;&gt;""</formula>
    </cfRule>
  </conditionalFormatting>
  <conditionalFormatting sqref="G15 M15">
    <cfRule type="containsErrors" dxfId="1124" priority="1">
      <formula>ISERROR(G15)</formula>
    </cfRule>
  </conditionalFormatting>
  <pageMargins left="0.7" right="0.45" top="0.75" bottom="0.75" header="0.3" footer="0.3"/>
  <pageSetup paperSize="10000" orientation="landscape" horizontalDpi="0" verticalDpi="0" r:id="rId1"/>
  <headerFooter>
    <oddFooter>&amp;CPage &amp;P
Nutrition in Emergencies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C5D2D-22DE-49F3-9E52-6C404711F3F0}">
  <sheetPr>
    <tabColor rgb="FF7030A0"/>
  </sheetPr>
  <dimension ref="A1:BV99"/>
  <sheetViews>
    <sheetView zoomScaleNormal="100" workbookViewId="0">
      <selection activeCell="E3" sqref="E3:S3"/>
    </sheetView>
  </sheetViews>
  <sheetFormatPr defaultColWidth="0" defaultRowHeight="14.4" zeroHeight="1" x14ac:dyDescent="0.3"/>
  <cols>
    <col min="1" max="1" width="5.33203125" customWidth="1"/>
    <col min="2" max="2" width="18.6640625" customWidth="1"/>
    <col min="3" max="18" width="6" customWidth="1"/>
    <col min="19" max="22" width="7.5546875" customWidth="1"/>
    <col min="23" max="23" width="0.88671875" customWidth="1"/>
    <col min="24" max="49" width="9.109375" hidden="1" customWidth="1"/>
    <col min="50" max="52" width="12.6640625" hidden="1" customWidth="1"/>
    <col min="53" max="53" width="5.109375" hidden="1" customWidth="1"/>
    <col min="54" max="54" width="24.6640625" hidden="1" customWidth="1"/>
    <col min="55" max="70" width="9.109375" hidden="1" customWidth="1"/>
    <col min="71" max="74" width="9.6640625" hidden="1" customWidth="1"/>
    <col min="75" max="16384" width="9.109375" hidden="1"/>
  </cols>
  <sheetData>
    <row r="1" spans="1:22" x14ac:dyDescent="0.3">
      <c r="A1" s="23"/>
      <c r="B1" s="23"/>
      <c r="C1" s="23"/>
      <c r="D1" s="23"/>
      <c r="E1" s="23"/>
      <c r="F1" s="23"/>
      <c r="G1" s="23"/>
      <c r="H1" s="23"/>
      <c r="I1" s="23"/>
      <c r="J1" s="23"/>
      <c r="K1" s="23"/>
      <c r="L1" s="23"/>
      <c r="M1" s="23"/>
      <c r="N1" s="23"/>
      <c r="O1" s="23"/>
      <c r="P1" s="23"/>
      <c r="Q1" s="23"/>
      <c r="R1" s="23"/>
      <c r="S1" s="23"/>
      <c r="T1" s="23"/>
      <c r="U1" s="23"/>
      <c r="V1" s="110" t="s">
        <v>321</v>
      </c>
    </row>
    <row r="2" spans="1:22" ht="15.6" x14ac:dyDescent="0.3">
      <c r="A2" s="23"/>
      <c r="B2" s="23"/>
      <c r="C2" s="23"/>
      <c r="D2" s="814" t="s">
        <v>300</v>
      </c>
      <c r="E2" s="814"/>
      <c r="F2" s="814"/>
      <c r="G2" s="814"/>
      <c r="H2" s="814"/>
      <c r="I2" s="814"/>
      <c r="J2" s="814"/>
      <c r="K2" s="814"/>
      <c r="L2" s="814"/>
      <c r="M2" s="814"/>
      <c r="N2" s="814"/>
      <c r="O2" s="814"/>
      <c r="P2" s="814"/>
      <c r="Q2" s="814"/>
      <c r="R2" s="814"/>
      <c r="S2" s="814"/>
      <c r="T2" s="23"/>
      <c r="U2" s="23"/>
      <c r="V2" s="23"/>
    </row>
    <row r="3" spans="1:22" ht="18" x14ac:dyDescent="0.35">
      <c r="A3" s="23"/>
      <c r="B3" s="23"/>
      <c r="C3" s="23"/>
      <c r="D3" s="23"/>
      <c r="E3" s="815" t="s">
        <v>301</v>
      </c>
      <c r="F3" s="815"/>
      <c r="G3" s="815"/>
      <c r="H3" s="815"/>
      <c r="I3" s="815"/>
      <c r="J3" s="815"/>
      <c r="K3" s="815"/>
      <c r="L3" s="815"/>
      <c r="M3" s="815"/>
      <c r="N3" s="815"/>
      <c r="O3" s="815"/>
      <c r="P3" s="815"/>
      <c r="Q3" s="815"/>
      <c r="R3" s="815"/>
      <c r="S3" s="815"/>
      <c r="T3" s="23"/>
      <c r="U3" s="23"/>
      <c r="V3" s="23"/>
    </row>
    <row r="4" spans="1:22" ht="15.6" x14ac:dyDescent="0.3">
      <c r="A4" s="23"/>
      <c r="B4" s="23"/>
      <c r="C4" s="23"/>
      <c r="D4" s="23"/>
      <c r="E4" s="23"/>
      <c r="F4" s="405"/>
      <c r="G4" s="405"/>
      <c r="H4" s="23"/>
      <c r="I4" s="23"/>
      <c r="J4" s="23"/>
      <c r="K4" s="23"/>
      <c r="L4" s="23"/>
      <c r="M4" s="23"/>
      <c r="N4" s="23"/>
      <c r="O4" s="23"/>
      <c r="P4" s="23"/>
      <c r="Q4" s="405"/>
      <c r="R4" s="23"/>
      <c r="S4" s="23"/>
      <c r="T4" s="23"/>
      <c r="U4" s="23"/>
      <c r="V4" s="23"/>
    </row>
    <row r="5" spans="1:22" ht="21" x14ac:dyDescent="0.4">
      <c r="A5" s="23"/>
      <c r="B5" s="23"/>
      <c r="C5" s="23"/>
      <c r="D5" s="23"/>
      <c r="E5" s="23"/>
      <c r="F5" s="23"/>
      <c r="G5" s="23"/>
      <c r="H5" s="427"/>
      <c r="I5" s="819" t="s">
        <v>363</v>
      </c>
      <c r="J5" s="819"/>
      <c r="K5" s="819"/>
      <c r="L5" s="816">
        <f>IF(Summary!$G$4="","",Summary!$G$4)</f>
        <v>2</v>
      </c>
      <c r="M5" s="816"/>
      <c r="N5" s="270"/>
      <c r="O5" s="270"/>
      <c r="P5" s="270"/>
      <c r="Q5" s="23"/>
      <c r="R5" s="23"/>
      <c r="S5" s="23"/>
      <c r="T5" s="23"/>
      <c r="U5" s="23"/>
      <c r="V5" s="23"/>
    </row>
    <row r="6" spans="1:22" ht="18" x14ac:dyDescent="0.35">
      <c r="A6" s="23"/>
      <c r="B6" s="23"/>
      <c r="C6" s="23"/>
      <c r="D6" s="23"/>
      <c r="E6" s="23"/>
      <c r="F6" s="23"/>
      <c r="G6" s="23"/>
      <c r="H6" s="409"/>
      <c r="I6" s="409"/>
      <c r="J6" s="817" t="s">
        <v>302</v>
      </c>
      <c r="K6" s="817"/>
      <c r="L6" s="818">
        <f>IF(ProvsCities!$R$2="","",ProvsCities!$R$2)</f>
        <v>2020</v>
      </c>
      <c r="M6" s="818"/>
      <c r="N6" s="426"/>
      <c r="O6" s="28"/>
      <c r="P6" s="28"/>
      <c r="Q6" s="23"/>
      <c r="R6" s="23"/>
      <c r="S6" s="23"/>
      <c r="T6" s="23"/>
      <c r="U6" s="23"/>
      <c r="V6" s="23"/>
    </row>
    <row r="7" spans="1:22" ht="15.9" customHeight="1" x14ac:dyDescent="0.35">
      <c r="A7" s="23"/>
      <c r="B7" s="23"/>
      <c r="C7" s="23"/>
      <c r="D7" s="23"/>
      <c r="E7" s="23"/>
      <c r="F7" s="23"/>
      <c r="G7" s="23"/>
      <c r="H7" s="873"/>
      <c r="I7" s="873"/>
      <c r="J7" s="873"/>
      <c r="K7" s="873"/>
      <c r="L7" s="874"/>
      <c r="M7" s="874"/>
      <c r="N7" s="874"/>
      <c r="O7" s="874"/>
      <c r="P7" s="23"/>
      <c r="Q7" s="23"/>
      <c r="R7" s="23"/>
      <c r="S7" s="23"/>
      <c r="T7" s="23"/>
      <c r="U7" s="23"/>
      <c r="V7" s="23"/>
    </row>
    <row r="8" spans="1:22" ht="15.9" customHeight="1" x14ac:dyDescent="0.3">
      <c r="A8" s="23"/>
      <c r="B8" s="23"/>
      <c r="C8" s="876" t="s">
        <v>424</v>
      </c>
      <c r="D8" s="877"/>
      <c r="E8" s="877"/>
      <c r="F8" s="877"/>
      <c r="G8" s="901" t="s">
        <v>409</v>
      </c>
      <c r="H8" s="901"/>
      <c r="I8" s="901"/>
      <c r="J8" s="901"/>
      <c r="K8" s="901"/>
      <c r="L8" s="901"/>
      <c r="M8" s="901"/>
      <c r="N8" s="901"/>
      <c r="O8" s="901"/>
      <c r="P8" s="901"/>
      <c r="Q8" s="901"/>
      <c r="R8" s="902"/>
      <c r="S8" s="23"/>
      <c r="T8" s="23"/>
      <c r="U8" s="23"/>
      <c r="V8" s="23"/>
    </row>
    <row r="9" spans="1:22" ht="15.9" customHeight="1" x14ac:dyDescent="0.3">
      <c r="A9" s="23"/>
      <c r="B9" s="23"/>
      <c r="C9" s="879"/>
      <c r="D9" s="880"/>
      <c r="E9" s="880"/>
      <c r="F9" s="880"/>
      <c r="G9" s="887" t="s">
        <v>307</v>
      </c>
      <c r="H9" s="888"/>
      <c r="I9" s="888"/>
      <c r="J9" s="888"/>
      <c r="K9" s="888"/>
      <c r="L9" s="889"/>
      <c r="M9" s="903" t="s">
        <v>308</v>
      </c>
      <c r="N9" s="903"/>
      <c r="O9" s="903"/>
      <c r="P9" s="903"/>
      <c r="Q9" s="903"/>
      <c r="R9" s="904"/>
      <c r="S9" s="23"/>
      <c r="T9" s="23"/>
      <c r="U9" s="23"/>
      <c r="V9" s="23"/>
    </row>
    <row r="10" spans="1:22" ht="15.9" customHeight="1" x14ac:dyDescent="0.3">
      <c r="A10" s="23"/>
      <c r="B10" s="23"/>
      <c r="C10" s="882"/>
      <c r="D10" s="883"/>
      <c r="E10" s="883"/>
      <c r="F10" s="883"/>
      <c r="G10" s="905" t="s">
        <v>8</v>
      </c>
      <c r="H10" s="906"/>
      <c r="I10" s="883" t="s">
        <v>9</v>
      </c>
      <c r="J10" s="884"/>
      <c r="K10" s="899" t="s">
        <v>10</v>
      </c>
      <c r="L10" s="907"/>
      <c r="M10" s="897" t="s">
        <v>8</v>
      </c>
      <c r="N10" s="898"/>
      <c r="O10" s="908" t="s">
        <v>9</v>
      </c>
      <c r="P10" s="900"/>
      <c r="Q10" s="899" t="s">
        <v>10</v>
      </c>
      <c r="R10" s="900"/>
      <c r="S10" s="23"/>
      <c r="T10" s="23"/>
      <c r="U10" s="23"/>
      <c r="V10" s="23"/>
    </row>
    <row r="11" spans="1:22" ht="15.9" customHeight="1" x14ac:dyDescent="0.3">
      <c r="A11" s="23"/>
      <c r="B11" s="23"/>
      <c r="C11" s="633" t="s">
        <v>303</v>
      </c>
      <c r="D11" s="633"/>
      <c r="E11" s="633"/>
      <c r="F11" s="843"/>
      <c r="G11" s="778">
        <f>Summary!B10</f>
        <v>123</v>
      </c>
      <c r="H11" s="845"/>
      <c r="I11" s="842">
        <f>Summary!C10</f>
        <v>77</v>
      </c>
      <c r="J11" s="780"/>
      <c r="K11" s="778">
        <f>Summary!D10</f>
        <v>200</v>
      </c>
      <c r="L11" s="848"/>
      <c r="M11" s="849">
        <f>Summary!B11</f>
        <v>37</v>
      </c>
      <c r="N11" s="850"/>
      <c r="O11" s="842">
        <f>Summary!C11</f>
        <v>30</v>
      </c>
      <c r="P11" s="779"/>
      <c r="Q11" s="778">
        <f>Summary!D11</f>
        <v>67</v>
      </c>
      <c r="R11" s="779"/>
      <c r="S11" s="23"/>
      <c r="T11" s="23"/>
      <c r="U11" s="23"/>
      <c r="V11" s="23"/>
    </row>
    <row r="12" spans="1:22" ht="15.9" customHeight="1" x14ac:dyDescent="0.3">
      <c r="A12" s="23"/>
      <c r="B12" s="23"/>
      <c r="C12" s="633" t="s">
        <v>304</v>
      </c>
      <c r="D12" s="633"/>
      <c r="E12" s="633"/>
      <c r="F12" s="843"/>
      <c r="G12" s="778">
        <f>Summary!E10</f>
        <v>216</v>
      </c>
      <c r="H12" s="845"/>
      <c r="I12" s="842">
        <f>Summary!F10</f>
        <v>125</v>
      </c>
      <c r="J12" s="780"/>
      <c r="K12" s="778">
        <f>Summary!G10</f>
        <v>341</v>
      </c>
      <c r="L12" s="848"/>
      <c r="M12" s="849">
        <f>Summary!E11</f>
        <v>51</v>
      </c>
      <c r="N12" s="850"/>
      <c r="O12" s="842">
        <f>Summary!F11</f>
        <v>41</v>
      </c>
      <c r="P12" s="779"/>
      <c r="Q12" s="778">
        <f>Summary!G11</f>
        <v>92</v>
      </c>
      <c r="R12" s="779"/>
      <c r="S12" s="23"/>
      <c r="T12" s="23"/>
      <c r="U12" s="23"/>
      <c r="V12" s="23"/>
    </row>
    <row r="13" spans="1:22" ht="15.9" customHeight="1" x14ac:dyDescent="0.3">
      <c r="A13" s="23"/>
      <c r="B13" s="23"/>
      <c r="C13" s="633" t="s">
        <v>305</v>
      </c>
      <c r="D13" s="633"/>
      <c r="E13" s="633"/>
      <c r="F13" s="843"/>
      <c r="G13" s="778">
        <f>Summary!H10</f>
        <v>797</v>
      </c>
      <c r="H13" s="845"/>
      <c r="I13" s="842">
        <f>Summary!I10</f>
        <v>630</v>
      </c>
      <c r="J13" s="780"/>
      <c r="K13" s="778">
        <f>Summary!J10</f>
        <v>1427</v>
      </c>
      <c r="L13" s="848"/>
      <c r="M13" s="849">
        <f>Summary!H11</f>
        <v>199</v>
      </c>
      <c r="N13" s="850"/>
      <c r="O13" s="842">
        <f>Summary!I11</f>
        <v>117</v>
      </c>
      <c r="P13" s="779"/>
      <c r="Q13" s="778">
        <f>Summary!J11</f>
        <v>316</v>
      </c>
      <c r="R13" s="779"/>
      <c r="S13" s="23"/>
      <c r="T13" s="23"/>
      <c r="U13" s="23"/>
      <c r="V13" s="23"/>
    </row>
    <row r="14" spans="1:22" ht="15.9" customHeight="1" x14ac:dyDescent="0.3">
      <c r="A14" s="23"/>
      <c r="B14" s="23"/>
      <c r="C14" s="633" t="s">
        <v>306</v>
      </c>
      <c r="D14" s="633"/>
      <c r="E14" s="633"/>
      <c r="F14" s="843"/>
      <c r="G14" s="778">
        <f>Summary!B10+Summary!E10+Summary!H10+Summary!K10+Summary!N10+Summary!Q10</f>
        <v>3815</v>
      </c>
      <c r="H14" s="845"/>
      <c r="I14" s="842">
        <f>Summary!C10+Summary!F10+Summary!I10+Summary!L10+Summary!O10+Summary!R10</f>
        <v>3297</v>
      </c>
      <c r="J14" s="780"/>
      <c r="K14" s="781">
        <f>Summary!D10+Summary!G10+Summary!J10+Summary!M10+Summary!P10+Summary!S10</f>
        <v>7112</v>
      </c>
      <c r="L14" s="858"/>
      <c r="M14" s="849">
        <f>Summary!B11+Summary!E11+Summary!H11+Summary!K11+Summary!N11+Summary!Q11</f>
        <v>723</v>
      </c>
      <c r="N14" s="850"/>
      <c r="O14" s="842">
        <f>Summary!C11+Summary!F11+Summary!I11+Summary!L11+Summary!O11+Summary!R11</f>
        <v>610</v>
      </c>
      <c r="P14" s="779"/>
      <c r="Q14" s="781">
        <f>Summary!D11+Summary!G11+Summary!J11+Summary!M11+Summary!P11+Summary!S11</f>
        <v>1333</v>
      </c>
      <c r="R14" s="896"/>
      <c r="S14" s="23"/>
      <c r="T14" s="23"/>
      <c r="U14" s="23"/>
      <c r="V14" s="23"/>
    </row>
    <row r="15" spans="1:22" ht="15.9" customHeight="1" thickBot="1" x14ac:dyDescent="0.35">
      <c r="A15" s="23"/>
      <c r="B15" s="23"/>
      <c r="C15" s="892" t="s">
        <v>309</v>
      </c>
      <c r="D15" s="893"/>
      <c r="E15" s="893"/>
      <c r="F15" s="893"/>
      <c r="G15" s="894">
        <f>SUM(K14/Summary!W21)</f>
        <v>2.4353662294969696E-2</v>
      </c>
      <c r="H15" s="894"/>
      <c r="I15" s="894"/>
      <c r="J15" s="894"/>
      <c r="K15" s="894"/>
      <c r="L15" s="894"/>
      <c r="M15" s="894">
        <f>SUM(Q14/Summary!W21)</f>
        <v>4.56459952744581E-3</v>
      </c>
      <c r="N15" s="894"/>
      <c r="O15" s="894"/>
      <c r="P15" s="894"/>
      <c r="Q15" s="894"/>
      <c r="R15" s="895"/>
      <c r="S15" s="23"/>
      <c r="T15" s="23"/>
      <c r="U15" s="23"/>
      <c r="V15" s="23"/>
    </row>
    <row r="16" spans="1:22" ht="15.9" customHeight="1" thickBot="1" x14ac:dyDescent="0.35">
      <c r="A16" s="23"/>
      <c r="B16" s="23"/>
      <c r="C16" s="23"/>
      <c r="D16" s="23"/>
      <c r="E16" s="23"/>
      <c r="F16" s="23"/>
      <c r="G16" s="23"/>
      <c r="H16" s="23"/>
      <c r="I16" s="23"/>
      <c r="J16" s="23"/>
      <c r="K16" s="23"/>
      <c r="L16" s="23"/>
      <c r="M16" s="23"/>
      <c r="N16" s="23"/>
      <c r="O16" s="23"/>
      <c r="P16" s="23"/>
      <c r="Q16" s="23"/>
      <c r="R16" s="783" t="s">
        <v>323</v>
      </c>
      <c r="S16" s="783"/>
      <c r="T16" s="783"/>
      <c r="U16" s="783"/>
      <c r="V16" s="783"/>
    </row>
    <row r="17" spans="1:49" ht="15" customHeight="1" thickTop="1" thickBot="1" x14ac:dyDescent="0.35">
      <c r="A17" s="797" t="s">
        <v>370</v>
      </c>
      <c r="B17" s="798"/>
      <c r="C17" s="803" t="s">
        <v>290</v>
      </c>
      <c r="D17" s="804"/>
      <c r="E17" s="804"/>
      <c r="F17" s="805"/>
      <c r="G17" s="806" t="s">
        <v>291</v>
      </c>
      <c r="H17" s="806"/>
      <c r="I17" s="806"/>
      <c r="J17" s="806"/>
      <c r="K17" s="807" t="s">
        <v>292</v>
      </c>
      <c r="L17" s="807"/>
      <c r="M17" s="807"/>
      <c r="N17" s="807"/>
      <c r="O17" s="808" t="s">
        <v>293</v>
      </c>
      <c r="P17" s="808"/>
      <c r="Q17" s="808"/>
      <c r="R17" s="809"/>
      <c r="S17" s="794" t="s">
        <v>312</v>
      </c>
      <c r="T17" s="795"/>
      <c r="U17" s="795"/>
      <c r="V17" s="7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W17" s="784"/>
    </row>
    <row r="18" spans="1:49" ht="15" customHeight="1" x14ac:dyDescent="0.3">
      <c r="A18" s="799"/>
      <c r="B18" s="800"/>
      <c r="C18" s="789" t="s">
        <v>294</v>
      </c>
      <c r="D18" s="790"/>
      <c r="E18" s="787" t="s">
        <v>295</v>
      </c>
      <c r="F18" s="788"/>
      <c r="G18" s="789" t="s">
        <v>294</v>
      </c>
      <c r="H18" s="790"/>
      <c r="I18" s="787" t="s">
        <v>295</v>
      </c>
      <c r="J18" s="788"/>
      <c r="K18" s="789" t="s">
        <v>294</v>
      </c>
      <c r="L18" s="790"/>
      <c r="M18" s="787" t="s">
        <v>295</v>
      </c>
      <c r="N18" s="788"/>
      <c r="O18" s="789" t="s">
        <v>294</v>
      </c>
      <c r="P18" s="790"/>
      <c r="Q18" s="787" t="s">
        <v>295</v>
      </c>
      <c r="R18" s="791"/>
      <c r="S18" s="792" t="s">
        <v>296</v>
      </c>
      <c r="T18" s="785" t="s">
        <v>297</v>
      </c>
      <c r="U18" s="785" t="s">
        <v>298</v>
      </c>
      <c r="V18" s="785" t="s">
        <v>299</v>
      </c>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402"/>
      <c r="AV18" s="402"/>
      <c r="AW18" s="784"/>
    </row>
    <row r="19" spans="1:49" ht="15" customHeight="1" thickBot="1" x14ac:dyDescent="0.35">
      <c r="A19" s="801"/>
      <c r="B19" s="802"/>
      <c r="C19" s="398" t="s">
        <v>15</v>
      </c>
      <c r="D19" s="403" t="s">
        <v>14</v>
      </c>
      <c r="E19" s="400" t="s">
        <v>15</v>
      </c>
      <c r="F19" s="399" t="s">
        <v>14</v>
      </c>
      <c r="G19" s="398" t="s">
        <v>15</v>
      </c>
      <c r="H19" s="403" t="s">
        <v>14</v>
      </c>
      <c r="I19" s="404" t="s">
        <v>15</v>
      </c>
      <c r="J19" s="397" t="s">
        <v>14</v>
      </c>
      <c r="K19" s="398" t="s">
        <v>15</v>
      </c>
      <c r="L19" s="403" t="s">
        <v>14</v>
      </c>
      <c r="M19" s="400" t="s">
        <v>15</v>
      </c>
      <c r="N19" s="399" t="s">
        <v>14</v>
      </c>
      <c r="O19" s="398" t="s">
        <v>15</v>
      </c>
      <c r="P19" s="403" t="s">
        <v>14</v>
      </c>
      <c r="Q19" s="400" t="s">
        <v>15</v>
      </c>
      <c r="R19" s="401" t="s">
        <v>14</v>
      </c>
      <c r="S19" s="793"/>
      <c r="T19" s="786"/>
      <c r="U19" s="786"/>
      <c r="V19" s="78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402"/>
      <c r="AV19" s="402"/>
      <c r="AW19" s="784"/>
    </row>
    <row r="20" spans="1:49" ht="20.100000000000001" customHeight="1" x14ac:dyDescent="0.3">
      <c r="A20" s="206">
        <v>1</v>
      </c>
      <c r="B20" s="28" t="str">
        <f>ProvsCities!HJ10</f>
        <v>Batanes Province</v>
      </c>
      <c r="C20" s="28">
        <f>ProvsCities!LD10</f>
        <v>0</v>
      </c>
      <c r="D20" s="28">
        <f>ProvsCities!LD10</f>
        <v>0</v>
      </c>
      <c r="E20" s="28">
        <f>ProvsCities!HQ10</f>
        <v>0</v>
      </c>
      <c r="F20" s="28">
        <f>ProvsCities!HP10</f>
        <v>0</v>
      </c>
      <c r="G20" s="28">
        <f>ProvsCities!LQ10</f>
        <v>1</v>
      </c>
      <c r="H20" s="28">
        <f>ProvsCities!LP10</f>
        <v>0</v>
      </c>
      <c r="I20" s="28">
        <f>ProvsCities!ID10</f>
        <v>0</v>
      </c>
      <c r="J20" s="28">
        <f>ProvsCities!IC10</f>
        <v>0</v>
      </c>
      <c r="K20" s="28">
        <f>ProvsCities!MD10</f>
        <v>0</v>
      </c>
      <c r="L20" s="28">
        <f>ProvsCities!MC10</f>
        <v>0</v>
      </c>
      <c r="M20" s="28">
        <f>ProvsCities!IQ10</f>
        <v>0</v>
      </c>
      <c r="N20" s="28">
        <f>ProvsCities!IP10</f>
        <v>0</v>
      </c>
      <c r="O20" s="28">
        <f>ProvsCities!LD10+ProvsCities!LQ10+ProvsCities!MD10+ProvsCities!MQ10+ProvsCities!ND10+ProvsCities!NQ10</f>
        <v>4</v>
      </c>
      <c r="P20" s="28">
        <f>ProvsCities!LC10+ProvsCities!LP10+ProvsCities!MC10+ProvsCities!MP10+ProvsCities!NC10+ProvsCities!NP10</f>
        <v>0</v>
      </c>
      <c r="Q20" s="28">
        <f>ProvsCities!HQ10+ProvsCities!ID10+ProvsCities!IQ10+ProvsCities!JD10+ProvsCities!JQ10+ProvsCities!KD10</f>
        <v>7</v>
      </c>
      <c r="R20" s="28">
        <f>ProvsCities!HP10+ProvsCities!IC10+ProvsCities!IP10+ProvsCities!JC10+ProvsCities!JP10+ProvsCities!KC10</f>
        <v>0</v>
      </c>
      <c r="S20" s="406">
        <f>SUM(C20:F20)</f>
        <v>0</v>
      </c>
      <c r="T20" s="406">
        <f>SUM(G20:J20)</f>
        <v>1</v>
      </c>
      <c r="U20" s="406">
        <f>SUM(K20:N20)</f>
        <v>0</v>
      </c>
      <c r="V20" s="406">
        <f>SUM(O20:R20)</f>
        <v>11</v>
      </c>
    </row>
    <row r="21" spans="1:49" ht="20.100000000000001" customHeight="1" x14ac:dyDescent="0.3">
      <c r="A21" s="206">
        <v>2</v>
      </c>
      <c r="B21" s="28" t="str">
        <f>ProvsCities!HJ11</f>
        <v>Cagayan Province</v>
      </c>
      <c r="C21" s="28">
        <f>ProvsCities!LD11</f>
        <v>58</v>
      </c>
      <c r="D21" s="28">
        <f>ProvsCities!LD11</f>
        <v>58</v>
      </c>
      <c r="E21" s="28">
        <f>ProvsCities!HQ11</f>
        <v>34</v>
      </c>
      <c r="F21" s="28">
        <f>ProvsCities!HP11</f>
        <v>7</v>
      </c>
      <c r="G21" s="28">
        <f>ProvsCities!LQ11</f>
        <v>71</v>
      </c>
      <c r="H21" s="28">
        <f>ProvsCities!LP11</f>
        <v>13</v>
      </c>
      <c r="I21" s="28">
        <f>ProvsCities!ID11</f>
        <v>44</v>
      </c>
      <c r="J21" s="28">
        <f>ProvsCities!IC11</f>
        <v>10</v>
      </c>
      <c r="K21" s="28">
        <f>ProvsCities!MD11</f>
        <v>243</v>
      </c>
      <c r="L21" s="28">
        <f>ProvsCities!MC11</f>
        <v>60</v>
      </c>
      <c r="M21" s="28">
        <f>ProvsCities!IQ11</f>
        <v>194</v>
      </c>
      <c r="N21" s="28">
        <f>ProvsCities!IP11</f>
        <v>44</v>
      </c>
      <c r="O21" s="28">
        <f>ProvsCities!LD11+ProvsCities!LQ11+ProvsCities!MD11+ProvsCities!MQ11+ProvsCities!ND11+ProvsCities!NQ11</f>
        <v>1288</v>
      </c>
      <c r="P21" s="28">
        <f>ProvsCities!LC11+ProvsCities!LP11+ProvsCities!MC11+ProvsCities!MP11+ProvsCities!NC11+ProvsCities!NP11</f>
        <v>215</v>
      </c>
      <c r="Q21" s="28">
        <f>ProvsCities!HQ11+ProvsCities!ID11+ProvsCities!IQ11+ProvsCities!JD11+ProvsCities!JQ11+ProvsCities!KD11</f>
        <v>1101</v>
      </c>
      <c r="R21" s="28">
        <f>ProvsCities!HP11+ProvsCities!IC11+ProvsCities!IP11+ProvsCities!JC11+ProvsCities!JP11+ProvsCities!KC11</f>
        <v>181</v>
      </c>
      <c r="S21" s="406">
        <f t="shared" ref="S21:S36" si="0">SUM(C21:F21)</f>
        <v>157</v>
      </c>
      <c r="T21" s="406">
        <f t="shared" ref="T21:T36" si="1">SUM(G21:J21)</f>
        <v>138</v>
      </c>
      <c r="U21" s="406">
        <f t="shared" ref="U21:U36" si="2">SUM(K21:N21)</f>
        <v>541</v>
      </c>
      <c r="V21" s="406">
        <f t="shared" ref="V21:V36" si="3">SUM(O21:R21)</f>
        <v>2785</v>
      </c>
    </row>
    <row r="22" spans="1:49" ht="20.100000000000001" customHeight="1" x14ac:dyDescent="0.3">
      <c r="A22" s="206">
        <v>3</v>
      </c>
      <c r="B22" s="28" t="str">
        <f>ProvsCities!HJ12</f>
        <v>Cauayan City</v>
      </c>
      <c r="C22" s="28">
        <f>ProvsCities!LD12</f>
        <v>2</v>
      </c>
      <c r="D22" s="28">
        <f>ProvsCities!LD12</f>
        <v>2</v>
      </c>
      <c r="E22" s="28">
        <f>ProvsCities!HQ12</f>
        <v>0</v>
      </c>
      <c r="F22" s="28">
        <f>ProvsCities!HP12</f>
        <v>0</v>
      </c>
      <c r="G22" s="28">
        <f>ProvsCities!LQ12</f>
        <v>1</v>
      </c>
      <c r="H22" s="28">
        <f>ProvsCities!LP12</f>
        <v>1</v>
      </c>
      <c r="I22" s="28">
        <f>ProvsCities!ID12</f>
        <v>4</v>
      </c>
      <c r="J22" s="28">
        <f>ProvsCities!IC12</f>
        <v>0</v>
      </c>
      <c r="K22" s="28">
        <f>ProvsCities!MD12</f>
        <v>20</v>
      </c>
      <c r="L22" s="28">
        <f>ProvsCities!MC12</f>
        <v>4</v>
      </c>
      <c r="M22" s="28">
        <f>ProvsCities!IQ12</f>
        <v>14</v>
      </c>
      <c r="N22" s="28">
        <f>ProvsCities!IP12</f>
        <v>3</v>
      </c>
      <c r="O22" s="28">
        <f>ProvsCities!LD12+ProvsCities!LQ12+ProvsCities!MD12+ProvsCities!MQ12+ProvsCities!ND12+ProvsCities!NQ12</f>
        <v>72</v>
      </c>
      <c r="P22" s="28">
        <f>ProvsCities!LC12+ProvsCities!LP12+ProvsCities!MC12+ProvsCities!MP12+ProvsCities!NC12+ProvsCities!NP12</f>
        <v>10</v>
      </c>
      <c r="Q22" s="28">
        <f>ProvsCities!HQ12+ProvsCities!ID12+ProvsCities!IQ12+ProvsCities!JD12+ProvsCities!JQ12+ProvsCities!KD12</f>
        <v>53</v>
      </c>
      <c r="R22" s="28">
        <f>ProvsCities!HP12+ProvsCities!IC12+ProvsCities!IP12+ProvsCities!JC12+ProvsCities!JP12+ProvsCities!KC12</f>
        <v>12</v>
      </c>
      <c r="S22" s="406">
        <f t="shared" si="0"/>
        <v>4</v>
      </c>
      <c r="T22" s="406">
        <f t="shared" si="1"/>
        <v>6</v>
      </c>
      <c r="U22" s="406">
        <f t="shared" si="2"/>
        <v>41</v>
      </c>
      <c r="V22" s="406">
        <f t="shared" si="3"/>
        <v>147</v>
      </c>
    </row>
    <row r="23" spans="1:49" ht="20.100000000000001" customHeight="1" x14ac:dyDescent="0.3">
      <c r="A23" s="206">
        <v>4</v>
      </c>
      <c r="B23" s="28" t="str">
        <f>ProvsCities!HJ13</f>
        <v>City of Ilagan</v>
      </c>
      <c r="C23" s="28">
        <f>ProvsCities!LD13</f>
        <v>0</v>
      </c>
      <c r="D23" s="28">
        <f>ProvsCities!LD13</f>
        <v>0</v>
      </c>
      <c r="E23" s="28">
        <f>ProvsCities!HQ13</f>
        <v>0</v>
      </c>
      <c r="F23" s="28">
        <f>ProvsCities!HP13</f>
        <v>1</v>
      </c>
      <c r="G23" s="28">
        <f>ProvsCities!LQ13</f>
        <v>3</v>
      </c>
      <c r="H23" s="28">
        <f>ProvsCities!LP13</f>
        <v>0</v>
      </c>
      <c r="I23" s="28">
        <f>ProvsCities!ID13</f>
        <v>6</v>
      </c>
      <c r="J23" s="28">
        <f>ProvsCities!IC13</f>
        <v>2</v>
      </c>
      <c r="K23" s="28">
        <f>ProvsCities!MD13</f>
        <v>25</v>
      </c>
      <c r="L23" s="28">
        <f>ProvsCities!MC13</f>
        <v>3</v>
      </c>
      <c r="M23" s="28">
        <f>ProvsCities!IQ13</f>
        <v>17</v>
      </c>
      <c r="N23" s="28">
        <f>ProvsCities!IP13</f>
        <v>2</v>
      </c>
      <c r="O23" s="28">
        <f>ProvsCities!LD13+ProvsCities!LQ13+ProvsCities!MD13+ProvsCities!MQ13+ProvsCities!ND13+ProvsCities!NQ13</f>
        <v>88</v>
      </c>
      <c r="P23" s="28">
        <f>ProvsCities!LC13+ProvsCities!LP13+ProvsCities!MC13+ProvsCities!MP13+ProvsCities!NC13+ProvsCities!NP13</f>
        <v>9</v>
      </c>
      <c r="Q23" s="28">
        <f>ProvsCities!HQ13+ProvsCities!ID13+ProvsCities!IQ13+ProvsCities!JD13+ProvsCities!JQ13+ProvsCities!KD13</f>
        <v>85</v>
      </c>
      <c r="R23" s="28">
        <f>ProvsCities!HP13+ProvsCities!IC13+ProvsCities!IP13+ProvsCities!JC13+ProvsCities!JP13+ProvsCities!KC13</f>
        <v>9</v>
      </c>
      <c r="S23" s="406">
        <f t="shared" si="0"/>
        <v>1</v>
      </c>
      <c r="T23" s="406">
        <f t="shared" si="1"/>
        <v>11</v>
      </c>
      <c r="U23" s="406">
        <f t="shared" si="2"/>
        <v>47</v>
      </c>
      <c r="V23" s="406">
        <f t="shared" si="3"/>
        <v>191</v>
      </c>
    </row>
    <row r="24" spans="1:49" ht="20.100000000000001" customHeight="1" x14ac:dyDescent="0.3">
      <c r="A24" s="206">
        <v>5</v>
      </c>
      <c r="B24" s="28" t="str">
        <f>ProvsCities!HJ14</f>
        <v>Isabela Province</v>
      </c>
      <c r="C24" s="28">
        <f>ProvsCities!LD14</f>
        <v>50</v>
      </c>
      <c r="D24" s="28">
        <f>ProvsCities!LD14</f>
        <v>50</v>
      </c>
      <c r="E24" s="28">
        <f>ProvsCities!HQ14</f>
        <v>34</v>
      </c>
      <c r="F24" s="28">
        <f>ProvsCities!HP14</f>
        <v>20</v>
      </c>
      <c r="G24" s="28">
        <f>ProvsCities!LQ14</f>
        <v>115</v>
      </c>
      <c r="H24" s="28">
        <f>ProvsCities!LP14</f>
        <v>33</v>
      </c>
      <c r="I24" s="28">
        <f>ProvsCities!ID14</f>
        <v>55</v>
      </c>
      <c r="J24" s="28">
        <f>ProvsCities!IC14</f>
        <v>25</v>
      </c>
      <c r="K24" s="28">
        <f>ProvsCities!MD14</f>
        <v>388</v>
      </c>
      <c r="L24" s="28">
        <f>ProvsCities!MC14</f>
        <v>120</v>
      </c>
      <c r="M24" s="28">
        <f>ProvsCities!IQ14</f>
        <v>330</v>
      </c>
      <c r="N24" s="28">
        <f>ProvsCities!IP14</f>
        <v>61</v>
      </c>
      <c r="O24" s="28">
        <f>ProvsCities!LD14+ProvsCities!LQ14+ProvsCities!MD14+ProvsCities!MQ14+ProvsCities!ND14+ProvsCities!NQ14</f>
        <v>1832</v>
      </c>
      <c r="P24" s="28">
        <f>ProvsCities!LC14+ProvsCities!LP14+ProvsCities!MC14+ProvsCities!MP14+ProvsCities!NC14+ProvsCities!NP14</f>
        <v>446</v>
      </c>
      <c r="Q24" s="28">
        <f>ProvsCities!HQ14+ProvsCities!ID14+ProvsCities!IQ14+ProvsCities!JD14+ProvsCities!JQ14+ProvsCities!KD14</f>
        <v>1588</v>
      </c>
      <c r="R24" s="28">
        <f>ProvsCities!HP14+ProvsCities!IC14+ProvsCities!IP14+ProvsCities!JC14+ProvsCities!JP14+ProvsCities!KC14</f>
        <v>350</v>
      </c>
      <c r="S24" s="406">
        <f t="shared" si="0"/>
        <v>154</v>
      </c>
      <c r="T24" s="406">
        <f t="shared" si="1"/>
        <v>228</v>
      </c>
      <c r="U24" s="406">
        <f t="shared" si="2"/>
        <v>899</v>
      </c>
      <c r="V24" s="406">
        <f t="shared" si="3"/>
        <v>4216</v>
      </c>
    </row>
    <row r="25" spans="1:49" ht="20.100000000000001" customHeight="1" x14ac:dyDescent="0.3">
      <c r="A25" s="206">
        <v>6</v>
      </c>
      <c r="B25" s="28" t="str">
        <f>ProvsCities!HJ15</f>
        <v>Nueva Vizcaya Province</v>
      </c>
      <c r="C25" s="28">
        <f>ProvsCities!LD15</f>
        <v>9</v>
      </c>
      <c r="D25" s="28">
        <f>ProvsCities!LD15</f>
        <v>9</v>
      </c>
      <c r="E25" s="28">
        <f>ProvsCities!HQ15</f>
        <v>5</v>
      </c>
      <c r="F25" s="28">
        <f>ProvsCities!HP15</f>
        <v>1</v>
      </c>
      <c r="G25" s="28">
        <f>ProvsCities!LQ15</f>
        <v>24</v>
      </c>
      <c r="H25" s="28">
        <f>ProvsCities!LP15</f>
        <v>1</v>
      </c>
      <c r="I25" s="28">
        <f>ProvsCities!ID15</f>
        <v>11</v>
      </c>
      <c r="J25" s="28">
        <f>ProvsCities!IC15</f>
        <v>1</v>
      </c>
      <c r="K25" s="28">
        <f>ProvsCities!MD15</f>
        <v>83</v>
      </c>
      <c r="L25" s="28">
        <f>ProvsCities!MC15</f>
        <v>5</v>
      </c>
      <c r="M25" s="28">
        <f>ProvsCities!IQ15</f>
        <v>52</v>
      </c>
      <c r="N25" s="28">
        <f>ProvsCities!IP15</f>
        <v>4</v>
      </c>
      <c r="O25" s="28">
        <f>ProvsCities!LD15+ProvsCities!LQ15+ProvsCities!MD15+ProvsCities!MQ15+ProvsCities!ND15+ProvsCities!NQ15</f>
        <v>368</v>
      </c>
      <c r="P25" s="28">
        <f>ProvsCities!LC15+ProvsCities!LP15+ProvsCities!MC15+ProvsCities!MP15+ProvsCities!NC15+ProvsCities!NP15</f>
        <v>20</v>
      </c>
      <c r="Q25" s="28">
        <f>ProvsCities!HQ15+ProvsCities!ID15+ProvsCities!IQ15+ProvsCities!JD15+ProvsCities!JQ15+ProvsCities!KD15</f>
        <v>316</v>
      </c>
      <c r="R25" s="28">
        <f>ProvsCities!HP15+ProvsCities!IC15+ProvsCities!IP15+ProvsCities!JC15+ProvsCities!JP15+ProvsCities!KC15</f>
        <v>29</v>
      </c>
      <c r="S25" s="406">
        <f t="shared" si="0"/>
        <v>24</v>
      </c>
      <c r="T25" s="406">
        <f t="shared" si="1"/>
        <v>37</v>
      </c>
      <c r="U25" s="406">
        <f t="shared" si="2"/>
        <v>144</v>
      </c>
      <c r="V25" s="406">
        <f t="shared" si="3"/>
        <v>733</v>
      </c>
    </row>
    <row r="26" spans="1:49" ht="20.100000000000001" customHeight="1" x14ac:dyDescent="0.3">
      <c r="A26" s="206">
        <v>7</v>
      </c>
      <c r="B26" s="28" t="str">
        <f>ProvsCities!HJ16</f>
        <v>Quirino Province</v>
      </c>
      <c r="C26" s="28">
        <f>ProvsCities!LD16</f>
        <v>3</v>
      </c>
      <c r="D26" s="28">
        <f>ProvsCities!LD16</f>
        <v>3</v>
      </c>
      <c r="E26" s="28">
        <f>ProvsCities!HQ16</f>
        <v>3</v>
      </c>
      <c r="F26" s="28">
        <f>ProvsCities!HP16</f>
        <v>1</v>
      </c>
      <c r="G26" s="28">
        <f>ProvsCities!LQ16</f>
        <v>1</v>
      </c>
      <c r="H26" s="28">
        <f>ProvsCities!LP16</f>
        <v>3</v>
      </c>
      <c r="I26" s="28">
        <f>ProvsCities!ID16</f>
        <v>5</v>
      </c>
      <c r="J26" s="28">
        <f>ProvsCities!IC16</f>
        <v>3</v>
      </c>
      <c r="K26" s="28">
        <f>ProvsCities!MD16</f>
        <v>37</v>
      </c>
      <c r="L26" s="28">
        <f>ProvsCities!MC16</f>
        <v>7</v>
      </c>
      <c r="M26" s="28">
        <f>ProvsCities!IQ16</f>
        <v>20</v>
      </c>
      <c r="N26" s="28">
        <f>ProvsCities!IP16</f>
        <v>3</v>
      </c>
      <c r="O26" s="28">
        <f>ProvsCities!LD16+ProvsCities!LQ16+ProvsCities!MD16+ProvsCities!MQ16+ProvsCities!ND16+ProvsCities!NQ16</f>
        <v>151</v>
      </c>
      <c r="P26" s="28">
        <f>ProvsCities!LC16+ProvsCities!LP16+ProvsCities!MC16+ProvsCities!MP16+ProvsCities!NC16+ProvsCities!NP16</f>
        <v>23</v>
      </c>
      <c r="Q26" s="28">
        <f>ProvsCities!HQ16+ProvsCities!ID16+ProvsCities!IQ16+ProvsCities!JD16+ProvsCities!JQ16+ProvsCities!KD16</f>
        <v>130</v>
      </c>
      <c r="R26" s="28">
        <f>ProvsCities!HP16+ProvsCities!IC16+ProvsCities!IP16+ProvsCities!JC16+ProvsCities!JP16+ProvsCities!KC16</f>
        <v>29</v>
      </c>
      <c r="S26" s="406">
        <f t="shared" si="0"/>
        <v>10</v>
      </c>
      <c r="T26" s="406">
        <f t="shared" si="1"/>
        <v>12</v>
      </c>
      <c r="U26" s="406">
        <f t="shared" si="2"/>
        <v>67</v>
      </c>
      <c r="V26" s="406">
        <f t="shared" si="3"/>
        <v>333</v>
      </c>
    </row>
    <row r="27" spans="1:49" ht="20.100000000000001" customHeight="1" x14ac:dyDescent="0.3">
      <c r="A27" s="206">
        <v>8</v>
      </c>
      <c r="B27" s="28" t="str">
        <f>ProvsCities!HJ17</f>
        <v>Santiago City</v>
      </c>
      <c r="C27" s="28">
        <f>ProvsCities!LD17</f>
        <v>0</v>
      </c>
      <c r="D27" s="28">
        <f>ProvsCities!LD17</f>
        <v>0</v>
      </c>
      <c r="E27" s="28">
        <f>ProvsCities!HQ17</f>
        <v>1</v>
      </c>
      <c r="F27" s="28">
        <f>ProvsCities!HP17</f>
        <v>0</v>
      </c>
      <c r="G27" s="28">
        <f>ProvsCities!LQ17</f>
        <v>0</v>
      </c>
      <c r="H27" s="28">
        <f>ProvsCities!LP17</f>
        <v>0</v>
      </c>
      <c r="I27" s="28">
        <f>ProvsCities!ID17</f>
        <v>0</v>
      </c>
      <c r="J27" s="28">
        <f>ProvsCities!IC17</f>
        <v>0</v>
      </c>
      <c r="K27" s="28">
        <f>ProvsCities!MD17</f>
        <v>1</v>
      </c>
      <c r="L27" s="28">
        <f>ProvsCities!MC17</f>
        <v>0</v>
      </c>
      <c r="M27" s="28">
        <f>ProvsCities!IQ17</f>
        <v>3</v>
      </c>
      <c r="N27" s="28">
        <f>ProvsCities!IP17</f>
        <v>0</v>
      </c>
      <c r="O27" s="28">
        <f>ProvsCities!LD17+ProvsCities!LQ17+ProvsCities!MD17+ProvsCities!MQ17+ProvsCities!ND17+ProvsCities!NQ17</f>
        <v>10</v>
      </c>
      <c r="P27" s="28">
        <f>ProvsCities!LC17+ProvsCities!LP17+ProvsCities!MC17+ProvsCities!MP17+ProvsCities!NC17+ProvsCities!NP17</f>
        <v>0</v>
      </c>
      <c r="Q27" s="28">
        <f>ProvsCities!HQ17+ProvsCities!ID17+ProvsCities!IQ17+ProvsCities!JD17+ProvsCities!JQ17+ProvsCities!KD17</f>
        <v>14</v>
      </c>
      <c r="R27" s="28">
        <f>ProvsCities!HP17+ProvsCities!IC17+ProvsCities!IP17+ProvsCities!JC17+ProvsCities!JP17+ProvsCities!KC17</f>
        <v>0</v>
      </c>
      <c r="S27" s="406">
        <f t="shared" si="0"/>
        <v>1</v>
      </c>
      <c r="T27" s="406">
        <f t="shared" si="1"/>
        <v>0</v>
      </c>
      <c r="U27" s="406">
        <f t="shared" si="2"/>
        <v>4</v>
      </c>
      <c r="V27" s="406">
        <f t="shared" si="3"/>
        <v>24</v>
      </c>
    </row>
    <row r="28" spans="1:49" ht="20.100000000000001" customHeight="1" x14ac:dyDescent="0.3">
      <c r="A28" s="206">
        <v>9</v>
      </c>
      <c r="B28" s="28" t="str">
        <f>ProvsCities!HJ18</f>
        <v>Tuguegarao</v>
      </c>
      <c r="C28" s="28">
        <f>ProvsCities!LD18</f>
        <v>1</v>
      </c>
      <c r="D28" s="28">
        <f>ProvsCities!LD18</f>
        <v>1</v>
      </c>
      <c r="E28" s="28">
        <f>ProvsCities!HQ18</f>
        <v>0</v>
      </c>
      <c r="F28" s="28">
        <f>ProvsCities!HP18</f>
        <v>0</v>
      </c>
      <c r="G28" s="28">
        <f>ProvsCities!LQ18</f>
        <v>0</v>
      </c>
      <c r="H28" s="28">
        <f>ProvsCities!LP18</f>
        <v>0</v>
      </c>
      <c r="I28" s="28">
        <f>ProvsCities!ID18</f>
        <v>0</v>
      </c>
      <c r="J28" s="28">
        <f>ProvsCities!IC18</f>
        <v>0</v>
      </c>
      <c r="K28" s="28">
        <f>ProvsCities!MD18</f>
        <v>0</v>
      </c>
      <c r="L28" s="28">
        <f>ProvsCities!MC18</f>
        <v>0</v>
      </c>
      <c r="M28" s="28">
        <f>ProvsCities!IQ18</f>
        <v>0</v>
      </c>
      <c r="N28" s="28">
        <f>ProvsCities!IP18</f>
        <v>0</v>
      </c>
      <c r="O28" s="28">
        <f>ProvsCities!LD18+ProvsCities!LQ18+ProvsCities!MD18+ProvsCities!MQ18+ProvsCities!ND18+ProvsCities!NQ18</f>
        <v>2</v>
      </c>
      <c r="P28" s="28">
        <f>ProvsCities!LC18+ProvsCities!LP18+ProvsCities!MC18+ProvsCities!MP18+ProvsCities!NC18+ProvsCities!NP18</f>
        <v>0</v>
      </c>
      <c r="Q28" s="28">
        <f>ProvsCities!HQ18+ProvsCities!ID18+ProvsCities!IQ18+ProvsCities!JD18+ProvsCities!JQ18+ProvsCities!KD18</f>
        <v>3</v>
      </c>
      <c r="R28" s="28">
        <f>ProvsCities!HP18+ProvsCities!IC18+ProvsCities!IP18+ProvsCities!JC18+ProvsCities!JP18+ProvsCities!KC18</f>
        <v>0</v>
      </c>
      <c r="S28" s="406">
        <f t="shared" si="0"/>
        <v>2</v>
      </c>
      <c r="T28" s="406">
        <f t="shared" si="1"/>
        <v>0</v>
      </c>
      <c r="U28" s="406">
        <f t="shared" si="2"/>
        <v>0</v>
      </c>
      <c r="V28" s="406">
        <f t="shared" si="3"/>
        <v>5</v>
      </c>
    </row>
    <row r="29" spans="1:49" ht="20.100000000000001" customHeight="1" x14ac:dyDescent="0.3">
      <c r="A29" s="206">
        <v>10</v>
      </c>
      <c r="B29" s="28" t="str">
        <f>ProvsCities!HJ19</f>
        <v/>
      </c>
      <c r="C29" s="28" t="str">
        <f>ProvsCities!LD19</f>
        <v/>
      </c>
      <c r="D29" s="28" t="str">
        <f>ProvsCities!LD19</f>
        <v/>
      </c>
      <c r="E29" s="28" t="str">
        <f>ProvsCities!HQ19</f>
        <v/>
      </c>
      <c r="F29" s="28" t="str">
        <f>ProvsCities!HP19</f>
        <v/>
      </c>
      <c r="G29" s="28" t="str">
        <f>ProvsCities!LQ19</f>
        <v/>
      </c>
      <c r="H29" s="28" t="str">
        <f>ProvsCities!LP19</f>
        <v/>
      </c>
      <c r="I29" s="28" t="str">
        <f>ProvsCities!ID19</f>
        <v/>
      </c>
      <c r="J29" s="28" t="str">
        <f>ProvsCities!IC19</f>
        <v/>
      </c>
      <c r="K29" s="28" t="str">
        <f>ProvsCities!MD19</f>
        <v/>
      </c>
      <c r="L29" s="28" t="str">
        <f>ProvsCities!MC19</f>
        <v/>
      </c>
      <c r="M29" s="28" t="str">
        <f>ProvsCities!IQ19</f>
        <v/>
      </c>
      <c r="N29" s="28" t="str">
        <f>ProvsCities!IP19</f>
        <v/>
      </c>
      <c r="O29" s="28" t="e">
        <f>ProvsCities!LD19+ProvsCities!LQ19+ProvsCities!MD19+ProvsCities!MQ19+ProvsCities!ND19+ProvsCities!NQ19</f>
        <v>#VALUE!</v>
      </c>
      <c r="P29" s="28" t="e">
        <f>ProvsCities!LC19+ProvsCities!LP19+ProvsCities!MC19+ProvsCities!MP19+ProvsCities!NC19+ProvsCities!NP19</f>
        <v>#VALUE!</v>
      </c>
      <c r="Q29" s="28" t="e">
        <f>ProvsCities!HQ19+ProvsCities!ID19+ProvsCities!IQ19+ProvsCities!JD19+ProvsCities!JQ19+ProvsCities!KD19</f>
        <v>#VALUE!</v>
      </c>
      <c r="R29" s="28" t="e">
        <f>ProvsCities!HP19+ProvsCities!IC19+ProvsCities!IP19+ProvsCities!JC19+ProvsCities!JP19+ProvsCities!KC19</f>
        <v>#VALUE!</v>
      </c>
      <c r="S29" s="28">
        <f t="shared" si="0"/>
        <v>0</v>
      </c>
      <c r="T29" s="28">
        <f t="shared" si="1"/>
        <v>0</v>
      </c>
      <c r="U29" s="28">
        <f t="shared" si="2"/>
        <v>0</v>
      </c>
      <c r="V29" s="28" t="e">
        <f t="shared" si="3"/>
        <v>#VALUE!</v>
      </c>
    </row>
    <row r="30" spans="1:49" ht="20.100000000000001" customHeight="1" x14ac:dyDescent="0.3">
      <c r="A30" s="206">
        <v>11</v>
      </c>
      <c r="B30" s="28" t="str">
        <f>ProvsCities!HJ20</f>
        <v/>
      </c>
      <c r="C30" s="28" t="str">
        <f>ProvsCities!LD20</f>
        <v/>
      </c>
      <c r="D30" s="28" t="str">
        <f>ProvsCities!LD20</f>
        <v/>
      </c>
      <c r="E30" s="28" t="str">
        <f>ProvsCities!HQ20</f>
        <v/>
      </c>
      <c r="F30" s="28" t="str">
        <f>ProvsCities!HP20</f>
        <v/>
      </c>
      <c r="G30" s="28" t="str">
        <f>ProvsCities!LQ20</f>
        <v/>
      </c>
      <c r="H30" s="28" t="str">
        <f>ProvsCities!LP20</f>
        <v/>
      </c>
      <c r="I30" s="28" t="str">
        <f>ProvsCities!ID20</f>
        <v/>
      </c>
      <c r="J30" s="28" t="str">
        <f>ProvsCities!IC20</f>
        <v/>
      </c>
      <c r="K30" s="28" t="str">
        <f>ProvsCities!MD20</f>
        <v/>
      </c>
      <c r="L30" s="28" t="str">
        <f>ProvsCities!MC20</f>
        <v/>
      </c>
      <c r="M30" s="28" t="str">
        <f>ProvsCities!IQ20</f>
        <v/>
      </c>
      <c r="N30" s="28" t="str">
        <f>ProvsCities!IP20</f>
        <v/>
      </c>
      <c r="O30" s="28" t="e">
        <f>ProvsCities!LD20+ProvsCities!LQ20+ProvsCities!MD20+ProvsCities!MQ20+ProvsCities!ND20+ProvsCities!NQ20</f>
        <v>#VALUE!</v>
      </c>
      <c r="P30" s="28" t="e">
        <f>ProvsCities!LC20+ProvsCities!LP20+ProvsCities!MC20+ProvsCities!MP20+ProvsCities!NC20+ProvsCities!NP20</f>
        <v>#VALUE!</v>
      </c>
      <c r="Q30" s="28" t="e">
        <f>ProvsCities!HQ20+ProvsCities!ID20+ProvsCities!IQ20+ProvsCities!JD20+ProvsCities!JQ20+ProvsCities!KD20</f>
        <v>#VALUE!</v>
      </c>
      <c r="R30" s="28" t="e">
        <f>ProvsCities!HP20+ProvsCities!IC20+ProvsCities!IP20+ProvsCities!JC20+ProvsCities!JP20+ProvsCities!KC20</f>
        <v>#VALUE!</v>
      </c>
      <c r="S30" s="406">
        <f t="shared" si="0"/>
        <v>0</v>
      </c>
      <c r="T30" s="406">
        <f t="shared" si="1"/>
        <v>0</v>
      </c>
      <c r="U30" s="406">
        <f t="shared" si="2"/>
        <v>0</v>
      </c>
      <c r="V30" s="406" t="e">
        <f t="shared" si="3"/>
        <v>#VALUE!</v>
      </c>
    </row>
    <row r="31" spans="1:49" ht="20.100000000000001" customHeight="1" x14ac:dyDescent="0.3">
      <c r="A31" s="206">
        <v>12</v>
      </c>
      <c r="B31" s="28" t="str">
        <f>ProvsCities!HJ21</f>
        <v/>
      </c>
      <c r="C31" s="28" t="str">
        <f>ProvsCities!LD21</f>
        <v/>
      </c>
      <c r="D31" s="28" t="str">
        <f>ProvsCities!LD21</f>
        <v/>
      </c>
      <c r="E31" s="28" t="str">
        <f>ProvsCities!HQ21</f>
        <v/>
      </c>
      <c r="F31" s="28" t="str">
        <f>ProvsCities!HP21</f>
        <v/>
      </c>
      <c r="G31" s="28" t="str">
        <f>ProvsCities!LQ21</f>
        <v/>
      </c>
      <c r="H31" s="28" t="str">
        <f>ProvsCities!LP21</f>
        <v/>
      </c>
      <c r="I31" s="28" t="str">
        <f>ProvsCities!ID21</f>
        <v/>
      </c>
      <c r="J31" s="28" t="str">
        <f>ProvsCities!IC21</f>
        <v/>
      </c>
      <c r="K31" s="28" t="str">
        <f>ProvsCities!MD21</f>
        <v/>
      </c>
      <c r="L31" s="28" t="str">
        <f>ProvsCities!MC21</f>
        <v/>
      </c>
      <c r="M31" s="28" t="str">
        <f>ProvsCities!IQ21</f>
        <v/>
      </c>
      <c r="N31" s="28" t="str">
        <f>ProvsCities!IP21</f>
        <v/>
      </c>
      <c r="O31" s="28" t="e">
        <f>ProvsCities!LD21+ProvsCities!LQ21+ProvsCities!MD21+ProvsCities!MQ21+ProvsCities!ND21+ProvsCities!NQ21</f>
        <v>#VALUE!</v>
      </c>
      <c r="P31" s="28" t="e">
        <f>ProvsCities!LC21+ProvsCities!LP21+ProvsCities!MC21+ProvsCities!MP21+ProvsCities!NC21+ProvsCities!NP21</f>
        <v>#VALUE!</v>
      </c>
      <c r="Q31" s="28" t="e">
        <f>ProvsCities!HQ21+ProvsCities!ID21+ProvsCities!IQ21+ProvsCities!JD21+ProvsCities!JQ21+ProvsCities!KD21</f>
        <v>#VALUE!</v>
      </c>
      <c r="R31" s="28" t="e">
        <f>ProvsCities!HP21+ProvsCities!IC21+ProvsCities!IP21+ProvsCities!JC21+ProvsCities!JP21+ProvsCities!KC21</f>
        <v>#VALUE!</v>
      </c>
      <c r="S31" s="406">
        <f t="shared" si="0"/>
        <v>0</v>
      </c>
      <c r="T31" s="406">
        <f t="shared" si="1"/>
        <v>0</v>
      </c>
      <c r="U31" s="406">
        <f t="shared" si="2"/>
        <v>0</v>
      </c>
      <c r="V31" s="406" t="e">
        <f t="shared" si="3"/>
        <v>#VALUE!</v>
      </c>
    </row>
    <row r="32" spans="1:49" ht="20.100000000000001" customHeight="1" x14ac:dyDescent="0.3">
      <c r="A32" s="206">
        <v>13</v>
      </c>
      <c r="B32" s="28" t="str">
        <f>ProvsCities!HJ22</f>
        <v/>
      </c>
      <c r="C32" s="28" t="str">
        <f>ProvsCities!LD22</f>
        <v/>
      </c>
      <c r="D32" s="28" t="str">
        <f>ProvsCities!LD22</f>
        <v/>
      </c>
      <c r="E32" s="28" t="str">
        <f>ProvsCities!HQ22</f>
        <v/>
      </c>
      <c r="F32" s="28" t="str">
        <f>ProvsCities!HP22</f>
        <v/>
      </c>
      <c r="G32" s="28" t="str">
        <f>ProvsCities!LQ22</f>
        <v/>
      </c>
      <c r="H32" s="28" t="str">
        <f>ProvsCities!LP22</f>
        <v/>
      </c>
      <c r="I32" s="28" t="str">
        <f>ProvsCities!ID22</f>
        <v/>
      </c>
      <c r="J32" s="28" t="str">
        <f>ProvsCities!IC22</f>
        <v/>
      </c>
      <c r="K32" s="28" t="str">
        <f>ProvsCities!MD22</f>
        <v/>
      </c>
      <c r="L32" s="28" t="str">
        <f>ProvsCities!MC22</f>
        <v/>
      </c>
      <c r="M32" s="28" t="str">
        <f>ProvsCities!IQ22</f>
        <v/>
      </c>
      <c r="N32" s="28" t="str">
        <f>ProvsCities!IP22</f>
        <v/>
      </c>
      <c r="O32" s="28" t="e">
        <f>ProvsCities!LD22+ProvsCities!LQ22+ProvsCities!MD22+ProvsCities!MQ22+ProvsCities!ND22+ProvsCities!NQ22</f>
        <v>#VALUE!</v>
      </c>
      <c r="P32" s="28" t="e">
        <f>ProvsCities!LC22+ProvsCities!LP22+ProvsCities!MC22+ProvsCities!MP22+ProvsCities!NC22+ProvsCities!NP22</f>
        <v>#VALUE!</v>
      </c>
      <c r="Q32" s="28" t="e">
        <f>ProvsCities!HQ22+ProvsCities!ID22+ProvsCities!IQ22+ProvsCities!JD22+ProvsCities!JQ22+ProvsCities!KD22</f>
        <v>#VALUE!</v>
      </c>
      <c r="R32" s="28" t="e">
        <f>ProvsCities!HP22+ProvsCities!IC22+ProvsCities!IP22+ProvsCities!JC22+ProvsCities!JP22+ProvsCities!KC22</f>
        <v>#VALUE!</v>
      </c>
      <c r="S32" s="406">
        <f t="shared" si="0"/>
        <v>0</v>
      </c>
      <c r="T32" s="406">
        <f t="shared" si="1"/>
        <v>0</v>
      </c>
      <c r="U32" s="406">
        <f t="shared" si="2"/>
        <v>0</v>
      </c>
      <c r="V32" s="406" t="e">
        <f t="shared" si="3"/>
        <v>#VALUE!</v>
      </c>
    </row>
    <row r="33" spans="1:22" ht="20.100000000000001" customHeight="1" x14ac:dyDescent="0.3">
      <c r="A33" s="206">
        <v>14</v>
      </c>
      <c r="B33" s="28" t="str">
        <f>ProvsCities!HJ23</f>
        <v/>
      </c>
      <c r="C33" s="28" t="str">
        <f>ProvsCities!LD23</f>
        <v/>
      </c>
      <c r="D33" s="28" t="str">
        <f>ProvsCities!LD23</f>
        <v/>
      </c>
      <c r="E33" s="28" t="str">
        <f>ProvsCities!HQ23</f>
        <v/>
      </c>
      <c r="F33" s="28" t="str">
        <f>ProvsCities!HP23</f>
        <v/>
      </c>
      <c r="G33" s="28" t="str">
        <f>ProvsCities!LQ23</f>
        <v/>
      </c>
      <c r="H33" s="28" t="str">
        <f>ProvsCities!LP23</f>
        <v/>
      </c>
      <c r="I33" s="28" t="str">
        <f>ProvsCities!ID23</f>
        <v/>
      </c>
      <c r="J33" s="28" t="str">
        <f>ProvsCities!IC23</f>
        <v/>
      </c>
      <c r="K33" s="28" t="str">
        <f>ProvsCities!MD23</f>
        <v/>
      </c>
      <c r="L33" s="28" t="str">
        <f>ProvsCities!MC23</f>
        <v/>
      </c>
      <c r="M33" s="28" t="str">
        <f>ProvsCities!IQ23</f>
        <v/>
      </c>
      <c r="N33" s="28" t="str">
        <f>ProvsCities!IP23</f>
        <v/>
      </c>
      <c r="O33" s="28" t="e">
        <f>ProvsCities!LD23+ProvsCities!LQ23+ProvsCities!MD23+ProvsCities!MQ23+ProvsCities!ND23+ProvsCities!NQ23</f>
        <v>#VALUE!</v>
      </c>
      <c r="P33" s="28" t="e">
        <f>ProvsCities!LC23+ProvsCities!LP23+ProvsCities!MC23+ProvsCities!MP23+ProvsCities!NC23+ProvsCities!NP23</f>
        <v>#VALUE!</v>
      </c>
      <c r="Q33" s="28" t="e">
        <f>ProvsCities!HQ23+ProvsCities!ID23+ProvsCities!IQ23+ProvsCities!JD23+ProvsCities!JQ23+ProvsCities!KD23</f>
        <v>#VALUE!</v>
      </c>
      <c r="R33" s="28" t="e">
        <f>ProvsCities!HP23+ProvsCities!IC23+ProvsCities!IP23+ProvsCities!JC23+ProvsCities!JP23+ProvsCities!KC23</f>
        <v>#VALUE!</v>
      </c>
      <c r="S33" s="406">
        <f t="shared" si="0"/>
        <v>0</v>
      </c>
      <c r="T33" s="406">
        <f t="shared" si="1"/>
        <v>0</v>
      </c>
      <c r="U33" s="406">
        <f t="shared" si="2"/>
        <v>0</v>
      </c>
      <c r="V33" s="406" t="e">
        <f t="shared" si="3"/>
        <v>#VALUE!</v>
      </c>
    </row>
    <row r="34" spans="1:22" ht="20.100000000000001" customHeight="1" x14ac:dyDescent="0.3">
      <c r="A34" s="206">
        <v>15</v>
      </c>
      <c r="B34" s="28" t="str">
        <f>ProvsCities!HJ24</f>
        <v/>
      </c>
      <c r="C34" s="28" t="str">
        <f>ProvsCities!LD24</f>
        <v/>
      </c>
      <c r="D34" s="28" t="str">
        <f>ProvsCities!LD24</f>
        <v/>
      </c>
      <c r="E34" s="28" t="str">
        <f>ProvsCities!HQ24</f>
        <v/>
      </c>
      <c r="F34" s="28" t="str">
        <f>ProvsCities!HP24</f>
        <v/>
      </c>
      <c r="G34" s="28" t="str">
        <f>ProvsCities!LQ24</f>
        <v/>
      </c>
      <c r="H34" s="28" t="str">
        <f>ProvsCities!LP24</f>
        <v/>
      </c>
      <c r="I34" s="28" t="str">
        <f>ProvsCities!ID24</f>
        <v/>
      </c>
      <c r="J34" s="28" t="str">
        <f>ProvsCities!IC24</f>
        <v/>
      </c>
      <c r="K34" s="28" t="str">
        <f>ProvsCities!MD24</f>
        <v/>
      </c>
      <c r="L34" s="28" t="str">
        <f>ProvsCities!MC24</f>
        <v/>
      </c>
      <c r="M34" s="28" t="str">
        <f>ProvsCities!IQ24</f>
        <v/>
      </c>
      <c r="N34" s="28" t="str">
        <f>ProvsCities!IP24</f>
        <v/>
      </c>
      <c r="O34" s="28" t="e">
        <f>ProvsCities!LD24+ProvsCities!LQ24+ProvsCities!MD24+ProvsCities!MQ24+ProvsCities!ND24+ProvsCities!NQ24</f>
        <v>#VALUE!</v>
      </c>
      <c r="P34" s="28" t="e">
        <f>ProvsCities!LC24+ProvsCities!LP24+ProvsCities!MC24+ProvsCities!MP24+ProvsCities!NC24+ProvsCities!NP24</f>
        <v>#VALUE!</v>
      </c>
      <c r="Q34" s="28" t="e">
        <f>ProvsCities!HQ24+ProvsCities!ID24+ProvsCities!IQ24+ProvsCities!JD24+ProvsCities!JQ24+ProvsCities!KD24</f>
        <v>#VALUE!</v>
      </c>
      <c r="R34" s="28" t="e">
        <f>ProvsCities!HP24+ProvsCities!IC24+ProvsCities!IP24+ProvsCities!JC24+ProvsCities!JP24+ProvsCities!KC24</f>
        <v>#VALUE!</v>
      </c>
      <c r="S34" s="406">
        <f t="shared" si="0"/>
        <v>0</v>
      </c>
      <c r="T34" s="406">
        <f t="shared" si="1"/>
        <v>0</v>
      </c>
      <c r="U34" s="406">
        <f t="shared" si="2"/>
        <v>0</v>
      </c>
      <c r="V34" s="406" t="e">
        <f t="shared" si="3"/>
        <v>#VALUE!</v>
      </c>
    </row>
    <row r="35" spans="1:22" ht="20.100000000000001" customHeight="1" x14ac:dyDescent="0.3">
      <c r="A35" s="206">
        <v>16</v>
      </c>
      <c r="B35" s="28" t="str">
        <f>ProvsCities!HJ25</f>
        <v/>
      </c>
      <c r="C35" s="28" t="str">
        <f>ProvsCities!LD25</f>
        <v/>
      </c>
      <c r="D35" s="28" t="str">
        <f>ProvsCities!LD25</f>
        <v/>
      </c>
      <c r="E35" s="28" t="str">
        <f>ProvsCities!HQ25</f>
        <v/>
      </c>
      <c r="F35" s="28" t="str">
        <f>ProvsCities!HP25</f>
        <v/>
      </c>
      <c r="G35" s="28" t="str">
        <f>ProvsCities!LQ25</f>
        <v/>
      </c>
      <c r="H35" s="28" t="str">
        <f>ProvsCities!LP25</f>
        <v/>
      </c>
      <c r="I35" s="28" t="str">
        <f>ProvsCities!ID25</f>
        <v/>
      </c>
      <c r="J35" s="28" t="str">
        <f>ProvsCities!IC25</f>
        <v/>
      </c>
      <c r="K35" s="28" t="str">
        <f>ProvsCities!MD25</f>
        <v/>
      </c>
      <c r="L35" s="28" t="str">
        <f>ProvsCities!MC25</f>
        <v/>
      </c>
      <c r="M35" s="28" t="str">
        <f>ProvsCities!IQ25</f>
        <v/>
      </c>
      <c r="N35" s="28" t="str">
        <f>ProvsCities!IP25</f>
        <v/>
      </c>
      <c r="O35" s="28" t="e">
        <f>ProvsCities!LD25+ProvsCities!LQ25+ProvsCities!MD25+ProvsCities!MQ25+ProvsCities!ND25+ProvsCities!NQ25</f>
        <v>#VALUE!</v>
      </c>
      <c r="P35" s="28" t="e">
        <f>ProvsCities!LC25+ProvsCities!LP25+ProvsCities!MC25+ProvsCities!MP25+ProvsCities!NC25+ProvsCities!NP25</f>
        <v>#VALUE!</v>
      </c>
      <c r="Q35" s="28" t="e">
        <f>ProvsCities!HQ25+ProvsCities!ID25+ProvsCities!IQ25+ProvsCities!JD25+ProvsCities!JQ25+ProvsCities!KD25</f>
        <v>#VALUE!</v>
      </c>
      <c r="R35" s="28" t="e">
        <f>ProvsCities!HP25+ProvsCities!IC25+ProvsCities!IP25+ProvsCities!JC25+ProvsCities!JP25+ProvsCities!KC25</f>
        <v>#VALUE!</v>
      </c>
      <c r="S35" s="406">
        <f t="shared" si="0"/>
        <v>0</v>
      </c>
      <c r="T35" s="406">
        <f t="shared" si="1"/>
        <v>0</v>
      </c>
      <c r="U35" s="406">
        <f t="shared" si="2"/>
        <v>0</v>
      </c>
      <c r="V35" s="406" t="e">
        <f t="shared" si="3"/>
        <v>#VALUE!</v>
      </c>
    </row>
    <row r="36" spans="1:22" ht="20.100000000000001" customHeight="1" x14ac:dyDescent="0.3">
      <c r="A36" s="206">
        <v>17</v>
      </c>
      <c r="B36" s="28" t="str">
        <f>ProvsCities!HJ26</f>
        <v/>
      </c>
      <c r="C36" s="28" t="str">
        <f>ProvsCities!LD26</f>
        <v/>
      </c>
      <c r="D36" s="28" t="str">
        <f>ProvsCities!LD26</f>
        <v/>
      </c>
      <c r="E36" s="28" t="str">
        <f>ProvsCities!HQ26</f>
        <v/>
      </c>
      <c r="F36" s="28" t="str">
        <f>ProvsCities!HP26</f>
        <v/>
      </c>
      <c r="G36" s="28" t="str">
        <f>ProvsCities!LQ26</f>
        <v/>
      </c>
      <c r="H36" s="28" t="str">
        <f>ProvsCities!LP26</f>
        <v/>
      </c>
      <c r="I36" s="28" t="str">
        <f>ProvsCities!ID26</f>
        <v/>
      </c>
      <c r="J36" s="28" t="str">
        <f>ProvsCities!IC26</f>
        <v/>
      </c>
      <c r="K36" s="28" t="str">
        <f>ProvsCities!MD26</f>
        <v/>
      </c>
      <c r="L36" s="28" t="str">
        <f>ProvsCities!MC26</f>
        <v/>
      </c>
      <c r="M36" s="28" t="str">
        <f>ProvsCities!IQ26</f>
        <v/>
      </c>
      <c r="N36" s="28" t="str">
        <f>ProvsCities!IP26</f>
        <v/>
      </c>
      <c r="O36" s="28" t="e">
        <f>ProvsCities!LD26+ProvsCities!LQ26+ProvsCities!MD26+ProvsCities!MQ26+ProvsCities!ND26+ProvsCities!NQ26</f>
        <v>#VALUE!</v>
      </c>
      <c r="P36" s="28" t="e">
        <f>ProvsCities!LC26+ProvsCities!LP26+ProvsCities!MC26+ProvsCities!MP26+ProvsCities!NC26+ProvsCities!NP26</f>
        <v>#VALUE!</v>
      </c>
      <c r="Q36" s="28" t="e">
        <f>ProvsCities!HQ26+ProvsCities!ID26+ProvsCities!IQ26+ProvsCities!JD26+ProvsCities!JQ26+ProvsCities!KD26</f>
        <v>#VALUE!</v>
      </c>
      <c r="R36" s="28" t="e">
        <f>ProvsCities!HP26+ProvsCities!IC26+ProvsCities!IP26+ProvsCities!JC26+ProvsCities!JP26+ProvsCities!KC26</f>
        <v>#VALUE!</v>
      </c>
      <c r="S36" s="406">
        <f t="shared" si="0"/>
        <v>0</v>
      </c>
      <c r="T36" s="406">
        <f t="shared" si="1"/>
        <v>0</v>
      </c>
      <c r="U36" s="406">
        <f t="shared" si="2"/>
        <v>0</v>
      </c>
      <c r="V36" s="406" t="e">
        <f t="shared" si="3"/>
        <v>#VALUE!</v>
      </c>
    </row>
    <row r="37" spans="1:22" ht="20.100000000000001" hidden="1" customHeight="1" x14ac:dyDescent="0.3"/>
    <row r="38" spans="1:22" ht="20.100000000000001" hidden="1" customHeight="1" x14ac:dyDescent="0.3"/>
    <row r="39" spans="1:22" ht="20.100000000000001" hidden="1" customHeight="1" x14ac:dyDescent="0.3"/>
    <row r="40" spans="1:22" ht="20.100000000000001" hidden="1" customHeight="1" x14ac:dyDescent="0.3"/>
    <row r="41" spans="1:22" ht="20.100000000000001" hidden="1" customHeight="1" x14ac:dyDescent="0.3"/>
    <row r="42" spans="1:22" ht="20.100000000000001" hidden="1" customHeight="1" x14ac:dyDescent="0.3"/>
    <row r="43" spans="1:22" ht="20.100000000000001" hidden="1" customHeight="1" x14ac:dyDescent="0.3"/>
    <row r="44" spans="1:22" ht="20.100000000000001" hidden="1" customHeight="1" x14ac:dyDescent="0.3"/>
    <row r="45" spans="1:22" ht="20.100000000000001" hidden="1" customHeight="1" x14ac:dyDescent="0.3"/>
    <row r="46" spans="1:22" ht="20.100000000000001" hidden="1" customHeight="1" x14ac:dyDescent="0.3"/>
    <row r="47" spans="1:22" ht="20.100000000000001" hidden="1" customHeight="1" x14ac:dyDescent="0.3"/>
    <row r="48" spans="1:22" ht="20.100000000000001" hidden="1" customHeight="1" x14ac:dyDescent="0.3"/>
    <row r="49" ht="20.100000000000001" hidden="1" customHeight="1" x14ac:dyDescent="0.3"/>
    <row r="50" ht="20.100000000000001" hidden="1" customHeight="1" x14ac:dyDescent="0.3"/>
    <row r="51" ht="20.100000000000001" hidden="1" customHeight="1" x14ac:dyDescent="0.3"/>
    <row r="52" ht="20.100000000000001" hidden="1" customHeight="1" x14ac:dyDescent="0.3"/>
    <row r="53" ht="20.100000000000001" hidden="1" customHeight="1" x14ac:dyDescent="0.3"/>
    <row r="54" ht="20.100000000000001" hidden="1" customHeight="1" x14ac:dyDescent="0.3"/>
    <row r="55" ht="20.100000000000001" hidden="1" customHeight="1" x14ac:dyDescent="0.3"/>
    <row r="56" ht="20.100000000000001" hidden="1" customHeight="1" x14ac:dyDescent="0.3"/>
    <row r="57" ht="20.100000000000001" hidden="1" customHeight="1" x14ac:dyDescent="0.3"/>
    <row r="58" ht="20.100000000000001" hidden="1" customHeight="1" x14ac:dyDescent="0.3"/>
    <row r="59" ht="20.100000000000001" hidden="1" customHeight="1" x14ac:dyDescent="0.3"/>
    <row r="60" ht="20.100000000000001" hidden="1" customHeight="1" x14ac:dyDescent="0.3"/>
    <row r="61" ht="20.100000000000001" hidden="1" customHeight="1" x14ac:dyDescent="0.3"/>
    <row r="62" ht="20.100000000000001" hidden="1" customHeight="1" x14ac:dyDescent="0.3"/>
    <row r="63" ht="20.100000000000001" hidden="1" customHeight="1" x14ac:dyDescent="0.3"/>
    <row r="64" ht="20.100000000000001" hidden="1" customHeight="1" x14ac:dyDescent="0.3"/>
    <row r="65" ht="20.100000000000001" hidden="1" customHeight="1" x14ac:dyDescent="0.3"/>
    <row r="66" ht="20.100000000000001" hidden="1" customHeight="1" x14ac:dyDescent="0.3"/>
    <row r="67" ht="20.100000000000001" hidden="1" customHeight="1" x14ac:dyDescent="0.3"/>
    <row r="68" ht="20.100000000000001" hidden="1" customHeight="1" x14ac:dyDescent="0.3"/>
    <row r="69" ht="20.100000000000001" hidden="1" customHeight="1" x14ac:dyDescent="0.3"/>
    <row r="70" ht="20.100000000000001" hidden="1" customHeight="1" x14ac:dyDescent="0.3"/>
    <row r="71" ht="20.100000000000001" hidden="1" customHeight="1" x14ac:dyDescent="0.3"/>
    <row r="72" ht="20.100000000000001" hidden="1" customHeight="1" x14ac:dyDescent="0.3"/>
    <row r="73" ht="20.100000000000001" hidden="1" customHeight="1" x14ac:dyDescent="0.3"/>
    <row r="74" ht="20.100000000000001" hidden="1" customHeight="1" x14ac:dyDescent="0.3"/>
    <row r="75" ht="20.100000000000001" hidden="1" customHeight="1" x14ac:dyDescent="0.3"/>
    <row r="76" ht="20.100000000000001" hidden="1" customHeight="1" x14ac:dyDescent="0.3"/>
    <row r="77" ht="20.100000000000001" hidden="1" customHeight="1" x14ac:dyDescent="0.3"/>
    <row r="78" ht="20.100000000000001" hidden="1" customHeight="1" x14ac:dyDescent="0.3"/>
    <row r="79" ht="20.100000000000001" hidden="1" customHeight="1" x14ac:dyDescent="0.3"/>
    <row r="80" ht="20.100000000000001" hidden="1" customHeight="1" x14ac:dyDescent="0.3"/>
    <row r="81" ht="20.100000000000001" hidden="1" customHeight="1" x14ac:dyDescent="0.3"/>
    <row r="82" ht="20.100000000000001" hidden="1" customHeight="1" x14ac:dyDescent="0.3"/>
    <row r="83" ht="20.100000000000001" hidden="1" customHeight="1" x14ac:dyDescent="0.3"/>
    <row r="84" ht="20.100000000000001" hidden="1" customHeight="1" x14ac:dyDescent="0.3"/>
    <row r="85" ht="20.100000000000001" hidden="1" customHeight="1" x14ac:dyDescent="0.3"/>
    <row r="86" ht="20.100000000000001" hidden="1" customHeight="1" x14ac:dyDescent="0.3"/>
    <row r="87" ht="20.100000000000001" hidden="1" customHeight="1" x14ac:dyDescent="0.3"/>
    <row r="88" ht="20.100000000000001" hidden="1" customHeight="1" x14ac:dyDescent="0.3"/>
    <row r="89" ht="20.100000000000001" hidden="1" customHeight="1" x14ac:dyDescent="0.3"/>
    <row r="90" ht="20.100000000000001" hidden="1" customHeight="1" x14ac:dyDescent="0.3"/>
    <row r="91" ht="20.100000000000001" hidden="1" customHeight="1" x14ac:dyDescent="0.3"/>
    <row r="92" ht="20.100000000000001" hidden="1" customHeight="1" x14ac:dyDescent="0.3"/>
    <row r="93" ht="20.100000000000001" hidden="1" customHeight="1" x14ac:dyDescent="0.3"/>
    <row r="94" ht="20.100000000000001" hidden="1" customHeight="1" x14ac:dyDescent="0.3"/>
    <row r="95" ht="20.100000000000001" hidden="1" customHeight="1" x14ac:dyDescent="0.3"/>
    <row r="96" ht="20.100000000000001" hidden="1" customHeight="1" x14ac:dyDescent="0.3"/>
    <row r="97" ht="20.100000000000001" hidden="1" customHeight="1" x14ac:dyDescent="0.3"/>
    <row r="98" ht="20.100000000000001" hidden="1" customHeight="1" x14ac:dyDescent="0.3"/>
    <row r="99" ht="20.100000000000001" hidden="1" customHeight="1" x14ac:dyDescent="0.3"/>
  </sheetData>
  <sheetProtection algorithmName="SHA-512" hashValue="Fk2bCSOWrues/880CkPg+KNqtFnug3PDRPOjEwVKaZ8utV8VXfib2Nx9F5fGv07Z6+t6MIFhCoPDKQsYBaHRyg==" saltValue="r8tJ1ifP037ekfvQuAW5hg==" spinCount="100000" sheet="1" objects="1" scenarios="1"/>
  <mergeCells count="69">
    <mergeCell ref="K10:L10"/>
    <mergeCell ref="O10:P10"/>
    <mergeCell ref="Q11:R11"/>
    <mergeCell ref="Q12:R12"/>
    <mergeCell ref="Q13:R13"/>
    <mergeCell ref="M11:N11"/>
    <mergeCell ref="M12:N12"/>
    <mergeCell ref="D2:S2"/>
    <mergeCell ref="M10:N10"/>
    <mergeCell ref="H7:K7"/>
    <mergeCell ref="L7:O7"/>
    <mergeCell ref="Q10:R10"/>
    <mergeCell ref="I5:K5"/>
    <mergeCell ref="E3:S3"/>
    <mergeCell ref="L5:M5"/>
    <mergeCell ref="J6:K6"/>
    <mergeCell ref="L6:M6"/>
    <mergeCell ref="C8:F10"/>
    <mergeCell ref="G8:R8"/>
    <mergeCell ref="G9:L9"/>
    <mergeCell ref="M9:R9"/>
    <mergeCell ref="G10:H10"/>
    <mergeCell ref="I10:J10"/>
    <mergeCell ref="R16:V16"/>
    <mergeCell ref="M13:N13"/>
    <mergeCell ref="M14:N14"/>
    <mergeCell ref="AW17:AW19"/>
    <mergeCell ref="O18:P18"/>
    <mergeCell ref="Q18:R18"/>
    <mergeCell ref="V18:V19"/>
    <mergeCell ref="M18:N18"/>
    <mergeCell ref="Q14:R14"/>
    <mergeCell ref="A17:B19"/>
    <mergeCell ref="S17:V17"/>
    <mergeCell ref="S18:S19"/>
    <mergeCell ref="T18:T19"/>
    <mergeCell ref="U18:U19"/>
    <mergeCell ref="C17:F17"/>
    <mergeCell ref="G17:J17"/>
    <mergeCell ref="K17:N17"/>
    <mergeCell ref="O17:R17"/>
    <mergeCell ref="C18:D18"/>
    <mergeCell ref="E18:F18"/>
    <mergeCell ref="G18:H18"/>
    <mergeCell ref="I18:J18"/>
    <mergeCell ref="K18:L18"/>
    <mergeCell ref="C11:F11"/>
    <mergeCell ref="G11:H11"/>
    <mergeCell ref="I11:J11"/>
    <mergeCell ref="K11:L11"/>
    <mergeCell ref="O11:P11"/>
    <mergeCell ref="C12:F12"/>
    <mergeCell ref="G12:H12"/>
    <mergeCell ref="I12:J12"/>
    <mergeCell ref="K12:L12"/>
    <mergeCell ref="O12:P12"/>
    <mergeCell ref="C13:F13"/>
    <mergeCell ref="G13:H13"/>
    <mergeCell ref="I13:J13"/>
    <mergeCell ref="K13:L13"/>
    <mergeCell ref="O13:P13"/>
    <mergeCell ref="C15:F15"/>
    <mergeCell ref="G15:L15"/>
    <mergeCell ref="M15:R15"/>
    <mergeCell ref="C14:F14"/>
    <mergeCell ref="G14:H14"/>
    <mergeCell ref="I14:J14"/>
    <mergeCell ref="K14:L14"/>
    <mergeCell ref="O14:P14"/>
  </mergeCells>
  <conditionalFormatting sqref="A21">
    <cfRule type="expression" dxfId="1123" priority="5211">
      <formula>$B21=""</formula>
    </cfRule>
    <cfRule type="expression" dxfId="1122" priority="5212">
      <formula>$B21=0</formula>
    </cfRule>
    <cfRule type="expression" dxfId="1121" priority="5213">
      <formula>$B21&lt;&gt;""</formula>
    </cfRule>
  </conditionalFormatting>
  <conditionalFormatting sqref="B21">
    <cfRule type="cellIs" dxfId="1120" priority="5209" operator="equal">
      <formula>0</formula>
    </cfRule>
    <cfRule type="containsBlanks" dxfId="1119" priority="5210">
      <formula>LEN(TRIM(B21))=0</formula>
    </cfRule>
    <cfRule type="notContainsBlanks" dxfId="1118" priority="5214">
      <formula>LEN(TRIM(B21))&gt;0</formula>
    </cfRule>
  </conditionalFormatting>
  <conditionalFormatting sqref="C21">
    <cfRule type="expression" dxfId="1117" priority="5206">
      <formula>$B21=""</formula>
    </cfRule>
    <cfRule type="expression" dxfId="1116" priority="5207">
      <formula>$B21=0</formula>
    </cfRule>
    <cfRule type="expression" dxfId="1115" priority="5208">
      <formula>$B21&lt;&gt;""</formula>
    </cfRule>
  </conditionalFormatting>
  <conditionalFormatting sqref="D21">
    <cfRule type="expression" dxfId="1114" priority="5203">
      <formula>$B21=""</formula>
    </cfRule>
    <cfRule type="expression" dxfId="1113" priority="5204">
      <formula>$B21=0</formula>
    </cfRule>
    <cfRule type="expression" dxfId="1112" priority="5205">
      <formula>$B21&lt;&gt;""</formula>
    </cfRule>
  </conditionalFormatting>
  <conditionalFormatting sqref="E21">
    <cfRule type="expression" dxfId="1111" priority="5200">
      <formula>$B21=""</formula>
    </cfRule>
    <cfRule type="expression" dxfId="1110" priority="5201">
      <formula>$B21=0</formula>
    </cfRule>
    <cfRule type="expression" dxfId="1109" priority="5202">
      <formula>$B21&lt;&gt;""</formula>
    </cfRule>
  </conditionalFormatting>
  <conditionalFormatting sqref="F21">
    <cfRule type="expression" dxfId="1108" priority="5197">
      <formula>$B21=""</formula>
    </cfRule>
    <cfRule type="expression" dxfId="1107" priority="5198">
      <formula>$B21=0</formula>
    </cfRule>
    <cfRule type="expression" dxfId="1106" priority="5199">
      <formula>$B21&lt;&gt;""</formula>
    </cfRule>
  </conditionalFormatting>
  <conditionalFormatting sqref="G21">
    <cfRule type="expression" dxfId="1105" priority="5194">
      <formula>$B21=""</formula>
    </cfRule>
    <cfRule type="expression" dxfId="1104" priority="5195">
      <formula>$B21=0</formula>
    </cfRule>
    <cfRule type="expression" dxfId="1103" priority="5196">
      <formula>$B21&lt;&gt;""</formula>
    </cfRule>
  </conditionalFormatting>
  <conditionalFormatting sqref="H21">
    <cfRule type="expression" dxfId="1102" priority="5191">
      <formula>$B21=""</formula>
    </cfRule>
    <cfRule type="expression" dxfId="1101" priority="5192">
      <formula>$B21=0</formula>
    </cfRule>
    <cfRule type="expression" dxfId="1100" priority="5193">
      <formula>$B21&lt;&gt;""</formula>
    </cfRule>
  </conditionalFormatting>
  <conditionalFormatting sqref="I21">
    <cfRule type="expression" dxfId="1099" priority="5188">
      <formula>$B21=""</formula>
    </cfRule>
    <cfRule type="expression" dxfId="1098" priority="5189">
      <formula>$B21=0</formula>
    </cfRule>
    <cfRule type="expression" dxfId="1097" priority="5190">
      <formula>$B21&lt;&gt;""</formula>
    </cfRule>
  </conditionalFormatting>
  <conditionalFormatting sqref="J21">
    <cfRule type="expression" dxfId="1096" priority="5185">
      <formula>$B21=""</formula>
    </cfRule>
    <cfRule type="expression" dxfId="1095" priority="5186">
      <formula>$B21=0</formula>
    </cfRule>
    <cfRule type="expression" dxfId="1094" priority="5187">
      <formula>$B21&lt;&gt;""</formula>
    </cfRule>
  </conditionalFormatting>
  <conditionalFormatting sqref="K21">
    <cfRule type="expression" dxfId="1093" priority="5182">
      <formula>$B21=""</formula>
    </cfRule>
    <cfRule type="expression" dxfId="1092" priority="5183">
      <formula>$B21=0</formula>
    </cfRule>
    <cfRule type="expression" dxfId="1091" priority="5184">
      <formula>$B21&lt;&gt;""</formula>
    </cfRule>
  </conditionalFormatting>
  <conditionalFormatting sqref="L21">
    <cfRule type="expression" dxfId="1090" priority="5179">
      <formula>$B21=""</formula>
    </cfRule>
    <cfRule type="expression" dxfId="1089" priority="5180">
      <formula>$B21=0</formula>
    </cfRule>
    <cfRule type="expression" dxfId="1088" priority="5181">
      <formula>$B21&lt;&gt;""</formula>
    </cfRule>
  </conditionalFormatting>
  <conditionalFormatting sqref="M21">
    <cfRule type="expression" dxfId="1087" priority="5176">
      <formula>$B21=""</formula>
    </cfRule>
    <cfRule type="expression" dxfId="1086" priority="5177">
      <formula>$B21=0</formula>
    </cfRule>
    <cfRule type="expression" dxfId="1085" priority="5178">
      <formula>$B21&lt;&gt;""</formula>
    </cfRule>
  </conditionalFormatting>
  <conditionalFormatting sqref="N21">
    <cfRule type="expression" dxfId="1084" priority="5173">
      <formula>$B21=""</formula>
    </cfRule>
    <cfRule type="expression" dxfId="1083" priority="5174">
      <formula>$B21=0</formula>
    </cfRule>
    <cfRule type="expression" dxfId="1082" priority="5175">
      <formula>$B21&lt;&gt;""</formula>
    </cfRule>
  </conditionalFormatting>
  <conditionalFormatting sqref="O21">
    <cfRule type="expression" dxfId="1081" priority="5170">
      <formula>$B21=""</formula>
    </cfRule>
    <cfRule type="expression" dxfId="1080" priority="5171">
      <formula>$B21=0</formula>
    </cfRule>
    <cfRule type="expression" dxfId="1079" priority="5172">
      <formula>$B21&lt;&gt;""</formula>
    </cfRule>
  </conditionalFormatting>
  <conditionalFormatting sqref="P21">
    <cfRule type="expression" dxfId="1078" priority="5167">
      <formula>$B21=""</formula>
    </cfRule>
    <cfRule type="expression" dxfId="1077" priority="5168">
      <formula>$B21=0</formula>
    </cfRule>
    <cfRule type="expression" dxfId="1076" priority="5169">
      <formula>$B21&lt;&gt;""</formula>
    </cfRule>
  </conditionalFormatting>
  <conditionalFormatting sqref="Q21">
    <cfRule type="expression" dxfId="1075" priority="5164">
      <formula>$B21=""</formula>
    </cfRule>
    <cfRule type="expression" dxfId="1074" priority="5165">
      <formula>$B21=0</formula>
    </cfRule>
    <cfRule type="expression" dxfId="1073" priority="5166">
      <formula>$B21&lt;&gt;""</formula>
    </cfRule>
  </conditionalFormatting>
  <conditionalFormatting sqref="R21">
    <cfRule type="expression" dxfId="1072" priority="5161">
      <formula>$B21=""</formula>
    </cfRule>
    <cfRule type="expression" dxfId="1071" priority="5162">
      <formula>$B21=0</formula>
    </cfRule>
    <cfRule type="expression" dxfId="1070" priority="5163">
      <formula>$B21&lt;&gt;""</formula>
    </cfRule>
  </conditionalFormatting>
  <conditionalFormatting sqref="A23">
    <cfRule type="expression" dxfId="1069" priority="5157">
      <formula>$B23=""</formula>
    </cfRule>
    <cfRule type="expression" dxfId="1068" priority="5158">
      <formula>$B23=0</formula>
    </cfRule>
    <cfRule type="expression" dxfId="1067" priority="5159">
      <formula>$B23&lt;&gt;""</formula>
    </cfRule>
  </conditionalFormatting>
  <conditionalFormatting sqref="B23">
    <cfRule type="cellIs" dxfId="1066" priority="5155" operator="equal">
      <formula>0</formula>
    </cfRule>
    <cfRule type="containsBlanks" dxfId="1065" priority="5156">
      <formula>LEN(TRIM(B23))=0</formula>
    </cfRule>
    <cfRule type="notContainsBlanks" dxfId="1064" priority="5160">
      <formula>LEN(TRIM(B23))&gt;0</formula>
    </cfRule>
  </conditionalFormatting>
  <conditionalFormatting sqref="C23">
    <cfRule type="expression" dxfId="1063" priority="5152">
      <formula>$B23=""</formula>
    </cfRule>
    <cfRule type="expression" dxfId="1062" priority="5153">
      <formula>$B23=0</formula>
    </cfRule>
    <cfRule type="expression" dxfId="1061" priority="5154">
      <formula>$B23&lt;&gt;""</formula>
    </cfRule>
  </conditionalFormatting>
  <conditionalFormatting sqref="D23">
    <cfRule type="expression" dxfId="1060" priority="5149">
      <formula>$B23=""</formula>
    </cfRule>
    <cfRule type="expression" dxfId="1059" priority="5150">
      <formula>$B23=0</formula>
    </cfRule>
    <cfRule type="expression" dxfId="1058" priority="5151">
      <formula>$B23&lt;&gt;""</formula>
    </cfRule>
  </conditionalFormatting>
  <conditionalFormatting sqref="E23">
    <cfRule type="expression" dxfId="1057" priority="5146">
      <formula>$B23=""</formula>
    </cfRule>
    <cfRule type="expression" dxfId="1056" priority="5147">
      <formula>$B23=0</formula>
    </cfRule>
    <cfRule type="expression" dxfId="1055" priority="5148">
      <formula>$B23&lt;&gt;""</formula>
    </cfRule>
  </conditionalFormatting>
  <conditionalFormatting sqref="F23">
    <cfRule type="expression" dxfId="1054" priority="5143">
      <formula>$B23=""</formula>
    </cfRule>
    <cfRule type="expression" dxfId="1053" priority="5144">
      <formula>$B23=0</formula>
    </cfRule>
    <cfRule type="expression" dxfId="1052" priority="5145">
      <formula>$B23&lt;&gt;""</formula>
    </cfRule>
  </conditionalFormatting>
  <conditionalFormatting sqref="G23">
    <cfRule type="expression" dxfId="1051" priority="5140">
      <formula>$B23=""</formula>
    </cfRule>
    <cfRule type="expression" dxfId="1050" priority="5141">
      <formula>$B23=0</formula>
    </cfRule>
    <cfRule type="expression" dxfId="1049" priority="5142">
      <formula>$B23&lt;&gt;""</formula>
    </cfRule>
  </conditionalFormatting>
  <conditionalFormatting sqref="H23">
    <cfRule type="expression" dxfId="1048" priority="5137">
      <formula>$B23=""</formula>
    </cfRule>
    <cfRule type="expression" dxfId="1047" priority="5138">
      <formula>$B23=0</formula>
    </cfRule>
    <cfRule type="expression" dxfId="1046" priority="5139">
      <formula>$B23&lt;&gt;""</formula>
    </cfRule>
  </conditionalFormatting>
  <conditionalFormatting sqref="I23">
    <cfRule type="expression" dxfId="1045" priority="5134">
      <formula>$B23=""</formula>
    </cfRule>
    <cfRule type="expression" dxfId="1044" priority="5135">
      <formula>$B23=0</formula>
    </cfRule>
    <cfRule type="expression" dxfId="1043" priority="5136">
      <formula>$B23&lt;&gt;""</formula>
    </cfRule>
  </conditionalFormatting>
  <conditionalFormatting sqref="J23">
    <cfRule type="expression" dxfId="1042" priority="5131">
      <formula>$B23=""</formula>
    </cfRule>
    <cfRule type="expression" dxfId="1041" priority="5132">
      <formula>$B23=0</formula>
    </cfRule>
    <cfRule type="expression" dxfId="1040" priority="5133">
      <formula>$B23&lt;&gt;""</formula>
    </cfRule>
  </conditionalFormatting>
  <conditionalFormatting sqref="K23">
    <cfRule type="expression" dxfId="1039" priority="5128">
      <formula>$B23=""</formula>
    </cfRule>
    <cfRule type="expression" dxfId="1038" priority="5129">
      <formula>$B23=0</formula>
    </cfRule>
    <cfRule type="expression" dxfId="1037" priority="5130">
      <formula>$B23&lt;&gt;""</formula>
    </cfRule>
  </conditionalFormatting>
  <conditionalFormatting sqref="L23">
    <cfRule type="expression" dxfId="1036" priority="5125">
      <formula>$B23=""</formula>
    </cfRule>
    <cfRule type="expression" dxfId="1035" priority="5126">
      <formula>$B23=0</formula>
    </cfRule>
    <cfRule type="expression" dxfId="1034" priority="5127">
      <formula>$B23&lt;&gt;""</formula>
    </cfRule>
  </conditionalFormatting>
  <conditionalFormatting sqref="M23">
    <cfRule type="expression" dxfId="1033" priority="5122">
      <formula>$B23=""</formula>
    </cfRule>
    <cfRule type="expression" dxfId="1032" priority="5123">
      <formula>$B23=0</formula>
    </cfRule>
    <cfRule type="expression" dxfId="1031" priority="5124">
      <formula>$B23&lt;&gt;""</formula>
    </cfRule>
  </conditionalFormatting>
  <conditionalFormatting sqref="N23">
    <cfRule type="expression" dxfId="1030" priority="5119">
      <formula>$B23=""</formula>
    </cfRule>
    <cfRule type="expression" dxfId="1029" priority="5120">
      <formula>$B23=0</formula>
    </cfRule>
    <cfRule type="expression" dxfId="1028" priority="5121">
      <formula>$B23&lt;&gt;""</formula>
    </cfRule>
  </conditionalFormatting>
  <conditionalFormatting sqref="O23">
    <cfRule type="expression" dxfId="1027" priority="5116">
      <formula>$B23=""</formula>
    </cfRule>
    <cfRule type="expression" dxfId="1026" priority="5117">
      <formula>$B23=0</formula>
    </cfRule>
    <cfRule type="expression" dxfId="1025" priority="5118">
      <formula>$B23&lt;&gt;""</formula>
    </cfRule>
  </conditionalFormatting>
  <conditionalFormatting sqref="P23">
    <cfRule type="expression" dxfId="1024" priority="5113">
      <formula>$B23=""</formula>
    </cfRule>
    <cfRule type="expression" dxfId="1023" priority="5114">
      <formula>$B23=0</formula>
    </cfRule>
    <cfRule type="expression" dxfId="1022" priority="5115">
      <formula>$B23&lt;&gt;""</formula>
    </cfRule>
  </conditionalFormatting>
  <conditionalFormatting sqref="Q23">
    <cfRule type="expression" dxfId="1021" priority="5110">
      <formula>$B23=""</formula>
    </cfRule>
    <cfRule type="expression" dxfId="1020" priority="5111">
      <formula>$B23=0</formula>
    </cfRule>
    <cfRule type="expression" dxfId="1019" priority="5112">
      <formula>$B23&lt;&gt;""</formula>
    </cfRule>
  </conditionalFormatting>
  <conditionalFormatting sqref="R23">
    <cfRule type="expression" dxfId="1018" priority="5107">
      <formula>$B23=""</formula>
    </cfRule>
    <cfRule type="expression" dxfId="1017" priority="5108">
      <formula>$B23=0</formula>
    </cfRule>
    <cfRule type="expression" dxfId="1016" priority="5109">
      <formula>$B23&lt;&gt;""</formula>
    </cfRule>
  </conditionalFormatting>
  <conditionalFormatting sqref="A20">
    <cfRule type="expression" dxfId="1015" priority="5104">
      <formula>$B20=""</formula>
    </cfRule>
    <cfRule type="expression" dxfId="1014" priority="5105">
      <formula>$B20=0</formula>
    </cfRule>
    <cfRule type="expression" dxfId="1013" priority="5106">
      <formula>$B20&lt;&gt;""</formula>
    </cfRule>
  </conditionalFormatting>
  <conditionalFormatting sqref="B20">
    <cfRule type="cellIs" dxfId="1012" priority="5102" operator="equal">
      <formula>0</formula>
    </cfRule>
    <cfRule type="containsBlanks" dxfId="1011" priority="5103">
      <formula>LEN(TRIM(B20))=0</formula>
    </cfRule>
    <cfRule type="notContainsBlanks" dxfId="1010" priority="5215">
      <formula>LEN(TRIM(B20))&gt;0</formula>
    </cfRule>
  </conditionalFormatting>
  <conditionalFormatting sqref="C20">
    <cfRule type="expression" dxfId="1009" priority="5099">
      <formula>$B20=""</formula>
    </cfRule>
    <cfRule type="expression" dxfId="1008" priority="5100">
      <formula>$B20=0</formula>
    </cfRule>
    <cfRule type="expression" dxfId="1007" priority="5101">
      <formula>$B20&lt;&gt;""</formula>
    </cfRule>
  </conditionalFormatting>
  <conditionalFormatting sqref="D20">
    <cfRule type="expression" dxfId="1006" priority="5096">
      <formula>$B20=""</formula>
    </cfRule>
    <cfRule type="expression" dxfId="1005" priority="5097">
      <formula>$B20=0</formula>
    </cfRule>
    <cfRule type="expression" dxfId="1004" priority="5098">
      <formula>$B20&lt;&gt;""</formula>
    </cfRule>
  </conditionalFormatting>
  <conditionalFormatting sqref="E20">
    <cfRule type="expression" dxfId="1003" priority="5093">
      <formula>$B20=""</formula>
    </cfRule>
    <cfRule type="expression" dxfId="1002" priority="5094">
      <formula>$B20=0</formula>
    </cfRule>
    <cfRule type="expression" dxfId="1001" priority="5095">
      <formula>$B20&lt;&gt;""</formula>
    </cfRule>
  </conditionalFormatting>
  <conditionalFormatting sqref="F20">
    <cfRule type="expression" dxfId="1000" priority="5090">
      <formula>$B20=""</formula>
    </cfRule>
    <cfRule type="expression" dxfId="999" priority="5091">
      <formula>$B20=0</formula>
    </cfRule>
    <cfRule type="expression" dxfId="998" priority="5092">
      <formula>$B20&lt;&gt;""</formula>
    </cfRule>
  </conditionalFormatting>
  <conditionalFormatting sqref="G20">
    <cfRule type="expression" dxfId="997" priority="5087">
      <formula>$B20=""</formula>
    </cfRule>
    <cfRule type="expression" dxfId="996" priority="5088">
      <formula>$B20=0</formula>
    </cfRule>
    <cfRule type="expression" dxfId="995" priority="5089">
      <formula>$B20&lt;&gt;""</formula>
    </cfRule>
  </conditionalFormatting>
  <conditionalFormatting sqref="H20">
    <cfRule type="expression" dxfId="994" priority="5084">
      <formula>$B20=""</formula>
    </cfRule>
    <cfRule type="expression" dxfId="993" priority="5085">
      <formula>$B20=0</formula>
    </cfRule>
    <cfRule type="expression" dxfId="992" priority="5086">
      <formula>$B20&lt;&gt;""</formula>
    </cfRule>
  </conditionalFormatting>
  <conditionalFormatting sqref="I20">
    <cfRule type="expression" dxfId="991" priority="5081">
      <formula>$B20=""</formula>
    </cfRule>
    <cfRule type="expression" dxfId="990" priority="5082">
      <formula>$B20=0</formula>
    </cfRule>
    <cfRule type="expression" dxfId="989" priority="5083">
      <formula>$B20&lt;&gt;""</formula>
    </cfRule>
  </conditionalFormatting>
  <conditionalFormatting sqref="J20">
    <cfRule type="expression" dxfId="988" priority="5078">
      <formula>$B20=""</formula>
    </cfRule>
    <cfRule type="expression" dxfId="987" priority="5079">
      <formula>$B20=0</formula>
    </cfRule>
    <cfRule type="expression" dxfId="986" priority="5080">
      <formula>$B20&lt;&gt;""</formula>
    </cfRule>
  </conditionalFormatting>
  <conditionalFormatting sqref="K20">
    <cfRule type="expression" dxfId="985" priority="5075">
      <formula>$B20=""</formula>
    </cfRule>
    <cfRule type="expression" dxfId="984" priority="5076">
      <formula>$B20=0</formula>
    </cfRule>
    <cfRule type="expression" dxfId="983" priority="5077">
      <formula>$B20&lt;&gt;""</formula>
    </cfRule>
  </conditionalFormatting>
  <conditionalFormatting sqref="L20">
    <cfRule type="expression" dxfId="982" priority="5072">
      <formula>$B20=""</formula>
    </cfRule>
    <cfRule type="expression" dxfId="981" priority="5073">
      <formula>$B20=0</formula>
    </cfRule>
    <cfRule type="expression" dxfId="980" priority="5074">
      <formula>$B20&lt;&gt;""</formula>
    </cfRule>
  </conditionalFormatting>
  <conditionalFormatting sqref="M20">
    <cfRule type="expression" dxfId="979" priority="5069">
      <formula>$B20=""</formula>
    </cfRule>
    <cfRule type="expression" dxfId="978" priority="5070">
      <formula>$B20=0</formula>
    </cfRule>
    <cfRule type="expression" dxfId="977" priority="5071">
      <formula>$B20&lt;&gt;""</formula>
    </cfRule>
  </conditionalFormatting>
  <conditionalFormatting sqref="N20">
    <cfRule type="expression" dxfId="976" priority="5066">
      <formula>$B20=""</formula>
    </cfRule>
    <cfRule type="expression" dxfId="975" priority="5067">
      <formula>$B20=0</formula>
    </cfRule>
    <cfRule type="expression" dxfId="974" priority="5068">
      <formula>$B20&lt;&gt;""</formula>
    </cfRule>
  </conditionalFormatting>
  <conditionalFormatting sqref="O20">
    <cfRule type="expression" dxfId="973" priority="5063">
      <formula>$B20=""</formula>
    </cfRule>
    <cfRule type="expression" dxfId="972" priority="5064">
      <formula>$B20=0</formula>
    </cfRule>
    <cfRule type="expression" dxfId="971" priority="5065">
      <formula>$B20&lt;&gt;""</formula>
    </cfRule>
  </conditionalFormatting>
  <conditionalFormatting sqref="P20">
    <cfRule type="expression" dxfId="970" priority="5060">
      <formula>$B20=""</formula>
    </cfRule>
    <cfRule type="expression" dxfId="969" priority="5061">
      <formula>$B20=0</formula>
    </cfRule>
    <cfRule type="expression" dxfId="968" priority="5062">
      <formula>$B20&lt;&gt;""</formula>
    </cfRule>
  </conditionalFormatting>
  <conditionalFormatting sqref="Q20">
    <cfRule type="expression" dxfId="967" priority="5057">
      <formula>$B20=""</formula>
    </cfRule>
    <cfRule type="expression" dxfId="966" priority="5058">
      <formula>$B20=0</formula>
    </cfRule>
    <cfRule type="expression" dxfId="965" priority="5059">
      <formula>$B20&lt;&gt;""</formula>
    </cfRule>
  </conditionalFormatting>
  <conditionalFormatting sqref="R20">
    <cfRule type="expression" dxfId="964" priority="5054">
      <formula>$B20=""</formula>
    </cfRule>
    <cfRule type="expression" dxfId="963" priority="5055">
      <formula>$B20=0</formula>
    </cfRule>
    <cfRule type="expression" dxfId="962" priority="5056">
      <formula>$B20&lt;&gt;""</formula>
    </cfRule>
  </conditionalFormatting>
  <conditionalFormatting sqref="A22">
    <cfRule type="expression" dxfId="961" priority="5050">
      <formula>$B22=""</formula>
    </cfRule>
    <cfRule type="expression" dxfId="960" priority="5051">
      <formula>$B22=0</formula>
    </cfRule>
    <cfRule type="expression" dxfId="959" priority="5052">
      <formula>$B22&lt;&gt;""</formula>
    </cfRule>
  </conditionalFormatting>
  <conditionalFormatting sqref="B22">
    <cfRule type="cellIs" dxfId="958" priority="5048" operator="equal">
      <formula>0</formula>
    </cfRule>
    <cfRule type="containsBlanks" dxfId="957" priority="5049">
      <formula>LEN(TRIM(B22))=0</formula>
    </cfRule>
    <cfRule type="notContainsBlanks" dxfId="956" priority="5053">
      <formula>LEN(TRIM(B22))&gt;0</formula>
    </cfRule>
  </conditionalFormatting>
  <conditionalFormatting sqref="C22">
    <cfRule type="expression" dxfId="955" priority="5045">
      <formula>$B22=""</formula>
    </cfRule>
    <cfRule type="expression" dxfId="954" priority="5046">
      <formula>$B22=0</formula>
    </cfRule>
    <cfRule type="expression" dxfId="953" priority="5047">
      <formula>$B22&lt;&gt;""</formula>
    </cfRule>
  </conditionalFormatting>
  <conditionalFormatting sqref="D22">
    <cfRule type="expression" dxfId="952" priority="5042">
      <formula>$B22=""</formula>
    </cfRule>
    <cfRule type="expression" dxfId="951" priority="5043">
      <formula>$B22=0</formula>
    </cfRule>
    <cfRule type="expression" dxfId="950" priority="5044">
      <formula>$B22&lt;&gt;""</formula>
    </cfRule>
  </conditionalFormatting>
  <conditionalFormatting sqref="E22">
    <cfRule type="expression" dxfId="949" priority="5039">
      <formula>$B22=""</formula>
    </cfRule>
    <cfRule type="expression" dxfId="948" priority="5040">
      <formula>$B22=0</formula>
    </cfRule>
    <cfRule type="expression" dxfId="947" priority="5041">
      <formula>$B22&lt;&gt;""</formula>
    </cfRule>
  </conditionalFormatting>
  <conditionalFormatting sqref="F22">
    <cfRule type="expression" dxfId="946" priority="5036">
      <formula>$B22=""</formula>
    </cfRule>
    <cfRule type="expression" dxfId="945" priority="5037">
      <formula>$B22=0</formula>
    </cfRule>
    <cfRule type="expression" dxfId="944" priority="5038">
      <formula>$B22&lt;&gt;""</formula>
    </cfRule>
  </conditionalFormatting>
  <conditionalFormatting sqref="G22">
    <cfRule type="expression" dxfId="943" priority="5033">
      <formula>$B22=""</formula>
    </cfRule>
    <cfRule type="expression" dxfId="942" priority="5034">
      <formula>$B22=0</formula>
    </cfRule>
    <cfRule type="expression" dxfId="941" priority="5035">
      <formula>$B22&lt;&gt;""</formula>
    </cfRule>
  </conditionalFormatting>
  <conditionalFormatting sqref="H22">
    <cfRule type="expression" dxfId="940" priority="5030">
      <formula>$B22=""</formula>
    </cfRule>
    <cfRule type="expression" dxfId="939" priority="5031">
      <formula>$B22=0</formula>
    </cfRule>
    <cfRule type="expression" dxfId="938" priority="5032">
      <formula>$B22&lt;&gt;""</formula>
    </cfRule>
  </conditionalFormatting>
  <conditionalFormatting sqref="I22">
    <cfRule type="expression" dxfId="937" priority="5027">
      <formula>$B22=""</formula>
    </cfRule>
    <cfRule type="expression" dxfId="936" priority="5028">
      <formula>$B22=0</formula>
    </cfRule>
    <cfRule type="expression" dxfId="935" priority="5029">
      <formula>$B22&lt;&gt;""</formula>
    </cfRule>
  </conditionalFormatting>
  <conditionalFormatting sqref="J22">
    <cfRule type="expression" dxfId="934" priority="5024">
      <formula>$B22=""</formula>
    </cfRule>
    <cfRule type="expression" dxfId="933" priority="5025">
      <formula>$B22=0</formula>
    </cfRule>
    <cfRule type="expression" dxfId="932" priority="5026">
      <formula>$B22&lt;&gt;""</formula>
    </cfRule>
  </conditionalFormatting>
  <conditionalFormatting sqref="K22">
    <cfRule type="expression" dxfId="931" priority="5021">
      <formula>$B22=""</formula>
    </cfRule>
    <cfRule type="expression" dxfId="930" priority="5022">
      <formula>$B22=0</formula>
    </cfRule>
    <cfRule type="expression" dxfId="929" priority="5023">
      <formula>$B22&lt;&gt;""</formula>
    </cfRule>
  </conditionalFormatting>
  <conditionalFormatting sqref="L22">
    <cfRule type="expression" dxfId="928" priority="5018">
      <formula>$B22=""</formula>
    </cfRule>
    <cfRule type="expression" dxfId="927" priority="5019">
      <formula>$B22=0</formula>
    </cfRule>
    <cfRule type="expression" dxfId="926" priority="5020">
      <formula>$B22&lt;&gt;""</formula>
    </cfRule>
  </conditionalFormatting>
  <conditionalFormatting sqref="M22">
    <cfRule type="expression" dxfId="925" priority="5015">
      <formula>$B22=""</formula>
    </cfRule>
    <cfRule type="expression" dxfId="924" priority="5016">
      <formula>$B22=0</formula>
    </cfRule>
    <cfRule type="expression" dxfId="923" priority="5017">
      <formula>$B22&lt;&gt;""</formula>
    </cfRule>
  </conditionalFormatting>
  <conditionalFormatting sqref="N22">
    <cfRule type="expression" dxfId="922" priority="5012">
      <formula>$B22=""</formula>
    </cfRule>
    <cfRule type="expression" dxfId="921" priority="5013">
      <formula>$B22=0</formula>
    </cfRule>
    <cfRule type="expression" dxfId="920" priority="5014">
      <formula>$B22&lt;&gt;""</formula>
    </cfRule>
  </conditionalFormatting>
  <conditionalFormatting sqref="O22">
    <cfRule type="expression" dxfId="919" priority="5009">
      <formula>$B22=""</formula>
    </cfRule>
    <cfRule type="expression" dxfId="918" priority="5010">
      <formula>$B22=0</formula>
    </cfRule>
    <cfRule type="expression" dxfId="917" priority="5011">
      <formula>$B22&lt;&gt;""</formula>
    </cfRule>
  </conditionalFormatting>
  <conditionalFormatting sqref="P22">
    <cfRule type="expression" dxfId="916" priority="5006">
      <formula>$B22=""</formula>
    </cfRule>
    <cfRule type="expression" dxfId="915" priority="5007">
      <formula>$B22=0</formula>
    </cfRule>
    <cfRule type="expression" dxfId="914" priority="5008">
      <formula>$B22&lt;&gt;""</formula>
    </cfRule>
  </conditionalFormatting>
  <conditionalFormatting sqref="Q22">
    <cfRule type="expression" dxfId="913" priority="5003">
      <formula>$B22=""</formula>
    </cfRule>
    <cfRule type="expression" dxfId="912" priority="5004">
      <formula>$B22=0</formula>
    </cfRule>
    <cfRule type="expression" dxfId="911" priority="5005">
      <formula>$B22&lt;&gt;""</formula>
    </cfRule>
  </conditionalFormatting>
  <conditionalFormatting sqref="R22">
    <cfRule type="expression" dxfId="910" priority="5000">
      <formula>$B22=""</formula>
    </cfRule>
    <cfRule type="expression" dxfId="909" priority="5001">
      <formula>$B22=0</formula>
    </cfRule>
    <cfRule type="expression" dxfId="908" priority="5002">
      <formula>$B22&lt;&gt;""</formula>
    </cfRule>
  </conditionalFormatting>
  <conditionalFormatting sqref="A25">
    <cfRule type="expression" dxfId="907" priority="4995">
      <formula>$B25=""</formula>
    </cfRule>
    <cfRule type="expression" dxfId="906" priority="4996">
      <formula>$B25=0</formula>
    </cfRule>
    <cfRule type="expression" dxfId="905" priority="4997">
      <formula>$B25&lt;&gt;""</formula>
    </cfRule>
  </conditionalFormatting>
  <conditionalFormatting sqref="B25">
    <cfRule type="cellIs" dxfId="904" priority="4993" operator="equal">
      <formula>0</formula>
    </cfRule>
    <cfRule type="containsBlanks" dxfId="903" priority="4994">
      <formula>LEN(TRIM(B25))=0</formula>
    </cfRule>
    <cfRule type="notContainsBlanks" dxfId="902" priority="4998">
      <formula>LEN(TRIM(B25))&gt;0</formula>
    </cfRule>
  </conditionalFormatting>
  <conditionalFormatting sqref="C25">
    <cfRule type="expression" dxfId="901" priority="4990">
      <formula>$B25=""</formula>
    </cfRule>
    <cfRule type="expression" dxfId="900" priority="4991">
      <formula>$B25=0</formula>
    </cfRule>
    <cfRule type="expression" dxfId="899" priority="4992">
      <formula>$B25&lt;&gt;""</formula>
    </cfRule>
  </conditionalFormatting>
  <conditionalFormatting sqref="D25">
    <cfRule type="expression" dxfId="898" priority="4987">
      <formula>$B25=""</formula>
    </cfRule>
    <cfRule type="expression" dxfId="897" priority="4988">
      <formula>$B25=0</formula>
    </cfRule>
    <cfRule type="expression" dxfId="896" priority="4989">
      <formula>$B25&lt;&gt;""</formula>
    </cfRule>
  </conditionalFormatting>
  <conditionalFormatting sqref="E25">
    <cfRule type="expression" dxfId="895" priority="4984">
      <formula>$B25=""</formula>
    </cfRule>
    <cfRule type="expression" dxfId="894" priority="4985">
      <formula>$B25=0</formula>
    </cfRule>
    <cfRule type="expression" dxfId="893" priority="4986">
      <formula>$B25&lt;&gt;""</formula>
    </cfRule>
  </conditionalFormatting>
  <conditionalFormatting sqref="F25">
    <cfRule type="expression" dxfId="892" priority="4981">
      <formula>$B25=""</formula>
    </cfRule>
    <cfRule type="expression" dxfId="891" priority="4982">
      <formula>$B25=0</formula>
    </cfRule>
    <cfRule type="expression" dxfId="890" priority="4983">
      <formula>$B25&lt;&gt;""</formula>
    </cfRule>
  </conditionalFormatting>
  <conditionalFormatting sqref="G25">
    <cfRule type="expression" dxfId="889" priority="4978">
      <formula>$B25=""</formula>
    </cfRule>
    <cfRule type="expression" dxfId="888" priority="4979">
      <formula>$B25=0</formula>
    </cfRule>
    <cfRule type="expression" dxfId="887" priority="4980">
      <formula>$B25&lt;&gt;""</formula>
    </cfRule>
  </conditionalFormatting>
  <conditionalFormatting sqref="H25">
    <cfRule type="expression" dxfId="886" priority="4975">
      <formula>$B25=""</formula>
    </cfRule>
    <cfRule type="expression" dxfId="885" priority="4976">
      <formula>$B25=0</formula>
    </cfRule>
    <cfRule type="expression" dxfId="884" priority="4977">
      <formula>$B25&lt;&gt;""</formula>
    </cfRule>
  </conditionalFormatting>
  <conditionalFormatting sqref="I25">
    <cfRule type="expression" dxfId="883" priority="4972">
      <formula>$B25=""</formula>
    </cfRule>
    <cfRule type="expression" dxfId="882" priority="4973">
      <formula>$B25=0</formula>
    </cfRule>
    <cfRule type="expression" dxfId="881" priority="4974">
      <formula>$B25&lt;&gt;""</formula>
    </cfRule>
  </conditionalFormatting>
  <conditionalFormatting sqref="J25">
    <cfRule type="expression" dxfId="880" priority="4969">
      <formula>$B25=""</formula>
    </cfRule>
    <cfRule type="expression" dxfId="879" priority="4970">
      <formula>$B25=0</formula>
    </cfRule>
    <cfRule type="expression" dxfId="878" priority="4971">
      <formula>$B25&lt;&gt;""</formula>
    </cfRule>
  </conditionalFormatting>
  <conditionalFormatting sqref="K25">
    <cfRule type="expression" dxfId="877" priority="4966">
      <formula>$B25=""</formula>
    </cfRule>
    <cfRule type="expression" dxfId="876" priority="4967">
      <formula>$B25=0</formula>
    </cfRule>
    <cfRule type="expression" dxfId="875" priority="4968">
      <formula>$B25&lt;&gt;""</formula>
    </cfRule>
  </conditionalFormatting>
  <conditionalFormatting sqref="L25">
    <cfRule type="expression" dxfId="874" priority="4963">
      <formula>$B25=""</formula>
    </cfRule>
    <cfRule type="expression" dxfId="873" priority="4964">
      <formula>$B25=0</formula>
    </cfRule>
    <cfRule type="expression" dxfId="872" priority="4965">
      <formula>$B25&lt;&gt;""</formula>
    </cfRule>
  </conditionalFormatting>
  <conditionalFormatting sqref="M25">
    <cfRule type="expression" dxfId="871" priority="4960">
      <formula>$B25=""</formula>
    </cfRule>
    <cfRule type="expression" dxfId="870" priority="4961">
      <formula>$B25=0</formula>
    </cfRule>
    <cfRule type="expression" dxfId="869" priority="4962">
      <formula>$B25&lt;&gt;""</formula>
    </cfRule>
  </conditionalFormatting>
  <conditionalFormatting sqref="N25">
    <cfRule type="expression" dxfId="868" priority="4957">
      <formula>$B25=""</formula>
    </cfRule>
    <cfRule type="expression" dxfId="867" priority="4958">
      <formula>$B25=0</formula>
    </cfRule>
    <cfRule type="expression" dxfId="866" priority="4959">
      <formula>$B25&lt;&gt;""</formula>
    </cfRule>
  </conditionalFormatting>
  <conditionalFormatting sqref="O25">
    <cfRule type="expression" dxfId="865" priority="4954">
      <formula>$B25=""</formula>
    </cfRule>
    <cfRule type="expression" dxfId="864" priority="4955">
      <formula>$B25=0</formula>
    </cfRule>
    <cfRule type="expression" dxfId="863" priority="4956">
      <formula>$B25&lt;&gt;""</formula>
    </cfRule>
  </conditionalFormatting>
  <conditionalFormatting sqref="P25">
    <cfRule type="expression" dxfId="862" priority="4951">
      <formula>$B25=""</formula>
    </cfRule>
    <cfRule type="expression" dxfId="861" priority="4952">
      <formula>$B25=0</formula>
    </cfRule>
    <cfRule type="expression" dxfId="860" priority="4953">
      <formula>$B25&lt;&gt;""</formula>
    </cfRule>
  </conditionalFormatting>
  <conditionalFormatting sqref="Q25">
    <cfRule type="expression" dxfId="859" priority="4948">
      <formula>$B25=""</formula>
    </cfRule>
    <cfRule type="expression" dxfId="858" priority="4949">
      <formula>$B25=0</formula>
    </cfRule>
    <cfRule type="expression" dxfId="857" priority="4950">
      <formula>$B25&lt;&gt;""</formula>
    </cfRule>
  </conditionalFormatting>
  <conditionalFormatting sqref="R25">
    <cfRule type="expression" dxfId="856" priority="4945">
      <formula>$B25=""</formula>
    </cfRule>
    <cfRule type="expression" dxfId="855" priority="4946">
      <formula>$B25=0</formula>
    </cfRule>
    <cfRule type="expression" dxfId="854" priority="4947">
      <formula>$B25&lt;&gt;""</formula>
    </cfRule>
  </conditionalFormatting>
  <conditionalFormatting sqref="A24">
    <cfRule type="expression" dxfId="853" priority="4942">
      <formula>$B24=""</formula>
    </cfRule>
    <cfRule type="expression" dxfId="852" priority="4943">
      <formula>$B24=0</formula>
    </cfRule>
    <cfRule type="expression" dxfId="851" priority="4944">
      <formula>$B24&lt;&gt;""</formula>
    </cfRule>
  </conditionalFormatting>
  <conditionalFormatting sqref="B24">
    <cfRule type="cellIs" dxfId="850" priority="4940" operator="equal">
      <formula>0</formula>
    </cfRule>
    <cfRule type="containsBlanks" dxfId="849" priority="4941">
      <formula>LEN(TRIM(B24))=0</formula>
    </cfRule>
    <cfRule type="notContainsBlanks" dxfId="848" priority="4999">
      <formula>LEN(TRIM(B24))&gt;0</formula>
    </cfRule>
  </conditionalFormatting>
  <conditionalFormatting sqref="C24">
    <cfRule type="expression" dxfId="847" priority="4937">
      <formula>$B24=""</formula>
    </cfRule>
    <cfRule type="expression" dxfId="846" priority="4938">
      <formula>$B24=0</formula>
    </cfRule>
    <cfRule type="expression" dxfId="845" priority="4939">
      <formula>$B24&lt;&gt;""</formula>
    </cfRule>
  </conditionalFormatting>
  <conditionalFormatting sqref="D24">
    <cfRule type="expression" dxfId="844" priority="4934">
      <formula>$B24=""</formula>
    </cfRule>
    <cfRule type="expression" dxfId="843" priority="4935">
      <formula>$B24=0</formula>
    </cfRule>
    <cfRule type="expression" dxfId="842" priority="4936">
      <formula>$B24&lt;&gt;""</formula>
    </cfRule>
  </conditionalFormatting>
  <conditionalFormatting sqref="E24">
    <cfRule type="expression" dxfId="841" priority="4931">
      <formula>$B24=""</formula>
    </cfRule>
    <cfRule type="expression" dxfId="840" priority="4932">
      <formula>$B24=0</formula>
    </cfRule>
    <cfRule type="expression" dxfId="839" priority="4933">
      <formula>$B24&lt;&gt;""</formula>
    </cfRule>
  </conditionalFormatting>
  <conditionalFormatting sqref="F24">
    <cfRule type="expression" dxfId="838" priority="4928">
      <formula>$B24=""</formula>
    </cfRule>
    <cfRule type="expression" dxfId="837" priority="4929">
      <formula>$B24=0</formula>
    </cfRule>
    <cfRule type="expression" dxfId="836" priority="4930">
      <formula>$B24&lt;&gt;""</formula>
    </cfRule>
  </conditionalFormatting>
  <conditionalFormatting sqref="G24">
    <cfRule type="expression" dxfId="835" priority="4925">
      <formula>$B24=""</formula>
    </cfRule>
    <cfRule type="expression" dxfId="834" priority="4926">
      <formula>$B24=0</formula>
    </cfRule>
    <cfRule type="expression" dxfId="833" priority="4927">
      <formula>$B24&lt;&gt;""</formula>
    </cfRule>
  </conditionalFormatting>
  <conditionalFormatting sqref="H24">
    <cfRule type="expression" dxfId="832" priority="4922">
      <formula>$B24=""</formula>
    </cfRule>
    <cfRule type="expression" dxfId="831" priority="4923">
      <formula>$B24=0</formula>
    </cfRule>
    <cfRule type="expression" dxfId="830" priority="4924">
      <formula>$B24&lt;&gt;""</formula>
    </cfRule>
  </conditionalFormatting>
  <conditionalFormatting sqref="I24">
    <cfRule type="expression" dxfId="829" priority="4919">
      <formula>$B24=""</formula>
    </cfRule>
    <cfRule type="expression" dxfId="828" priority="4920">
      <formula>$B24=0</formula>
    </cfRule>
    <cfRule type="expression" dxfId="827" priority="4921">
      <formula>$B24&lt;&gt;""</formula>
    </cfRule>
  </conditionalFormatting>
  <conditionalFormatting sqref="J24">
    <cfRule type="expression" dxfId="826" priority="4916">
      <formula>$B24=""</formula>
    </cfRule>
    <cfRule type="expression" dxfId="825" priority="4917">
      <formula>$B24=0</formula>
    </cfRule>
    <cfRule type="expression" dxfId="824" priority="4918">
      <formula>$B24&lt;&gt;""</formula>
    </cfRule>
  </conditionalFormatting>
  <conditionalFormatting sqref="K24">
    <cfRule type="expression" dxfId="823" priority="4913">
      <formula>$B24=""</formula>
    </cfRule>
    <cfRule type="expression" dxfId="822" priority="4914">
      <formula>$B24=0</formula>
    </cfRule>
    <cfRule type="expression" dxfId="821" priority="4915">
      <formula>$B24&lt;&gt;""</formula>
    </cfRule>
  </conditionalFormatting>
  <conditionalFormatting sqref="L24">
    <cfRule type="expression" dxfId="820" priority="4910">
      <formula>$B24=""</formula>
    </cfRule>
    <cfRule type="expression" dxfId="819" priority="4911">
      <formula>$B24=0</formula>
    </cfRule>
    <cfRule type="expression" dxfId="818" priority="4912">
      <formula>$B24&lt;&gt;""</formula>
    </cfRule>
  </conditionalFormatting>
  <conditionalFormatting sqref="M24">
    <cfRule type="expression" dxfId="817" priority="4907">
      <formula>$B24=""</formula>
    </cfRule>
    <cfRule type="expression" dxfId="816" priority="4908">
      <formula>$B24=0</formula>
    </cfRule>
    <cfRule type="expression" dxfId="815" priority="4909">
      <formula>$B24&lt;&gt;""</formula>
    </cfRule>
  </conditionalFormatting>
  <conditionalFormatting sqref="N24">
    <cfRule type="expression" dxfId="814" priority="4904">
      <formula>$B24=""</formula>
    </cfRule>
    <cfRule type="expression" dxfId="813" priority="4905">
      <formula>$B24=0</formula>
    </cfRule>
    <cfRule type="expression" dxfId="812" priority="4906">
      <formula>$B24&lt;&gt;""</formula>
    </cfRule>
  </conditionalFormatting>
  <conditionalFormatting sqref="O24">
    <cfRule type="expression" dxfId="811" priority="4901">
      <formula>$B24=""</formula>
    </cfRule>
    <cfRule type="expression" dxfId="810" priority="4902">
      <formula>$B24=0</formula>
    </cfRule>
    <cfRule type="expression" dxfId="809" priority="4903">
      <formula>$B24&lt;&gt;""</formula>
    </cfRule>
  </conditionalFormatting>
  <conditionalFormatting sqref="P24">
    <cfRule type="expression" dxfId="808" priority="4898">
      <formula>$B24=""</formula>
    </cfRule>
    <cfRule type="expression" dxfId="807" priority="4899">
      <formula>$B24=0</formula>
    </cfRule>
    <cfRule type="expression" dxfId="806" priority="4900">
      <formula>$B24&lt;&gt;""</formula>
    </cfRule>
  </conditionalFormatting>
  <conditionalFormatting sqref="Q24">
    <cfRule type="expression" dxfId="805" priority="4895">
      <formula>$B24=""</formula>
    </cfRule>
    <cfRule type="expression" dxfId="804" priority="4896">
      <formula>$B24=0</formula>
    </cfRule>
    <cfRule type="expression" dxfId="803" priority="4897">
      <formula>$B24&lt;&gt;""</formula>
    </cfRule>
  </conditionalFormatting>
  <conditionalFormatting sqref="R24">
    <cfRule type="expression" dxfId="802" priority="4892">
      <formula>$B24=""</formula>
    </cfRule>
    <cfRule type="expression" dxfId="801" priority="4893">
      <formula>$B24=0</formula>
    </cfRule>
    <cfRule type="expression" dxfId="800" priority="4894">
      <formula>$B24&lt;&gt;""</formula>
    </cfRule>
  </conditionalFormatting>
  <conditionalFormatting sqref="A27">
    <cfRule type="expression" dxfId="799" priority="4887">
      <formula>$B27=""</formula>
    </cfRule>
    <cfRule type="expression" dxfId="798" priority="4888">
      <formula>$B27=0</formula>
    </cfRule>
    <cfRule type="expression" dxfId="797" priority="4889">
      <formula>$B27&lt;&gt;""</formula>
    </cfRule>
  </conditionalFormatting>
  <conditionalFormatting sqref="B27">
    <cfRule type="cellIs" dxfId="796" priority="4885" operator="equal">
      <formula>0</formula>
    </cfRule>
    <cfRule type="containsBlanks" dxfId="795" priority="4886">
      <formula>LEN(TRIM(B27))=0</formula>
    </cfRule>
    <cfRule type="notContainsBlanks" dxfId="794" priority="4890">
      <formula>LEN(TRIM(B27))&gt;0</formula>
    </cfRule>
  </conditionalFormatting>
  <conditionalFormatting sqref="C27">
    <cfRule type="expression" dxfId="793" priority="4882">
      <formula>$B27=""</formula>
    </cfRule>
    <cfRule type="expression" dxfId="792" priority="4883">
      <formula>$B27=0</formula>
    </cfRule>
    <cfRule type="expression" dxfId="791" priority="4884">
      <formula>$B27&lt;&gt;""</formula>
    </cfRule>
  </conditionalFormatting>
  <conditionalFormatting sqref="D27">
    <cfRule type="expression" dxfId="790" priority="4879">
      <formula>$B27=""</formula>
    </cfRule>
    <cfRule type="expression" dxfId="789" priority="4880">
      <formula>$B27=0</formula>
    </cfRule>
    <cfRule type="expression" dxfId="788" priority="4881">
      <formula>$B27&lt;&gt;""</formula>
    </cfRule>
  </conditionalFormatting>
  <conditionalFormatting sqref="E27">
    <cfRule type="expression" dxfId="787" priority="4876">
      <formula>$B27=""</formula>
    </cfRule>
    <cfRule type="expression" dxfId="786" priority="4877">
      <formula>$B27=0</formula>
    </cfRule>
    <cfRule type="expression" dxfId="785" priority="4878">
      <formula>$B27&lt;&gt;""</formula>
    </cfRule>
  </conditionalFormatting>
  <conditionalFormatting sqref="F27">
    <cfRule type="expression" dxfId="784" priority="4873">
      <formula>$B27=""</formula>
    </cfRule>
    <cfRule type="expression" dxfId="783" priority="4874">
      <formula>$B27=0</formula>
    </cfRule>
    <cfRule type="expression" dxfId="782" priority="4875">
      <formula>$B27&lt;&gt;""</formula>
    </cfRule>
  </conditionalFormatting>
  <conditionalFormatting sqref="G27">
    <cfRule type="expression" dxfId="781" priority="4870">
      <formula>$B27=""</formula>
    </cfRule>
    <cfRule type="expression" dxfId="780" priority="4871">
      <formula>$B27=0</formula>
    </cfRule>
    <cfRule type="expression" dxfId="779" priority="4872">
      <formula>$B27&lt;&gt;""</formula>
    </cfRule>
  </conditionalFormatting>
  <conditionalFormatting sqref="H27">
    <cfRule type="expression" dxfId="778" priority="4867">
      <formula>$B27=""</formula>
    </cfRule>
    <cfRule type="expression" dxfId="777" priority="4868">
      <formula>$B27=0</formula>
    </cfRule>
    <cfRule type="expression" dxfId="776" priority="4869">
      <formula>$B27&lt;&gt;""</formula>
    </cfRule>
  </conditionalFormatting>
  <conditionalFormatting sqref="I27">
    <cfRule type="expression" dxfId="775" priority="4864">
      <formula>$B27=""</formula>
    </cfRule>
    <cfRule type="expression" dxfId="774" priority="4865">
      <formula>$B27=0</formula>
    </cfRule>
    <cfRule type="expression" dxfId="773" priority="4866">
      <formula>$B27&lt;&gt;""</formula>
    </cfRule>
  </conditionalFormatting>
  <conditionalFormatting sqref="J27">
    <cfRule type="expression" dxfId="772" priority="4861">
      <formula>$B27=""</formula>
    </cfRule>
    <cfRule type="expression" dxfId="771" priority="4862">
      <formula>$B27=0</formula>
    </cfRule>
    <cfRule type="expression" dxfId="770" priority="4863">
      <formula>$B27&lt;&gt;""</formula>
    </cfRule>
  </conditionalFormatting>
  <conditionalFormatting sqref="K27">
    <cfRule type="expression" dxfId="769" priority="4858">
      <formula>$B27=""</formula>
    </cfRule>
    <cfRule type="expression" dxfId="768" priority="4859">
      <formula>$B27=0</formula>
    </cfRule>
    <cfRule type="expression" dxfId="767" priority="4860">
      <formula>$B27&lt;&gt;""</formula>
    </cfRule>
  </conditionalFormatting>
  <conditionalFormatting sqref="L27">
    <cfRule type="expression" dxfId="766" priority="4855">
      <formula>$B27=""</formula>
    </cfRule>
    <cfRule type="expression" dxfId="765" priority="4856">
      <formula>$B27=0</formula>
    </cfRule>
    <cfRule type="expression" dxfId="764" priority="4857">
      <formula>$B27&lt;&gt;""</formula>
    </cfRule>
  </conditionalFormatting>
  <conditionalFormatting sqref="M27">
    <cfRule type="expression" dxfId="763" priority="4852">
      <formula>$B27=""</formula>
    </cfRule>
    <cfRule type="expression" dxfId="762" priority="4853">
      <formula>$B27=0</formula>
    </cfRule>
    <cfRule type="expression" dxfId="761" priority="4854">
      <formula>$B27&lt;&gt;""</formula>
    </cfRule>
  </conditionalFormatting>
  <conditionalFormatting sqref="N27">
    <cfRule type="expression" dxfId="760" priority="4849">
      <formula>$B27=""</formula>
    </cfRule>
    <cfRule type="expression" dxfId="759" priority="4850">
      <formula>$B27=0</formula>
    </cfRule>
    <cfRule type="expression" dxfId="758" priority="4851">
      <formula>$B27&lt;&gt;""</formula>
    </cfRule>
  </conditionalFormatting>
  <conditionalFormatting sqref="O27">
    <cfRule type="expression" dxfId="757" priority="4846">
      <formula>$B27=""</formula>
    </cfRule>
    <cfRule type="expression" dxfId="756" priority="4847">
      <formula>$B27=0</formula>
    </cfRule>
    <cfRule type="expression" dxfId="755" priority="4848">
      <formula>$B27&lt;&gt;""</formula>
    </cfRule>
  </conditionalFormatting>
  <conditionalFormatting sqref="P27">
    <cfRule type="expression" dxfId="754" priority="4843">
      <formula>$B27=""</formula>
    </cfRule>
    <cfRule type="expression" dxfId="753" priority="4844">
      <formula>$B27=0</formula>
    </cfRule>
    <cfRule type="expression" dxfId="752" priority="4845">
      <formula>$B27&lt;&gt;""</formula>
    </cfRule>
  </conditionalFormatting>
  <conditionalFormatting sqref="Q27">
    <cfRule type="expression" dxfId="751" priority="4840">
      <formula>$B27=""</formula>
    </cfRule>
    <cfRule type="expression" dxfId="750" priority="4841">
      <formula>$B27=0</formula>
    </cfRule>
    <cfRule type="expression" dxfId="749" priority="4842">
      <formula>$B27&lt;&gt;""</formula>
    </cfRule>
  </conditionalFormatting>
  <conditionalFormatting sqref="R27">
    <cfRule type="expression" dxfId="748" priority="4837">
      <formula>$B27=""</formula>
    </cfRule>
    <cfRule type="expression" dxfId="747" priority="4838">
      <formula>$B27=0</formula>
    </cfRule>
    <cfRule type="expression" dxfId="746" priority="4839">
      <formula>$B27&lt;&gt;""</formula>
    </cfRule>
  </conditionalFormatting>
  <conditionalFormatting sqref="A29">
    <cfRule type="expression" dxfId="745" priority="4833">
      <formula>$B29=""</formula>
    </cfRule>
    <cfRule type="expression" dxfId="744" priority="4834">
      <formula>$B29=0</formula>
    </cfRule>
    <cfRule type="expression" dxfId="743" priority="4835">
      <formula>$B29&lt;&gt;""</formula>
    </cfRule>
  </conditionalFormatting>
  <conditionalFormatting sqref="B29">
    <cfRule type="cellIs" dxfId="742" priority="4831" operator="equal">
      <formula>0</formula>
    </cfRule>
    <cfRule type="containsBlanks" dxfId="741" priority="4832">
      <formula>LEN(TRIM(B29))=0</formula>
    </cfRule>
    <cfRule type="notContainsBlanks" dxfId="740" priority="4836">
      <formula>LEN(TRIM(B29))&gt;0</formula>
    </cfRule>
  </conditionalFormatting>
  <conditionalFormatting sqref="C29">
    <cfRule type="expression" dxfId="739" priority="4828">
      <formula>$B29=""</formula>
    </cfRule>
    <cfRule type="expression" dxfId="738" priority="4829">
      <formula>$B29=0</formula>
    </cfRule>
    <cfRule type="expression" dxfId="737" priority="4830">
      <formula>$B29&lt;&gt;""</formula>
    </cfRule>
  </conditionalFormatting>
  <conditionalFormatting sqref="D29">
    <cfRule type="expression" dxfId="736" priority="4825">
      <formula>$B29=""</formula>
    </cfRule>
    <cfRule type="expression" dxfId="735" priority="4826">
      <formula>$B29=0</formula>
    </cfRule>
    <cfRule type="expression" dxfId="734" priority="4827">
      <formula>$B29&lt;&gt;""</formula>
    </cfRule>
  </conditionalFormatting>
  <conditionalFormatting sqref="E29">
    <cfRule type="expression" dxfId="733" priority="4822">
      <formula>$B29=""</formula>
    </cfRule>
    <cfRule type="expression" dxfId="732" priority="4823">
      <formula>$B29=0</formula>
    </cfRule>
    <cfRule type="expression" dxfId="731" priority="4824">
      <formula>$B29&lt;&gt;""</formula>
    </cfRule>
  </conditionalFormatting>
  <conditionalFormatting sqref="F29">
    <cfRule type="expression" dxfId="730" priority="4819">
      <formula>$B29=""</formula>
    </cfRule>
    <cfRule type="expression" dxfId="729" priority="4820">
      <formula>$B29=0</formula>
    </cfRule>
    <cfRule type="expression" dxfId="728" priority="4821">
      <formula>$B29&lt;&gt;""</formula>
    </cfRule>
  </conditionalFormatting>
  <conditionalFormatting sqref="G29">
    <cfRule type="expression" dxfId="727" priority="4816">
      <formula>$B29=""</formula>
    </cfRule>
    <cfRule type="expression" dxfId="726" priority="4817">
      <formula>$B29=0</formula>
    </cfRule>
    <cfRule type="expression" dxfId="725" priority="4818">
      <formula>$B29&lt;&gt;""</formula>
    </cfRule>
  </conditionalFormatting>
  <conditionalFormatting sqref="H29">
    <cfRule type="expression" dxfId="724" priority="4813">
      <formula>$B29=""</formula>
    </cfRule>
    <cfRule type="expression" dxfId="723" priority="4814">
      <formula>$B29=0</formula>
    </cfRule>
    <cfRule type="expression" dxfId="722" priority="4815">
      <formula>$B29&lt;&gt;""</formula>
    </cfRule>
  </conditionalFormatting>
  <conditionalFormatting sqref="I29">
    <cfRule type="expression" dxfId="721" priority="4810">
      <formula>$B29=""</formula>
    </cfRule>
    <cfRule type="expression" dxfId="720" priority="4811">
      <formula>$B29=0</formula>
    </cfRule>
    <cfRule type="expression" dxfId="719" priority="4812">
      <formula>$B29&lt;&gt;""</formula>
    </cfRule>
  </conditionalFormatting>
  <conditionalFormatting sqref="J29">
    <cfRule type="expression" dxfId="718" priority="4807">
      <formula>$B29=""</formula>
    </cfRule>
    <cfRule type="expression" dxfId="717" priority="4808">
      <formula>$B29=0</formula>
    </cfRule>
    <cfRule type="expression" dxfId="716" priority="4809">
      <formula>$B29&lt;&gt;""</formula>
    </cfRule>
  </conditionalFormatting>
  <conditionalFormatting sqref="K29">
    <cfRule type="expression" dxfId="715" priority="4804">
      <formula>$B29=""</formula>
    </cfRule>
    <cfRule type="expression" dxfId="714" priority="4805">
      <formula>$B29=0</formula>
    </cfRule>
    <cfRule type="expression" dxfId="713" priority="4806">
      <formula>$B29&lt;&gt;""</formula>
    </cfRule>
  </conditionalFormatting>
  <conditionalFormatting sqref="L29">
    <cfRule type="expression" dxfId="712" priority="4801">
      <formula>$B29=""</formula>
    </cfRule>
    <cfRule type="expression" dxfId="711" priority="4802">
      <formula>$B29=0</formula>
    </cfRule>
    <cfRule type="expression" dxfId="710" priority="4803">
      <formula>$B29&lt;&gt;""</formula>
    </cfRule>
  </conditionalFormatting>
  <conditionalFormatting sqref="M29">
    <cfRule type="expression" dxfId="709" priority="4798">
      <formula>$B29=""</formula>
    </cfRule>
    <cfRule type="expression" dxfId="708" priority="4799">
      <formula>$B29=0</formula>
    </cfRule>
    <cfRule type="expression" dxfId="707" priority="4800">
      <formula>$B29&lt;&gt;""</formula>
    </cfRule>
  </conditionalFormatting>
  <conditionalFormatting sqref="N29">
    <cfRule type="expression" dxfId="706" priority="4795">
      <formula>$B29=""</formula>
    </cfRule>
    <cfRule type="expression" dxfId="705" priority="4796">
      <formula>$B29=0</formula>
    </cfRule>
    <cfRule type="expression" dxfId="704" priority="4797">
      <formula>$B29&lt;&gt;""</formula>
    </cfRule>
  </conditionalFormatting>
  <conditionalFormatting sqref="O29">
    <cfRule type="expression" dxfId="703" priority="4792">
      <formula>$B29=""</formula>
    </cfRule>
    <cfRule type="expression" dxfId="702" priority="4793">
      <formula>$B29=0</formula>
    </cfRule>
    <cfRule type="expression" dxfId="701" priority="4794">
      <formula>$B29&lt;&gt;""</formula>
    </cfRule>
  </conditionalFormatting>
  <conditionalFormatting sqref="P29">
    <cfRule type="expression" dxfId="700" priority="4789">
      <formula>$B29=""</formula>
    </cfRule>
    <cfRule type="expression" dxfId="699" priority="4790">
      <formula>$B29=0</formula>
    </cfRule>
    <cfRule type="expression" dxfId="698" priority="4791">
      <formula>$B29&lt;&gt;""</formula>
    </cfRule>
  </conditionalFormatting>
  <conditionalFormatting sqref="Q29">
    <cfRule type="expression" dxfId="697" priority="4786">
      <formula>$B29=""</formula>
    </cfRule>
    <cfRule type="expression" dxfId="696" priority="4787">
      <formula>$B29=0</formula>
    </cfRule>
    <cfRule type="expression" dxfId="695" priority="4788">
      <formula>$B29&lt;&gt;""</formula>
    </cfRule>
  </conditionalFormatting>
  <conditionalFormatting sqref="R29">
    <cfRule type="expression" dxfId="694" priority="4783">
      <formula>$B29=""</formula>
    </cfRule>
    <cfRule type="expression" dxfId="693" priority="4784">
      <formula>$B29=0</formula>
    </cfRule>
    <cfRule type="expression" dxfId="692" priority="4785">
      <formula>$B29&lt;&gt;""</formula>
    </cfRule>
  </conditionalFormatting>
  <conditionalFormatting sqref="S29">
    <cfRule type="expression" dxfId="691" priority="4780">
      <formula>$B29=""</formula>
    </cfRule>
    <cfRule type="expression" dxfId="690" priority="4781">
      <formula>$B29=0</formula>
    </cfRule>
    <cfRule type="expression" dxfId="689" priority="4782">
      <formula>$B29&lt;&gt;""</formula>
    </cfRule>
  </conditionalFormatting>
  <conditionalFormatting sqref="T29">
    <cfRule type="expression" dxfId="688" priority="4777">
      <formula>$B29=""</formula>
    </cfRule>
    <cfRule type="expression" dxfId="687" priority="4778">
      <formula>$B29=0</formula>
    </cfRule>
    <cfRule type="expression" dxfId="686" priority="4779">
      <formula>$B29&lt;&gt;""</formula>
    </cfRule>
  </conditionalFormatting>
  <conditionalFormatting sqref="U29">
    <cfRule type="expression" dxfId="685" priority="4774">
      <formula>$B29=""</formula>
    </cfRule>
    <cfRule type="expression" dxfId="684" priority="4775">
      <formula>$B29=0</formula>
    </cfRule>
    <cfRule type="expression" dxfId="683" priority="4776">
      <formula>$B29&lt;&gt;""</formula>
    </cfRule>
  </conditionalFormatting>
  <conditionalFormatting sqref="V29">
    <cfRule type="expression" dxfId="682" priority="4771">
      <formula>$B29=""</formula>
    </cfRule>
    <cfRule type="expression" dxfId="681" priority="4772">
      <formula>$B29=0</formula>
    </cfRule>
    <cfRule type="expression" dxfId="680" priority="4773">
      <formula>$B29&lt;&gt;""</formula>
    </cfRule>
  </conditionalFormatting>
  <conditionalFormatting sqref="A26">
    <cfRule type="expression" dxfId="679" priority="4768">
      <formula>$B26=""</formula>
    </cfRule>
    <cfRule type="expression" dxfId="678" priority="4769">
      <formula>$B26=0</formula>
    </cfRule>
    <cfRule type="expression" dxfId="677" priority="4770">
      <formula>$B26&lt;&gt;""</formula>
    </cfRule>
  </conditionalFormatting>
  <conditionalFormatting sqref="B26">
    <cfRule type="cellIs" dxfId="676" priority="4766" operator="equal">
      <formula>0</formula>
    </cfRule>
    <cfRule type="containsBlanks" dxfId="675" priority="4767">
      <formula>LEN(TRIM(B26))=0</formula>
    </cfRule>
    <cfRule type="notContainsBlanks" dxfId="674" priority="4891">
      <formula>LEN(TRIM(B26))&gt;0</formula>
    </cfRule>
  </conditionalFormatting>
  <conditionalFormatting sqref="C26">
    <cfRule type="expression" dxfId="673" priority="4763">
      <formula>$B26=""</formula>
    </cfRule>
    <cfRule type="expression" dxfId="672" priority="4764">
      <formula>$B26=0</formula>
    </cfRule>
    <cfRule type="expression" dxfId="671" priority="4765">
      <formula>$B26&lt;&gt;""</formula>
    </cfRule>
  </conditionalFormatting>
  <conditionalFormatting sqref="D26">
    <cfRule type="expression" dxfId="670" priority="4760">
      <formula>$B26=""</formula>
    </cfRule>
    <cfRule type="expression" dxfId="669" priority="4761">
      <formula>$B26=0</formula>
    </cfRule>
    <cfRule type="expression" dxfId="668" priority="4762">
      <formula>$B26&lt;&gt;""</formula>
    </cfRule>
  </conditionalFormatting>
  <conditionalFormatting sqref="E26">
    <cfRule type="expression" dxfId="667" priority="4757">
      <formula>$B26=""</formula>
    </cfRule>
    <cfRule type="expression" dxfId="666" priority="4758">
      <formula>$B26=0</formula>
    </cfRule>
    <cfRule type="expression" dxfId="665" priority="4759">
      <formula>$B26&lt;&gt;""</formula>
    </cfRule>
  </conditionalFormatting>
  <conditionalFormatting sqref="F26">
    <cfRule type="expression" dxfId="664" priority="4754">
      <formula>$B26=""</formula>
    </cfRule>
    <cfRule type="expression" dxfId="663" priority="4755">
      <formula>$B26=0</formula>
    </cfRule>
    <cfRule type="expression" dxfId="662" priority="4756">
      <formula>$B26&lt;&gt;""</formula>
    </cfRule>
  </conditionalFormatting>
  <conditionalFormatting sqref="G26">
    <cfRule type="expression" dxfId="661" priority="4751">
      <formula>$B26=""</formula>
    </cfRule>
    <cfRule type="expression" dxfId="660" priority="4752">
      <formula>$B26=0</formula>
    </cfRule>
    <cfRule type="expression" dxfId="659" priority="4753">
      <formula>$B26&lt;&gt;""</formula>
    </cfRule>
  </conditionalFormatting>
  <conditionalFormatting sqref="H26">
    <cfRule type="expression" dxfId="658" priority="4748">
      <formula>$B26=""</formula>
    </cfRule>
    <cfRule type="expression" dxfId="657" priority="4749">
      <formula>$B26=0</formula>
    </cfRule>
    <cfRule type="expression" dxfId="656" priority="4750">
      <formula>$B26&lt;&gt;""</formula>
    </cfRule>
  </conditionalFormatting>
  <conditionalFormatting sqref="I26">
    <cfRule type="expression" dxfId="655" priority="4745">
      <formula>$B26=""</formula>
    </cfRule>
    <cfRule type="expression" dxfId="654" priority="4746">
      <formula>$B26=0</formula>
    </cfRule>
    <cfRule type="expression" dxfId="653" priority="4747">
      <formula>$B26&lt;&gt;""</formula>
    </cfRule>
  </conditionalFormatting>
  <conditionalFormatting sqref="J26">
    <cfRule type="expression" dxfId="652" priority="4742">
      <formula>$B26=""</formula>
    </cfRule>
    <cfRule type="expression" dxfId="651" priority="4743">
      <formula>$B26=0</formula>
    </cfRule>
    <cfRule type="expression" dxfId="650" priority="4744">
      <formula>$B26&lt;&gt;""</formula>
    </cfRule>
  </conditionalFormatting>
  <conditionalFormatting sqref="K26">
    <cfRule type="expression" dxfId="649" priority="4739">
      <formula>$B26=""</formula>
    </cfRule>
    <cfRule type="expression" dxfId="648" priority="4740">
      <formula>$B26=0</formula>
    </cfRule>
    <cfRule type="expression" dxfId="647" priority="4741">
      <formula>$B26&lt;&gt;""</formula>
    </cfRule>
  </conditionalFormatting>
  <conditionalFormatting sqref="L26">
    <cfRule type="expression" dxfId="646" priority="4736">
      <formula>$B26=""</formula>
    </cfRule>
    <cfRule type="expression" dxfId="645" priority="4737">
      <formula>$B26=0</formula>
    </cfRule>
    <cfRule type="expression" dxfId="644" priority="4738">
      <formula>$B26&lt;&gt;""</formula>
    </cfRule>
  </conditionalFormatting>
  <conditionalFormatting sqref="M26">
    <cfRule type="expression" dxfId="643" priority="4733">
      <formula>$B26=""</formula>
    </cfRule>
    <cfRule type="expression" dxfId="642" priority="4734">
      <formula>$B26=0</formula>
    </cfRule>
    <cfRule type="expression" dxfId="641" priority="4735">
      <formula>$B26&lt;&gt;""</formula>
    </cfRule>
  </conditionalFormatting>
  <conditionalFormatting sqref="N26">
    <cfRule type="expression" dxfId="640" priority="4730">
      <formula>$B26=""</formula>
    </cfRule>
    <cfRule type="expression" dxfId="639" priority="4731">
      <formula>$B26=0</formula>
    </cfRule>
    <cfRule type="expression" dxfId="638" priority="4732">
      <formula>$B26&lt;&gt;""</formula>
    </cfRule>
  </conditionalFormatting>
  <conditionalFormatting sqref="O26">
    <cfRule type="expression" dxfId="637" priority="4727">
      <formula>$B26=""</formula>
    </cfRule>
    <cfRule type="expression" dxfId="636" priority="4728">
      <formula>$B26=0</formula>
    </cfRule>
    <cfRule type="expression" dxfId="635" priority="4729">
      <formula>$B26&lt;&gt;""</formula>
    </cfRule>
  </conditionalFormatting>
  <conditionalFormatting sqref="P26">
    <cfRule type="expression" dxfId="634" priority="4724">
      <formula>$B26=""</formula>
    </cfRule>
    <cfRule type="expression" dxfId="633" priority="4725">
      <formula>$B26=0</formula>
    </cfRule>
    <cfRule type="expression" dxfId="632" priority="4726">
      <formula>$B26&lt;&gt;""</formula>
    </cfRule>
  </conditionalFormatting>
  <conditionalFormatting sqref="Q26">
    <cfRule type="expression" dxfId="631" priority="4721">
      <formula>$B26=""</formula>
    </cfRule>
    <cfRule type="expression" dxfId="630" priority="4722">
      <formula>$B26=0</formula>
    </cfRule>
    <cfRule type="expression" dxfId="629" priority="4723">
      <formula>$B26&lt;&gt;""</formula>
    </cfRule>
  </conditionalFormatting>
  <conditionalFormatting sqref="R26">
    <cfRule type="expression" dxfId="628" priority="4718">
      <formula>$B26=""</formula>
    </cfRule>
    <cfRule type="expression" dxfId="627" priority="4719">
      <formula>$B26=0</formula>
    </cfRule>
    <cfRule type="expression" dxfId="626" priority="4720">
      <formula>$B26&lt;&gt;""</formula>
    </cfRule>
  </conditionalFormatting>
  <conditionalFormatting sqref="A28">
    <cfRule type="expression" dxfId="625" priority="4714">
      <formula>$B28=""</formula>
    </cfRule>
    <cfRule type="expression" dxfId="624" priority="4715">
      <formula>$B28=0</formula>
    </cfRule>
    <cfRule type="expression" dxfId="623" priority="4716">
      <formula>$B28&lt;&gt;""</formula>
    </cfRule>
  </conditionalFormatting>
  <conditionalFormatting sqref="B28">
    <cfRule type="cellIs" dxfId="622" priority="4712" operator="equal">
      <formula>0</formula>
    </cfRule>
    <cfRule type="containsBlanks" dxfId="621" priority="4713">
      <formula>LEN(TRIM(B28))=0</formula>
    </cfRule>
    <cfRule type="notContainsBlanks" dxfId="620" priority="4717">
      <formula>LEN(TRIM(B28))&gt;0</formula>
    </cfRule>
  </conditionalFormatting>
  <conditionalFormatting sqref="C28">
    <cfRule type="expression" dxfId="619" priority="4709">
      <formula>$B28=""</formula>
    </cfRule>
    <cfRule type="expression" dxfId="618" priority="4710">
      <formula>$B28=0</formula>
    </cfRule>
    <cfRule type="expression" dxfId="617" priority="4711">
      <formula>$B28&lt;&gt;""</formula>
    </cfRule>
  </conditionalFormatting>
  <conditionalFormatting sqref="D28">
    <cfRule type="expression" dxfId="616" priority="4706">
      <formula>$B28=""</formula>
    </cfRule>
    <cfRule type="expression" dxfId="615" priority="4707">
      <formula>$B28=0</formula>
    </cfRule>
    <cfRule type="expression" dxfId="614" priority="4708">
      <formula>$B28&lt;&gt;""</formula>
    </cfRule>
  </conditionalFormatting>
  <conditionalFormatting sqref="E28">
    <cfRule type="expression" dxfId="613" priority="4703">
      <formula>$B28=""</formula>
    </cfRule>
    <cfRule type="expression" dxfId="612" priority="4704">
      <formula>$B28=0</formula>
    </cfRule>
    <cfRule type="expression" dxfId="611" priority="4705">
      <formula>$B28&lt;&gt;""</formula>
    </cfRule>
  </conditionalFormatting>
  <conditionalFormatting sqref="F28">
    <cfRule type="expression" dxfId="610" priority="4700">
      <formula>$B28=""</formula>
    </cfRule>
    <cfRule type="expression" dxfId="609" priority="4701">
      <formula>$B28=0</formula>
    </cfRule>
    <cfRule type="expression" dxfId="608" priority="4702">
      <formula>$B28&lt;&gt;""</formula>
    </cfRule>
  </conditionalFormatting>
  <conditionalFormatting sqref="G28">
    <cfRule type="expression" dxfId="607" priority="4697">
      <formula>$B28=""</formula>
    </cfRule>
    <cfRule type="expression" dxfId="606" priority="4698">
      <formula>$B28=0</formula>
    </cfRule>
    <cfRule type="expression" dxfId="605" priority="4699">
      <formula>$B28&lt;&gt;""</formula>
    </cfRule>
  </conditionalFormatting>
  <conditionalFormatting sqref="H28">
    <cfRule type="expression" dxfId="604" priority="4694">
      <formula>$B28=""</formula>
    </cfRule>
    <cfRule type="expression" dxfId="603" priority="4695">
      <formula>$B28=0</formula>
    </cfRule>
    <cfRule type="expression" dxfId="602" priority="4696">
      <formula>$B28&lt;&gt;""</formula>
    </cfRule>
  </conditionalFormatting>
  <conditionalFormatting sqref="I28">
    <cfRule type="expression" dxfId="601" priority="4691">
      <formula>$B28=""</formula>
    </cfRule>
    <cfRule type="expression" dxfId="600" priority="4692">
      <formula>$B28=0</formula>
    </cfRule>
    <cfRule type="expression" dxfId="599" priority="4693">
      <formula>$B28&lt;&gt;""</formula>
    </cfRule>
  </conditionalFormatting>
  <conditionalFormatting sqref="J28">
    <cfRule type="expression" dxfId="598" priority="4688">
      <formula>$B28=""</formula>
    </cfRule>
    <cfRule type="expression" dxfId="597" priority="4689">
      <formula>$B28=0</formula>
    </cfRule>
    <cfRule type="expression" dxfId="596" priority="4690">
      <formula>$B28&lt;&gt;""</formula>
    </cfRule>
  </conditionalFormatting>
  <conditionalFormatting sqref="K28">
    <cfRule type="expression" dxfId="595" priority="4685">
      <formula>$B28=""</formula>
    </cfRule>
    <cfRule type="expression" dxfId="594" priority="4686">
      <formula>$B28=0</formula>
    </cfRule>
    <cfRule type="expression" dxfId="593" priority="4687">
      <formula>$B28&lt;&gt;""</formula>
    </cfRule>
  </conditionalFormatting>
  <conditionalFormatting sqref="L28">
    <cfRule type="expression" dxfId="592" priority="4682">
      <formula>$B28=""</formula>
    </cfRule>
    <cfRule type="expression" dxfId="591" priority="4683">
      <formula>$B28=0</formula>
    </cfRule>
    <cfRule type="expression" dxfId="590" priority="4684">
      <formula>$B28&lt;&gt;""</formula>
    </cfRule>
  </conditionalFormatting>
  <conditionalFormatting sqref="M28">
    <cfRule type="expression" dxfId="589" priority="4679">
      <formula>$B28=""</formula>
    </cfRule>
    <cfRule type="expression" dxfId="588" priority="4680">
      <formula>$B28=0</formula>
    </cfRule>
    <cfRule type="expression" dxfId="587" priority="4681">
      <formula>$B28&lt;&gt;""</formula>
    </cfRule>
  </conditionalFormatting>
  <conditionalFormatting sqref="N28">
    <cfRule type="expression" dxfId="586" priority="4676">
      <formula>$B28=""</formula>
    </cfRule>
    <cfRule type="expression" dxfId="585" priority="4677">
      <formula>$B28=0</formula>
    </cfRule>
    <cfRule type="expression" dxfId="584" priority="4678">
      <formula>$B28&lt;&gt;""</formula>
    </cfRule>
  </conditionalFormatting>
  <conditionalFormatting sqref="O28">
    <cfRule type="expression" dxfId="583" priority="4673">
      <formula>$B28=""</formula>
    </cfRule>
    <cfRule type="expression" dxfId="582" priority="4674">
      <formula>$B28=0</formula>
    </cfRule>
    <cfRule type="expression" dxfId="581" priority="4675">
      <formula>$B28&lt;&gt;""</formula>
    </cfRule>
  </conditionalFormatting>
  <conditionalFormatting sqref="P28">
    <cfRule type="expression" dxfId="580" priority="4670">
      <formula>$B28=""</formula>
    </cfRule>
    <cfRule type="expression" dxfId="579" priority="4671">
      <formula>$B28=0</formula>
    </cfRule>
    <cfRule type="expression" dxfId="578" priority="4672">
      <formula>$B28&lt;&gt;""</formula>
    </cfRule>
  </conditionalFormatting>
  <conditionalFormatting sqref="Q28">
    <cfRule type="expression" dxfId="577" priority="4667">
      <formula>$B28=""</formula>
    </cfRule>
    <cfRule type="expression" dxfId="576" priority="4668">
      <formula>$B28=0</formula>
    </cfRule>
    <cfRule type="expression" dxfId="575" priority="4669">
      <formula>$B28&lt;&gt;""</formula>
    </cfRule>
  </conditionalFormatting>
  <conditionalFormatting sqref="R28">
    <cfRule type="expression" dxfId="574" priority="4664">
      <formula>$B28=""</formula>
    </cfRule>
    <cfRule type="expression" dxfId="573" priority="4665">
      <formula>$B28=0</formula>
    </cfRule>
    <cfRule type="expression" dxfId="572" priority="4666">
      <formula>$B28&lt;&gt;""</formula>
    </cfRule>
  </conditionalFormatting>
  <conditionalFormatting sqref="S21">
    <cfRule type="expression" dxfId="571" priority="4661">
      <formula>$B21=""</formula>
    </cfRule>
    <cfRule type="expression" dxfId="570" priority="4662">
      <formula>$B21=0</formula>
    </cfRule>
    <cfRule type="expression" dxfId="569" priority="4663">
      <formula>$B21&lt;&gt;""</formula>
    </cfRule>
  </conditionalFormatting>
  <conditionalFormatting sqref="T21">
    <cfRule type="expression" dxfId="568" priority="4658">
      <formula>$B21=""</formula>
    </cfRule>
    <cfRule type="expression" dxfId="567" priority="4659">
      <formula>$B21=0</formula>
    </cfRule>
    <cfRule type="expression" dxfId="566" priority="4660">
      <formula>$B21&lt;&gt;""</formula>
    </cfRule>
  </conditionalFormatting>
  <conditionalFormatting sqref="U21">
    <cfRule type="expression" dxfId="565" priority="4655">
      <formula>$B21=""</formula>
    </cfRule>
    <cfRule type="expression" dxfId="564" priority="4656">
      <formula>$B21=0</formula>
    </cfRule>
    <cfRule type="expression" dxfId="563" priority="4657">
      <formula>$B21&lt;&gt;""</formula>
    </cfRule>
  </conditionalFormatting>
  <conditionalFormatting sqref="V21">
    <cfRule type="expression" dxfId="562" priority="4652">
      <formula>$B21=""</formula>
    </cfRule>
    <cfRule type="expression" dxfId="561" priority="4653">
      <formula>$B21=0</formula>
    </cfRule>
    <cfRule type="expression" dxfId="560" priority="4654">
      <formula>$B21&lt;&gt;""</formula>
    </cfRule>
  </conditionalFormatting>
  <conditionalFormatting sqref="S23">
    <cfRule type="expression" dxfId="559" priority="4649">
      <formula>$B23=""</formula>
    </cfRule>
    <cfRule type="expression" dxfId="558" priority="4650">
      <formula>$B23=0</formula>
    </cfRule>
    <cfRule type="expression" dxfId="557" priority="4651">
      <formula>$B23&lt;&gt;""</formula>
    </cfRule>
  </conditionalFormatting>
  <conditionalFormatting sqref="T23">
    <cfRule type="expression" dxfId="556" priority="4646">
      <formula>$B23=""</formula>
    </cfRule>
    <cfRule type="expression" dxfId="555" priority="4647">
      <formula>$B23=0</formula>
    </cfRule>
    <cfRule type="expression" dxfId="554" priority="4648">
      <formula>$B23&lt;&gt;""</formula>
    </cfRule>
  </conditionalFormatting>
  <conditionalFormatting sqref="U23">
    <cfRule type="expression" dxfId="553" priority="4643">
      <formula>$B23=""</formula>
    </cfRule>
    <cfRule type="expression" dxfId="552" priority="4644">
      <formula>$B23=0</formula>
    </cfRule>
    <cfRule type="expression" dxfId="551" priority="4645">
      <formula>$B23&lt;&gt;""</formula>
    </cfRule>
  </conditionalFormatting>
  <conditionalFormatting sqref="V23">
    <cfRule type="expression" dxfId="550" priority="4640">
      <formula>$B23=""</formula>
    </cfRule>
    <cfRule type="expression" dxfId="549" priority="4641">
      <formula>$B23=0</formula>
    </cfRule>
    <cfRule type="expression" dxfId="548" priority="4642">
      <formula>$B23&lt;&gt;""</formula>
    </cfRule>
  </conditionalFormatting>
  <conditionalFormatting sqref="S20">
    <cfRule type="expression" dxfId="547" priority="4637">
      <formula>$B20=""</formula>
    </cfRule>
    <cfRule type="expression" dxfId="546" priority="4638">
      <formula>$B20=0</formula>
    </cfRule>
    <cfRule type="expression" dxfId="545" priority="4639">
      <formula>$B20&lt;&gt;""</formula>
    </cfRule>
  </conditionalFormatting>
  <conditionalFormatting sqref="U20">
    <cfRule type="expression" dxfId="544" priority="4634">
      <formula>$B20=""</formula>
    </cfRule>
    <cfRule type="expression" dxfId="543" priority="4635">
      <formula>$B20=0</formula>
    </cfRule>
    <cfRule type="expression" dxfId="542" priority="4636">
      <formula>$B20&lt;&gt;""</formula>
    </cfRule>
  </conditionalFormatting>
  <conditionalFormatting sqref="V20">
    <cfRule type="expression" dxfId="541" priority="4631">
      <formula>$B20=""</formula>
    </cfRule>
    <cfRule type="expression" dxfId="540" priority="4632">
      <formula>$B20=0</formula>
    </cfRule>
    <cfRule type="expression" dxfId="539" priority="4633">
      <formula>$B20&lt;&gt;""</formula>
    </cfRule>
  </conditionalFormatting>
  <conditionalFormatting sqref="S22">
    <cfRule type="expression" dxfId="538" priority="4628">
      <formula>$B22=""</formula>
    </cfRule>
    <cfRule type="expression" dxfId="537" priority="4629">
      <formula>$B22=0</formula>
    </cfRule>
    <cfRule type="expression" dxfId="536" priority="4630">
      <formula>$B22&lt;&gt;""</formula>
    </cfRule>
  </conditionalFormatting>
  <conditionalFormatting sqref="T22">
    <cfRule type="expression" dxfId="535" priority="4625">
      <formula>$B22=""</formula>
    </cfRule>
    <cfRule type="expression" dxfId="534" priority="4626">
      <formula>$B22=0</formula>
    </cfRule>
    <cfRule type="expression" dxfId="533" priority="4627">
      <formula>$B22&lt;&gt;""</formula>
    </cfRule>
  </conditionalFormatting>
  <conditionalFormatting sqref="U22">
    <cfRule type="expression" dxfId="532" priority="4622">
      <formula>$B22=""</formula>
    </cfRule>
    <cfRule type="expression" dxfId="531" priority="4623">
      <formula>$B22=0</formula>
    </cfRule>
    <cfRule type="expression" dxfId="530" priority="4624">
      <formula>$B22&lt;&gt;""</formula>
    </cfRule>
  </conditionalFormatting>
  <conditionalFormatting sqref="V22">
    <cfRule type="expression" dxfId="529" priority="4619">
      <formula>$B22=""</formula>
    </cfRule>
    <cfRule type="expression" dxfId="528" priority="4620">
      <formula>$B22=0</formula>
    </cfRule>
    <cfRule type="expression" dxfId="527" priority="4621">
      <formula>$B22&lt;&gt;""</formula>
    </cfRule>
  </conditionalFormatting>
  <conditionalFormatting sqref="S25">
    <cfRule type="expression" dxfId="526" priority="4616">
      <formula>$B25=""</formula>
    </cfRule>
    <cfRule type="expression" dxfId="525" priority="4617">
      <formula>$B25=0</formula>
    </cfRule>
    <cfRule type="expression" dxfId="524" priority="4618">
      <formula>$B25&lt;&gt;""</formula>
    </cfRule>
  </conditionalFormatting>
  <conditionalFormatting sqref="T25">
    <cfRule type="expression" dxfId="523" priority="4613">
      <formula>$B25=""</formula>
    </cfRule>
    <cfRule type="expression" dxfId="522" priority="4614">
      <formula>$B25=0</formula>
    </cfRule>
    <cfRule type="expression" dxfId="521" priority="4615">
      <formula>$B25&lt;&gt;""</formula>
    </cfRule>
  </conditionalFormatting>
  <conditionalFormatting sqref="U25">
    <cfRule type="expression" dxfId="520" priority="4610">
      <formula>$B25=""</formula>
    </cfRule>
    <cfRule type="expression" dxfId="519" priority="4611">
      <formula>$B25=0</formula>
    </cfRule>
    <cfRule type="expression" dxfId="518" priority="4612">
      <formula>$B25&lt;&gt;""</formula>
    </cfRule>
  </conditionalFormatting>
  <conditionalFormatting sqref="V25">
    <cfRule type="expression" dxfId="517" priority="4607">
      <formula>$B25=""</formula>
    </cfRule>
    <cfRule type="expression" dxfId="516" priority="4608">
      <formula>$B25=0</formula>
    </cfRule>
    <cfRule type="expression" dxfId="515" priority="4609">
      <formula>$B25&lt;&gt;""</formula>
    </cfRule>
  </conditionalFormatting>
  <conditionalFormatting sqref="S24">
    <cfRule type="expression" dxfId="514" priority="4604">
      <formula>$B24=""</formula>
    </cfRule>
    <cfRule type="expression" dxfId="513" priority="4605">
      <formula>$B24=0</formula>
    </cfRule>
    <cfRule type="expression" dxfId="512" priority="4606">
      <formula>$B24&lt;&gt;""</formula>
    </cfRule>
  </conditionalFormatting>
  <conditionalFormatting sqref="T24">
    <cfRule type="expression" dxfId="511" priority="4601">
      <formula>$B24=""</formula>
    </cfRule>
    <cfRule type="expression" dxfId="510" priority="4602">
      <formula>$B24=0</formula>
    </cfRule>
    <cfRule type="expression" dxfId="509" priority="4603">
      <formula>$B24&lt;&gt;""</formula>
    </cfRule>
  </conditionalFormatting>
  <conditionalFormatting sqref="U24">
    <cfRule type="expression" dxfId="508" priority="4598">
      <formula>$B24=""</formula>
    </cfRule>
    <cfRule type="expression" dxfId="507" priority="4599">
      <formula>$B24=0</formula>
    </cfRule>
    <cfRule type="expression" dxfId="506" priority="4600">
      <formula>$B24&lt;&gt;""</formula>
    </cfRule>
  </conditionalFormatting>
  <conditionalFormatting sqref="V24">
    <cfRule type="expression" dxfId="505" priority="4595">
      <formula>$B24=""</formula>
    </cfRule>
    <cfRule type="expression" dxfId="504" priority="4596">
      <formula>$B24=0</formula>
    </cfRule>
    <cfRule type="expression" dxfId="503" priority="4597">
      <formula>$B24&lt;&gt;""</formula>
    </cfRule>
  </conditionalFormatting>
  <conditionalFormatting sqref="S27">
    <cfRule type="expression" dxfId="502" priority="4592">
      <formula>$B27=""</formula>
    </cfRule>
    <cfRule type="expression" dxfId="501" priority="4593">
      <formula>$B27=0</formula>
    </cfRule>
    <cfRule type="expression" dxfId="500" priority="4594">
      <formula>$B27&lt;&gt;""</formula>
    </cfRule>
  </conditionalFormatting>
  <conditionalFormatting sqref="T27">
    <cfRule type="expression" dxfId="499" priority="4589">
      <formula>$B27=""</formula>
    </cfRule>
    <cfRule type="expression" dxfId="498" priority="4590">
      <formula>$B27=0</formula>
    </cfRule>
    <cfRule type="expression" dxfId="497" priority="4591">
      <formula>$B27&lt;&gt;""</formula>
    </cfRule>
  </conditionalFormatting>
  <conditionalFormatting sqref="U27">
    <cfRule type="expression" dxfId="496" priority="4586">
      <formula>$B27=""</formula>
    </cfRule>
    <cfRule type="expression" dxfId="495" priority="4587">
      <formula>$B27=0</formula>
    </cfRule>
    <cfRule type="expression" dxfId="494" priority="4588">
      <formula>$B27&lt;&gt;""</formula>
    </cfRule>
  </conditionalFormatting>
  <conditionalFormatting sqref="V27">
    <cfRule type="expression" dxfId="493" priority="4583">
      <formula>$B27=""</formula>
    </cfRule>
    <cfRule type="expression" dxfId="492" priority="4584">
      <formula>$B27=0</formula>
    </cfRule>
    <cfRule type="expression" dxfId="491" priority="4585">
      <formula>$B27&lt;&gt;""</formula>
    </cfRule>
  </conditionalFormatting>
  <conditionalFormatting sqref="S26">
    <cfRule type="expression" dxfId="490" priority="4580">
      <formula>$B26=""</formula>
    </cfRule>
    <cfRule type="expression" dxfId="489" priority="4581">
      <formula>$B26=0</formula>
    </cfRule>
    <cfRule type="expression" dxfId="488" priority="4582">
      <formula>$B26&lt;&gt;""</formula>
    </cfRule>
  </conditionalFormatting>
  <conditionalFormatting sqref="T26">
    <cfRule type="expression" dxfId="487" priority="4577">
      <formula>$B26=""</formula>
    </cfRule>
    <cfRule type="expression" dxfId="486" priority="4578">
      <formula>$B26=0</formula>
    </cfRule>
    <cfRule type="expression" dxfId="485" priority="4579">
      <formula>$B26&lt;&gt;""</formula>
    </cfRule>
  </conditionalFormatting>
  <conditionalFormatting sqref="U26">
    <cfRule type="expression" dxfId="484" priority="4574">
      <formula>$B26=""</formula>
    </cfRule>
    <cfRule type="expression" dxfId="483" priority="4575">
      <formula>$B26=0</formula>
    </cfRule>
    <cfRule type="expression" dxfId="482" priority="4576">
      <formula>$B26&lt;&gt;""</formula>
    </cfRule>
  </conditionalFormatting>
  <conditionalFormatting sqref="V26">
    <cfRule type="expression" dxfId="481" priority="4571">
      <formula>$B26=""</formula>
    </cfRule>
    <cfRule type="expression" dxfId="480" priority="4572">
      <formula>$B26=0</formula>
    </cfRule>
    <cfRule type="expression" dxfId="479" priority="4573">
      <formula>$B26&lt;&gt;""</formula>
    </cfRule>
  </conditionalFormatting>
  <conditionalFormatting sqref="S28">
    <cfRule type="expression" dxfId="478" priority="4568">
      <formula>$B28=""</formula>
    </cfRule>
    <cfRule type="expression" dxfId="477" priority="4569">
      <formula>$B28=0</formula>
    </cfRule>
    <cfRule type="expression" dxfId="476" priority="4570">
      <formula>$B28&lt;&gt;""</formula>
    </cfRule>
  </conditionalFormatting>
  <conditionalFormatting sqref="T28">
    <cfRule type="expression" dxfId="475" priority="4565">
      <formula>$B28=""</formula>
    </cfRule>
    <cfRule type="expression" dxfId="474" priority="4566">
      <formula>$B28=0</formula>
    </cfRule>
    <cfRule type="expression" dxfId="473" priority="4567">
      <formula>$B28&lt;&gt;""</formula>
    </cfRule>
  </conditionalFormatting>
  <conditionalFormatting sqref="U28">
    <cfRule type="expression" dxfId="472" priority="4562">
      <formula>$B28=""</formula>
    </cfRule>
    <cfRule type="expression" dxfId="471" priority="4563">
      <formula>$B28=0</formula>
    </cfRule>
    <cfRule type="expression" dxfId="470" priority="4564">
      <formula>$B28&lt;&gt;""</formula>
    </cfRule>
  </conditionalFormatting>
  <conditionalFormatting sqref="V28">
    <cfRule type="expression" dxfId="469" priority="4559">
      <formula>$B28=""</formula>
    </cfRule>
    <cfRule type="expression" dxfId="468" priority="4560">
      <formula>$B28=0</formula>
    </cfRule>
    <cfRule type="expression" dxfId="467" priority="4561">
      <formula>$B28&lt;&gt;""</formula>
    </cfRule>
  </conditionalFormatting>
  <conditionalFormatting sqref="T20">
    <cfRule type="expression" dxfId="466" priority="4556">
      <formula>$B20=""</formula>
    </cfRule>
    <cfRule type="expression" dxfId="465" priority="4557">
      <formula>$B20=0</formula>
    </cfRule>
    <cfRule type="expression" dxfId="464" priority="4558">
      <formula>$B20&lt;&gt;""</formula>
    </cfRule>
  </conditionalFormatting>
  <conditionalFormatting sqref="A31">
    <cfRule type="expression" dxfId="463" priority="4551">
      <formula>$B31=""</formula>
    </cfRule>
    <cfRule type="expression" dxfId="462" priority="4552">
      <formula>$B31=0</formula>
    </cfRule>
    <cfRule type="expression" dxfId="461" priority="4553">
      <formula>$B31&lt;&gt;""</formula>
    </cfRule>
  </conditionalFormatting>
  <conditionalFormatting sqref="B31">
    <cfRule type="cellIs" dxfId="460" priority="4549" operator="equal">
      <formula>0</formula>
    </cfRule>
    <cfRule type="containsBlanks" dxfId="459" priority="4550">
      <formula>LEN(TRIM(B31))=0</formula>
    </cfRule>
    <cfRule type="notContainsBlanks" dxfId="458" priority="4554">
      <formula>LEN(TRIM(B31))&gt;0</formula>
    </cfRule>
  </conditionalFormatting>
  <conditionalFormatting sqref="C31">
    <cfRule type="expression" dxfId="457" priority="4546">
      <formula>$B31=""</formula>
    </cfRule>
    <cfRule type="expression" dxfId="456" priority="4547">
      <formula>$B31=0</formula>
    </cfRule>
    <cfRule type="expression" dxfId="455" priority="4548">
      <formula>$B31&lt;&gt;""</formula>
    </cfRule>
  </conditionalFormatting>
  <conditionalFormatting sqref="D31">
    <cfRule type="expression" dxfId="454" priority="4543">
      <formula>$B31=""</formula>
    </cfRule>
    <cfRule type="expression" dxfId="453" priority="4544">
      <formula>$B31=0</formula>
    </cfRule>
    <cfRule type="expression" dxfId="452" priority="4545">
      <formula>$B31&lt;&gt;""</formula>
    </cfRule>
  </conditionalFormatting>
  <conditionalFormatting sqref="E31">
    <cfRule type="expression" dxfId="451" priority="4540">
      <formula>$B31=""</formula>
    </cfRule>
    <cfRule type="expression" dxfId="450" priority="4541">
      <formula>$B31=0</formula>
    </cfRule>
    <cfRule type="expression" dxfId="449" priority="4542">
      <formula>$B31&lt;&gt;""</formula>
    </cfRule>
  </conditionalFormatting>
  <conditionalFormatting sqref="F31">
    <cfRule type="expression" dxfId="448" priority="4537">
      <formula>$B31=""</formula>
    </cfRule>
    <cfRule type="expression" dxfId="447" priority="4538">
      <formula>$B31=0</formula>
    </cfRule>
    <cfRule type="expression" dxfId="446" priority="4539">
      <formula>$B31&lt;&gt;""</formula>
    </cfRule>
  </conditionalFormatting>
  <conditionalFormatting sqref="G31">
    <cfRule type="expression" dxfId="445" priority="4534">
      <formula>$B31=""</formula>
    </cfRule>
    <cfRule type="expression" dxfId="444" priority="4535">
      <formula>$B31=0</formula>
    </cfRule>
    <cfRule type="expression" dxfId="443" priority="4536">
      <formula>$B31&lt;&gt;""</formula>
    </cfRule>
  </conditionalFormatting>
  <conditionalFormatting sqref="H31">
    <cfRule type="expression" dxfId="442" priority="4531">
      <formula>$B31=""</formula>
    </cfRule>
    <cfRule type="expression" dxfId="441" priority="4532">
      <formula>$B31=0</formula>
    </cfRule>
    <cfRule type="expression" dxfId="440" priority="4533">
      <formula>$B31&lt;&gt;""</formula>
    </cfRule>
  </conditionalFormatting>
  <conditionalFormatting sqref="I31">
    <cfRule type="expression" dxfId="439" priority="4528">
      <formula>$B31=""</formula>
    </cfRule>
    <cfRule type="expression" dxfId="438" priority="4529">
      <formula>$B31=0</formula>
    </cfRule>
    <cfRule type="expression" dxfId="437" priority="4530">
      <formula>$B31&lt;&gt;""</formula>
    </cfRule>
  </conditionalFormatting>
  <conditionalFormatting sqref="J31">
    <cfRule type="expression" dxfId="436" priority="4525">
      <formula>$B31=""</formula>
    </cfRule>
    <cfRule type="expression" dxfId="435" priority="4526">
      <formula>$B31=0</formula>
    </cfRule>
    <cfRule type="expression" dxfId="434" priority="4527">
      <formula>$B31&lt;&gt;""</formula>
    </cfRule>
  </conditionalFormatting>
  <conditionalFormatting sqref="K31">
    <cfRule type="expression" dxfId="433" priority="4522">
      <formula>$B31=""</formula>
    </cfRule>
    <cfRule type="expression" dxfId="432" priority="4523">
      <formula>$B31=0</formula>
    </cfRule>
    <cfRule type="expression" dxfId="431" priority="4524">
      <formula>$B31&lt;&gt;""</formula>
    </cfRule>
  </conditionalFormatting>
  <conditionalFormatting sqref="L31">
    <cfRule type="expression" dxfId="430" priority="4519">
      <formula>$B31=""</formula>
    </cfRule>
    <cfRule type="expression" dxfId="429" priority="4520">
      <formula>$B31=0</formula>
    </cfRule>
    <cfRule type="expression" dxfId="428" priority="4521">
      <formula>$B31&lt;&gt;""</formula>
    </cfRule>
  </conditionalFormatting>
  <conditionalFormatting sqref="M31">
    <cfRule type="expression" dxfId="427" priority="4516">
      <formula>$B31=""</formula>
    </cfRule>
    <cfRule type="expression" dxfId="426" priority="4517">
      <formula>$B31=0</formula>
    </cfRule>
    <cfRule type="expression" dxfId="425" priority="4518">
      <formula>$B31&lt;&gt;""</formula>
    </cfRule>
  </conditionalFormatting>
  <conditionalFormatting sqref="N31">
    <cfRule type="expression" dxfId="424" priority="4513">
      <formula>$B31=""</formula>
    </cfRule>
    <cfRule type="expression" dxfId="423" priority="4514">
      <formula>$B31=0</formula>
    </cfRule>
    <cfRule type="expression" dxfId="422" priority="4515">
      <formula>$B31&lt;&gt;""</formula>
    </cfRule>
  </conditionalFormatting>
  <conditionalFormatting sqref="O31">
    <cfRule type="expression" dxfId="421" priority="4510">
      <formula>$B31=""</formula>
    </cfRule>
    <cfRule type="expression" dxfId="420" priority="4511">
      <formula>$B31=0</formula>
    </cfRule>
    <cfRule type="expression" dxfId="419" priority="4512">
      <formula>$B31&lt;&gt;""</formula>
    </cfRule>
  </conditionalFormatting>
  <conditionalFormatting sqref="P31">
    <cfRule type="expression" dxfId="418" priority="4507">
      <formula>$B31=""</formula>
    </cfRule>
    <cfRule type="expression" dxfId="417" priority="4508">
      <formula>$B31=0</formula>
    </cfRule>
    <cfRule type="expression" dxfId="416" priority="4509">
      <formula>$B31&lt;&gt;""</formula>
    </cfRule>
  </conditionalFormatting>
  <conditionalFormatting sqref="Q31">
    <cfRule type="expression" dxfId="415" priority="4504">
      <formula>$B31=""</formula>
    </cfRule>
    <cfRule type="expression" dxfId="414" priority="4505">
      <formula>$B31=0</formula>
    </cfRule>
    <cfRule type="expression" dxfId="413" priority="4506">
      <formula>$B31&lt;&gt;""</formula>
    </cfRule>
  </conditionalFormatting>
  <conditionalFormatting sqref="R31">
    <cfRule type="expression" dxfId="412" priority="4501">
      <formula>$B31=""</formula>
    </cfRule>
    <cfRule type="expression" dxfId="411" priority="4502">
      <formula>$B31=0</formula>
    </cfRule>
    <cfRule type="expression" dxfId="410" priority="4503">
      <formula>$B31&lt;&gt;""</formula>
    </cfRule>
  </conditionalFormatting>
  <conditionalFormatting sqref="A33">
    <cfRule type="expression" dxfId="409" priority="4497">
      <formula>$B33=""</formula>
    </cfRule>
    <cfRule type="expression" dxfId="408" priority="4498">
      <formula>$B33=0</formula>
    </cfRule>
    <cfRule type="expression" dxfId="407" priority="4499">
      <formula>$B33&lt;&gt;""</formula>
    </cfRule>
  </conditionalFormatting>
  <conditionalFormatting sqref="B33">
    <cfRule type="cellIs" dxfId="406" priority="4495" operator="equal">
      <formula>0</formula>
    </cfRule>
    <cfRule type="containsBlanks" dxfId="405" priority="4496">
      <formula>LEN(TRIM(B33))=0</formula>
    </cfRule>
    <cfRule type="notContainsBlanks" dxfId="404" priority="4500">
      <formula>LEN(TRIM(B33))&gt;0</formula>
    </cfRule>
  </conditionalFormatting>
  <conditionalFormatting sqref="C33">
    <cfRule type="expression" dxfId="403" priority="4492">
      <formula>$B33=""</formula>
    </cfRule>
    <cfRule type="expression" dxfId="402" priority="4493">
      <formula>$B33=0</formula>
    </cfRule>
    <cfRule type="expression" dxfId="401" priority="4494">
      <formula>$B33&lt;&gt;""</formula>
    </cfRule>
  </conditionalFormatting>
  <conditionalFormatting sqref="D33">
    <cfRule type="expression" dxfId="400" priority="4489">
      <formula>$B33=""</formula>
    </cfRule>
    <cfRule type="expression" dxfId="399" priority="4490">
      <formula>$B33=0</formula>
    </cfRule>
    <cfRule type="expression" dxfId="398" priority="4491">
      <formula>$B33&lt;&gt;""</formula>
    </cfRule>
  </conditionalFormatting>
  <conditionalFormatting sqref="E33">
    <cfRule type="expression" dxfId="397" priority="4486">
      <formula>$B33=""</formula>
    </cfRule>
    <cfRule type="expression" dxfId="396" priority="4487">
      <formula>$B33=0</formula>
    </cfRule>
    <cfRule type="expression" dxfId="395" priority="4488">
      <formula>$B33&lt;&gt;""</formula>
    </cfRule>
  </conditionalFormatting>
  <conditionalFormatting sqref="F33">
    <cfRule type="expression" dxfId="394" priority="4483">
      <formula>$B33=""</formula>
    </cfRule>
    <cfRule type="expression" dxfId="393" priority="4484">
      <formula>$B33=0</formula>
    </cfRule>
    <cfRule type="expression" dxfId="392" priority="4485">
      <formula>$B33&lt;&gt;""</formula>
    </cfRule>
  </conditionalFormatting>
  <conditionalFormatting sqref="G33">
    <cfRule type="expression" dxfId="391" priority="4480">
      <formula>$B33=""</formula>
    </cfRule>
    <cfRule type="expression" dxfId="390" priority="4481">
      <formula>$B33=0</formula>
    </cfRule>
    <cfRule type="expression" dxfId="389" priority="4482">
      <formula>$B33&lt;&gt;""</formula>
    </cfRule>
  </conditionalFormatting>
  <conditionalFormatting sqref="H33">
    <cfRule type="expression" dxfId="388" priority="4477">
      <formula>$B33=""</formula>
    </cfRule>
    <cfRule type="expression" dxfId="387" priority="4478">
      <formula>$B33=0</formula>
    </cfRule>
    <cfRule type="expression" dxfId="386" priority="4479">
      <formula>$B33&lt;&gt;""</formula>
    </cfRule>
  </conditionalFormatting>
  <conditionalFormatting sqref="I33">
    <cfRule type="expression" dxfId="385" priority="4474">
      <formula>$B33=""</formula>
    </cfRule>
    <cfRule type="expression" dxfId="384" priority="4475">
      <formula>$B33=0</formula>
    </cfRule>
    <cfRule type="expression" dxfId="383" priority="4476">
      <formula>$B33&lt;&gt;""</formula>
    </cfRule>
  </conditionalFormatting>
  <conditionalFormatting sqref="J33">
    <cfRule type="expression" dxfId="382" priority="4471">
      <formula>$B33=""</formula>
    </cfRule>
    <cfRule type="expression" dxfId="381" priority="4472">
      <formula>$B33=0</formula>
    </cfRule>
    <cfRule type="expression" dxfId="380" priority="4473">
      <formula>$B33&lt;&gt;""</formula>
    </cfRule>
  </conditionalFormatting>
  <conditionalFormatting sqref="K33">
    <cfRule type="expression" dxfId="379" priority="4468">
      <formula>$B33=""</formula>
    </cfRule>
    <cfRule type="expression" dxfId="378" priority="4469">
      <formula>$B33=0</formula>
    </cfRule>
    <cfRule type="expression" dxfId="377" priority="4470">
      <formula>$B33&lt;&gt;""</formula>
    </cfRule>
  </conditionalFormatting>
  <conditionalFormatting sqref="L33">
    <cfRule type="expression" dxfId="376" priority="4465">
      <formula>$B33=""</formula>
    </cfRule>
    <cfRule type="expression" dxfId="375" priority="4466">
      <formula>$B33=0</formula>
    </cfRule>
    <cfRule type="expression" dxfId="374" priority="4467">
      <formula>$B33&lt;&gt;""</formula>
    </cfRule>
  </conditionalFormatting>
  <conditionalFormatting sqref="M33">
    <cfRule type="expression" dxfId="373" priority="4462">
      <formula>$B33=""</formula>
    </cfRule>
    <cfRule type="expression" dxfId="372" priority="4463">
      <formula>$B33=0</formula>
    </cfRule>
    <cfRule type="expression" dxfId="371" priority="4464">
      <formula>$B33&lt;&gt;""</formula>
    </cfRule>
  </conditionalFormatting>
  <conditionalFormatting sqref="N33">
    <cfRule type="expression" dxfId="370" priority="4459">
      <formula>$B33=""</formula>
    </cfRule>
    <cfRule type="expression" dxfId="369" priority="4460">
      <formula>$B33=0</formula>
    </cfRule>
    <cfRule type="expression" dxfId="368" priority="4461">
      <formula>$B33&lt;&gt;""</formula>
    </cfRule>
  </conditionalFormatting>
  <conditionalFormatting sqref="O33">
    <cfRule type="expression" dxfId="367" priority="4456">
      <formula>$B33=""</formula>
    </cfRule>
    <cfRule type="expression" dxfId="366" priority="4457">
      <formula>$B33=0</formula>
    </cfRule>
    <cfRule type="expression" dxfId="365" priority="4458">
      <formula>$B33&lt;&gt;""</formula>
    </cfRule>
  </conditionalFormatting>
  <conditionalFormatting sqref="P33">
    <cfRule type="expression" dxfId="364" priority="4453">
      <formula>$B33=""</formula>
    </cfRule>
    <cfRule type="expression" dxfId="363" priority="4454">
      <formula>$B33=0</formula>
    </cfRule>
    <cfRule type="expression" dxfId="362" priority="4455">
      <formula>$B33&lt;&gt;""</formula>
    </cfRule>
  </conditionalFormatting>
  <conditionalFormatting sqref="Q33">
    <cfRule type="expression" dxfId="361" priority="4450">
      <formula>$B33=""</formula>
    </cfRule>
    <cfRule type="expression" dxfId="360" priority="4451">
      <formula>$B33=0</formula>
    </cfRule>
    <cfRule type="expression" dxfId="359" priority="4452">
      <formula>$B33&lt;&gt;""</formula>
    </cfRule>
  </conditionalFormatting>
  <conditionalFormatting sqref="R33">
    <cfRule type="expression" dxfId="358" priority="4447">
      <formula>$B33=""</formula>
    </cfRule>
    <cfRule type="expression" dxfId="357" priority="4448">
      <formula>$B33=0</formula>
    </cfRule>
    <cfRule type="expression" dxfId="356" priority="4449">
      <formula>$B33&lt;&gt;""</formula>
    </cfRule>
  </conditionalFormatting>
  <conditionalFormatting sqref="A30">
    <cfRule type="expression" dxfId="355" priority="4444">
      <formula>$B30=""</formula>
    </cfRule>
    <cfRule type="expression" dxfId="354" priority="4445">
      <formula>$B30=0</formula>
    </cfRule>
    <cfRule type="expression" dxfId="353" priority="4446">
      <formula>$B30&lt;&gt;""</formula>
    </cfRule>
  </conditionalFormatting>
  <conditionalFormatting sqref="B30">
    <cfRule type="cellIs" dxfId="352" priority="4442" operator="equal">
      <formula>0</formula>
    </cfRule>
    <cfRule type="containsBlanks" dxfId="351" priority="4443">
      <formula>LEN(TRIM(B30))=0</formula>
    </cfRule>
    <cfRule type="notContainsBlanks" dxfId="350" priority="4555">
      <formula>LEN(TRIM(B30))&gt;0</formula>
    </cfRule>
  </conditionalFormatting>
  <conditionalFormatting sqref="C30">
    <cfRule type="expression" dxfId="349" priority="4439">
      <formula>$B30=""</formula>
    </cfRule>
    <cfRule type="expression" dxfId="348" priority="4440">
      <formula>$B30=0</formula>
    </cfRule>
    <cfRule type="expression" dxfId="347" priority="4441">
      <formula>$B30&lt;&gt;""</formula>
    </cfRule>
  </conditionalFormatting>
  <conditionalFormatting sqref="D30">
    <cfRule type="expression" dxfId="346" priority="4436">
      <formula>$B30=""</formula>
    </cfRule>
    <cfRule type="expression" dxfId="345" priority="4437">
      <formula>$B30=0</formula>
    </cfRule>
    <cfRule type="expression" dxfId="344" priority="4438">
      <formula>$B30&lt;&gt;""</formula>
    </cfRule>
  </conditionalFormatting>
  <conditionalFormatting sqref="E30">
    <cfRule type="expression" dxfId="343" priority="4433">
      <formula>$B30=""</formula>
    </cfRule>
    <cfRule type="expression" dxfId="342" priority="4434">
      <formula>$B30=0</formula>
    </cfRule>
    <cfRule type="expression" dxfId="341" priority="4435">
      <formula>$B30&lt;&gt;""</formula>
    </cfRule>
  </conditionalFormatting>
  <conditionalFormatting sqref="F30">
    <cfRule type="expression" dxfId="340" priority="4430">
      <formula>$B30=""</formula>
    </cfRule>
    <cfRule type="expression" dxfId="339" priority="4431">
      <formula>$B30=0</formula>
    </cfRule>
    <cfRule type="expression" dxfId="338" priority="4432">
      <formula>$B30&lt;&gt;""</formula>
    </cfRule>
  </conditionalFormatting>
  <conditionalFormatting sqref="G30">
    <cfRule type="expression" dxfId="337" priority="4427">
      <formula>$B30=""</formula>
    </cfRule>
    <cfRule type="expression" dxfId="336" priority="4428">
      <formula>$B30=0</formula>
    </cfRule>
    <cfRule type="expression" dxfId="335" priority="4429">
      <formula>$B30&lt;&gt;""</formula>
    </cfRule>
  </conditionalFormatting>
  <conditionalFormatting sqref="H30">
    <cfRule type="expression" dxfId="334" priority="4424">
      <formula>$B30=""</formula>
    </cfRule>
    <cfRule type="expression" dxfId="333" priority="4425">
      <formula>$B30=0</formula>
    </cfRule>
    <cfRule type="expression" dxfId="332" priority="4426">
      <formula>$B30&lt;&gt;""</formula>
    </cfRule>
  </conditionalFormatting>
  <conditionalFormatting sqref="I30">
    <cfRule type="expression" dxfId="331" priority="4421">
      <formula>$B30=""</formula>
    </cfRule>
    <cfRule type="expression" dxfId="330" priority="4422">
      <formula>$B30=0</formula>
    </cfRule>
    <cfRule type="expression" dxfId="329" priority="4423">
      <formula>$B30&lt;&gt;""</formula>
    </cfRule>
  </conditionalFormatting>
  <conditionalFormatting sqref="J30">
    <cfRule type="expression" dxfId="328" priority="4418">
      <formula>$B30=""</formula>
    </cfRule>
    <cfRule type="expression" dxfId="327" priority="4419">
      <formula>$B30=0</formula>
    </cfRule>
    <cfRule type="expression" dxfId="326" priority="4420">
      <formula>$B30&lt;&gt;""</formula>
    </cfRule>
  </conditionalFormatting>
  <conditionalFormatting sqref="K30">
    <cfRule type="expression" dxfId="325" priority="4415">
      <formula>$B30=""</formula>
    </cfRule>
    <cfRule type="expression" dxfId="324" priority="4416">
      <formula>$B30=0</formula>
    </cfRule>
    <cfRule type="expression" dxfId="323" priority="4417">
      <formula>$B30&lt;&gt;""</formula>
    </cfRule>
  </conditionalFormatting>
  <conditionalFormatting sqref="L30">
    <cfRule type="expression" dxfId="322" priority="4412">
      <formula>$B30=""</formula>
    </cfRule>
    <cfRule type="expression" dxfId="321" priority="4413">
      <formula>$B30=0</formula>
    </cfRule>
    <cfRule type="expression" dxfId="320" priority="4414">
      <formula>$B30&lt;&gt;""</formula>
    </cfRule>
  </conditionalFormatting>
  <conditionalFormatting sqref="M30">
    <cfRule type="expression" dxfId="319" priority="4409">
      <formula>$B30=""</formula>
    </cfRule>
    <cfRule type="expression" dxfId="318" priority="4410">
      <formula>$B30=0</formula>
    </cfRule>
    <cfRule type="expression" dxfId="317" priority="4411">
      <formula>$B30&lt;&gt;""</formula>
    </cfRule>
  </conditionalFormatting>
  <conditionalFormatting sqref="N30">
    <cfRule type="expression" dxfId="316" priority="4406">
      <formula>$B30=""</formula>
    </cfRule>
    <cfRule type="expression" dxfId="315" priority="4407">
      <formula>$B30=0</formula>
    </cfRule>
    <cfRule type="expression" dxfId="314" priority="4408">
      <formula>$B30&lt;&gt;""</formula>
    </cfRule>
  </conditionalFormatting>
  <conditionalFormatting sqref="O30">
    <cfRule type="expression" dxfId="313" priority="4403">
      <formula>$B30=""</formula>
    </cfRule>
    <cfRule type="expression" dxfId="312" priority="4404">
      <formula>$B30=0</formula>
    </cfRule>
    <cfRule type="expression" dxfId="311" priority="4405">
      <formula>$B30&lt;&gt;""</formula>
    </cfRule>
  </conditionalFormatting>
  <conditionalFormatting sqref="P30">
    <cfRule type="expression" dxfId="310" priority="4400">
      <formula>$B30=""</formula>
    </cfRule>
    <cfRule type="expression" dxfId="309" priority="4401">
      <formula>$B30=0</formula>
    </cfRule>
    <cfRule type="expression" dxfId="308" priority="4402">
      <formula>$B30&lt;&gt;""</formula>
    </cfRule>
  </conditionalFormatting>
  <conditionalFormatting sqref="Q30">
    <cfRule type="expression" dxfId="307" priority="4397">
      <formula>$B30=""</formula>
    </cfRule>
    <cfRule type="expression" dxfId="306" priority="4398">
      <formula>$B30=0</formula>
    </cfRule>
    <cfRule type="expression" dxfId="305" priority="4399">
      <formula>$B30&lt;&gt;""</formula>
    </cfRule>
  </conditionalFormatting>
  <conditionalFormatting sqref="R30">
    <cfRule type="expression" dxfId="304" priority="4394">
      <formula>$B30=""</formula>
    </cfRule>
    <cfRule type="expression" dxfId="303" priority="4395">
      <formula>$B30=0</formula>
    </cfRule>
    <cfRule type="expression" dxfId="302" priority="4396">
      <formula>$B30&lt;&gt;""</formula>
    </cfRule>
  </conditionalFormatting>
  <conditionalFormatting sqref="A32">
    <cfRule type="expression" dxfId="301" priority="4390">
      <formula>$B32=""</formula>
    </cfRule>
    <cfRule type="expression" dxfId="300" priority="4391">
      <formula>$B32=0</formula>
    </cfRule>
    <cfRule type="expression" dxfId="299" priority="4392">
      <formula>$B32&lt;&gt;""</formula>
    </cfRule>
  </conditionalFormatting>
  <conditionalFormatting sqref="B32">
    <cfRule type="cellIs" dxfId="298" priority="4388" operator="equal">
      <formula>0</formula>
    </cfRule>
    <cfRule type="containsBlanks" dxfId="297" priority="4389">
      <formula>LEN(TRIM(B32))=0</formula>
    </cfRule>
    <cfRule type="notContainsBlanks" dxfId="296" priority="4393">
      <formula>LEN(TRIM(B32))&gt;0</formula>
    </cfRule>
  </conditionalFormatting>
  <conditionalFormatting sqref="C32">
    <cfRule type="expression" dxfId="295" priority="4385">
      <formula>$B32=""</formula>
    </cfRule>
    <cfRule type="expression" dxfId="294" priority="4386">
      <formula>$B32=0</formula>
    </cfRule>
    <cfRule type="expression" dxfId="293" priority="4387">
      <formula>$B32&lt;&gt;""</formula>
    </cfRule>
  </conditionalFormatting>
  <conditionalFormatting sqref="D32">
    <cfRule type="expression" dxfId="292" priority="4382">
      <formula>$B32=""</formula>
    </cfRule>
    <cfRule type="expression" dxfId="291" priority="4383">
      <formula>$B32=0</formula>
    </cfRule>
    <cfRule type="expression" dxfId="290" priority="4384">
      <formula>$B32&lt;&gt;""</formula>
    </cfRule>
  </conditionalFormatting>
  <conditionalFormatting sqref="E32">
    <cfRule type="expression" dxfId="289" priority="4379">
      <formula>$B32=""</formula>
    </cfRule>
    <cfRule type="expression" dxfId="288" priority="4380">
      <formula>$B32=0</formula>
    </cfRule>
    <cfRule type="expression" dxfId="287" priority="4381">
      <formula>$B32&lt;&gt;""</formula>
    </cfRule>
  </conditionalFormatting>
  <conditionalFormatting sqref="F32">
    <cfRule type="expression" dxfId="286" priority="4376">
      <formula>$B32=""</formula>
    </cfRule>
    <cfRule type="expression" dxfId="285" priority="4377">
      <formula>$B32=0</formula>
    </cfRule>
    <cfRule type="expression" dxfId="284" priority="4378">
      <formula>$B32&lt;&gt;""</formula>
    </cfRule>
  </conditionalFormatting>
  <conditionalFormatting sqref="G32">
    <cfRule type="expression" dxfId="283" priority="4373">
      <formula>$B32=""</formula>
    </cfRule>
    <cfRule type="expression" dxfId="282" priority="4374">
      <formula>$B32=0</formula>
    </cfRule>
    <cfRule type="expression" dxfId="281" priority="4375">
      <formula>$B32&lt;&gt;""</formula>
    </cfRule>
  </conditionalFormatting>
  <conditionalFormatting sqref="H32">
    <cfRule type="expression" dxfId="280" priority="4370">
      <formula>$B32=""</formula>
    </cfRule>
    <cfRule type="expression" dxfId="279" priority="4371">
      <formula>$B32=0</formula>
    </cfRule>
    <cfRule type="expression" dxfId="278" priority="4372">
      <formula>$B32&lt;&gt;""</formula>
    </cfRule>
  </conditionalFormatting>
  <conditionalFormatting sqref="I32">
    <cfRule type="expression" dxfId="277" priority="4367">
      <formula>$B32=""</formula>
    </cfRule>
    <cfRule type="expression" dxfId="276" priority="4368">
      <formula>$B32=0</formula>
    </cfRule>
    <cfRule type="expression" dxfId="275" priority="4369">
      <formula>$B32&lt;&gt;""</formula>
    </cfRule>
  </conditionalFormatting>
  <conditionalFormatting sqref="J32">
    <cfRule type="expression" dxfId="274" priority="4364">
      <formula>$B32=""</formula>
    </cfRule>
    <cfRule type="expression" dxfId="273" priority="4365">
      <formula>$B32=0</formula>
    </cfRule>
    <cfRule type="expression" dxfId="272" priority="4366">
      <formula>$B32&lt;&gt;""</formula>
    </cfRule>
  </conditionalFormatting>
  <conditionalFormatting sqref="K32">
    <cfRule type="expression" dxfId="271" priority="4361">
      <formula>$B32=""</formula>
    </cfRule>
    <cfRule type="expression" dxfId="270" priority="4362">
      <formula>$B32=0</formula>
    </cfRule>
    <cfRule type="expression" dxfId="269" priority="4363">
      <formula>$B32&lt;&gt;""</formula>
    </cfRule>
  </conditionalFormatting>
  <conditionalFormatting sqref="L32">
    <cfRule type="expression" dxfId="268" priority="4358">
      <formula>$B32=""</formula>
    </cfRule>
    <cfRule type="expression" dxfId="267" priority="4359">
      <formula>$B32=0</formula>
    </cfRule>
    <cfRule type="expression" dxfId="266" priority="4360">
      <formula>$B32&lt;&gt;""</formula>
    </cfRule>
  </conditionalFormatting>
  <conditionalFormatting sqref="M32">
    <cfRule type="expression" dxfId="265" priority="4355">
      <formula>$B32=""</formula>
    </cfRule>
    <cfRule type="expression" dxfId="264" priority="4356">
      <formula>$B32=0</formula>
    </cfRule>
    <cfRule type="expression" dxfId="263" priority="4357">
      <formula>$B32&lt;&gt;""</formula>
    </cfRule>
  </conditionalFormatting>
  <conditionalFormatting sqref="N32">
    <cfRule type="expression" dxfId="262" priority="4352">
      <formula>$B32=""</formula>
    </cfRule>
    <cfRule type="expression" dxfId="261" priority="4353">
      <formula>$B32=0</formula>
    </cfRule>
    <cfRule type="expression" dxfId="260" priority="4354">
      <formula>$B32&lt;&gt;""</formula>
    </cfRule>
  </conditionalFormatting>
  <conditionalFormatting sqref="O32">
    <cfRule type="expression" dxfId="259" priority="4349">
      <formula>$B32=""</formula>
    </cfRule>
    <cfRule type="expression" dxfId="258" priority="4350">
      <formula>$B32=0</formula>
    </cfRule>
    <cfRule type="expression" dxfId="257" priority="4351">
      <formula>$B32&lt;&gt;""</formula>
    </cfRule>
  </conditionalFormatting>
  <conditionalFormatting sqref="P32">
    <cfRule type="expression" dxfId="256" priority="4346">
      <formula>$B32=""</formula>
    </cfRule>
    <cfRule type="expression" dxfId="255" priority="4347">
      <formula>$B32=0</formula>
    </cfRule>
    <cfRule type="expression" dxfId="254" priority="4348">
      <formula>$B32&lt;&gt;""</formula>
    </cfRule>
  </conditionalFormatting>
  <conditionalFormatting sqref="Q32">
    <cfRule type="expression" dxfId="253" priority="4343">
      <formula>$B32=""</formula>
    </cfRule>
    <cfRule type="expression" dxfId="252" priority="4344">
      <formula>$B32=0</formula>
    </cfRule>
    <cfRule type="expression" dxfId="251" priority="4345">
      <formula>$B32&lt;&gt;""</formula>
    </cfRule>
  </conditionalFormatting>
  <conditionalFormatting sqref="R32">
    <cfRule type="expression" dxfId="250" priority="4340">
      <formula>$B32=""</formula>
    </cfRule>
    <cfRule type="expression" dxfId="249" priority="4341">
      <formula>$B32=0</formula>
    </cfRule>
    <cfRule type="expression" dxfId="248" priority="4342">
      <formula>$B32&lt;&gt;""</formula>
    </cfRule>
  </conditionalFormatting>
  <conditionalFormatting sqref="A35">
    <cfRule type="expression" dxfId="247" priority="4335">
      <formula>$B35=""</formula>
    </cfRule>
    <cfRule type="expression" dxfId="246" priority="4336">
      <formula>$B35=0</formula>
    </cfRule>
    <cfRule type="expression" dxfId="245" priority="4337">
      <formula>$B35&lt;&gt;""</formula>
    </cfRule>
  </conditionalFormatting>
  <conditionalFormatting sqref="B35">
    <cfRule type="cellIs" dxfId="244" priority="4333" operator="equal">
      <formula>0</formula>
    </cfRule>
    <cfRule type="containsBlanks" dxfId="243" priority="4334">
      <formula>LEN(TRIM(B35))=0</formula>
    </cfRule>
    <cfRule type="notContainsBlanks" dxfId="242" priority="4338">
      <formula>LEN(TRIM(B35))&gt;0</formula>
    </cfRule>
  </conditionalFormatting>
  <conditionalFormatting sqref="C35">
    <cfRule type="expression" dxfId="241" priority="4330">
      <formula>$B35=""</formula>
    </cfRule>
    <cfRule type="expression" dxfId="240" priority="4331">
      <formula>$B35=0</formula>
    </cfRule>
    <cfRule type="expression" dxfId="239" priority="4332">
      <formula>$B35&lt;&gt;""</formula>
    </cfRule>
  </conditionalFormatting>
  <conditionalFormatting sqref="D35">
    <cfRule type="expression" dxfId="238" priority="4327">
      <formula>$B35=""</formula>
    </cfRule>
    <cfRule type="expression" dxfId="237" priority="4328">
      <formula>$B35=0</formula>
    </cfRule>
    <cfRule type="expression" dxfId="236" priority="4329">
      <formula>$B35&lt;&gt;""</formula>
    </cfRule>
  </conditionalFormatting>
  <conditionalFormatting sqref="E35">
    <cfRule type="expression" dxfId="235" priority="4324">
      <formula>$B35=""</formula>
    </cfRule>
    <cfRule type="expression" dxfId="234" priority="4325">
      <formula>$B35=0</formula>
    </cfRule>
    <cfRule type="expression" dxfId="233" priority="4326">
      <formula>$B35&lt;&gt;""</formula>
    </cfRule>
  </conditionalFormatting>
  <conditionalFormatting sqref="F35">
    <cfRule type="expression" dxfId="232" priority="4321">
      <formula>$B35=""</formula>
    </cfRule>
    <cfRule type="expression" dxfId="231" priority="4322">
      <formula>$B35=0</formula>
    </cfRule>
    <cfRule type="expression" dxfId="230" priority="4323">
      <formula>$B35&lt;&gt;""</formula>
    </cfRule>
  </conditionalFormatting>
  <conditionalFormatting sqref="G35">
    <cfRule type="expression" dxfId="229" priority="4318">
      <formula>$B35=""</formula>
    </cfRule>
    <cfRule type="expression" dxfId="228" priority="4319">
      <formula>$B35=0</formula>
    </cfRule>
    <cfRule type="expression" dxfId="227" priority="4320">
      <formula>$B35&lt;&gt;""</formula>
    </cfRule>
  </conditionalFormatting>
  <conditionalFormatting sqref="H35">
    <cfRule type="expression" dxfId="226" priority="4315">
      <formula>$B35=""</formula>
    </cfRule>
    <cfRule type="expression" dxfId="225" priority="4316">
      <formula>$B35=0</formula>
    </cfRule>
    <cfRule type="expression" dxfId="224" priority="4317">
      <formula>$B35&lt;&gt;""</formula>
    </cfRule>
  </conditionalFormatting>
  <conditionalFormatting sqref="I35">
    <cfRule type="expression" dxfId="223" priority="4312">
      <formula>$B35=""</formula>
    </cfRule>
    <cfRule type="expression" dxfId="222" priority="4313">
      <formula>$B35=0</formula>
    </cfRule>
    <cfRule type="expression" dxfId="221" priority="4314">
      <formula>$B35&lt;&gt;""</formula>
    </cfRule>
  </conditionalFormatting>
  <conditionalFormatting sqref="J35">
    <cfRule type="expression" dxfId="220" priority="4309">
      <formula>$B35=""</formula>
    </cfRule>
    <cfRule type="expression" dxfId="219" priority="4310">
      <formula>$B35=0</formula>
    </cfRule>
    <cfRule type="expression" dxfId="218" priority="4311">
      <formula>$B35&lt;&gt;""</formula>
    </cfRule>
  </conditionalFormatting>
  <conditionalFormatting sqref="K35">
    <cfRule type="expression" dxfId="217" priority="4306">
      <formula>$B35=""</formula>
    </cfRule>
    <cfRule type="expression" dxfId="216" priority="4307">
      <formula>$B35=0</formula>
    </cfRule>
    <cfRule type="expression" dxfId="215" priority="4308">
      <formula>$B35&lt;&gt;""</formula>
    </cfRule>
  </conditionalFormatting>
  <conditionalFormatting sqref="L35">
    <cfRule type="expression" dxfId="214" priority="4303">
      <formula>$B35=""</formula>
    </cfRule>
    <cfRule type="expression" dxfId="213" priority="4304">
      <formula>$B35=0</formula>
    </cfRule>
    <cfRule type="expression" dxfId="212" priority="4305">
      <formula>$B35&lt;&gt;""</formula>
    </cfRule>
  </conditionalFormatting>
  <conditionalFormatting sqref="M35">
    <cfRule type="expression" dxfId="211" priority="4300">
      <formula>$B35=""</formula>
    </cfRule>
    <cfRule type="expression" dxfId="210" priority="4301">
      <formula>$B35=0</formula>
    </cfRule>
    <cfRule type="expression" dxfId="209" priority="4302">
      <formula>$B35&lt;&gt;""</formula>
    </cfRule>
  </conditionalFormatting>
  <conditionalFormatting sqref="N35">
    <cfRule type="expression" dxfId="208" priority="4297">
      <formula>$B35=""</formula>
    </cfRule>
    <cfRule type="expression" dxfId="207" priority="4298">
      <formula>$B35=0</formula>
    </cfRule>
    <cfRule type="expression" dxfId="206" priority="4299">
      <formula>$B35&lt;&gt;""</formula>
    </cfRule>
  </conditionalFormatting>
  <conditionalFormatting sqref="O35">
    <cfRule type="expression" dxfId="205" priority="4294">
      <formula>$B35=""</formula>
    </cfRule>
    <cfRule type="expression" dxfId="204" priority="4295">
      <formula>$B35=0</formula>
    </cfRule>
    <cfRule type="expression" dxfId="203" priority="4296">
      <formula>$B35&lt;&gt;""</formula>
    </cfRule>
  </conditionalFormatting>
  <conditionalFormatting sqref="P35">
    <cfRule type="expression" dxfId="202" priority="4291">
      <formula>$B35=""</formula>
    </cfRule>
    <cfRule type="expression" dxfId="201" priority="4292">
      <formula>$B35=0</formula>
    </cfRule>
    <cfRule type="expression" dxfId="200" priority="4293">
      <formula>$B35&lt;&gt;""</formula>
    </cfRule>
  </conditionalFormatting>
  <conditionalFormatting sqref="Q35">
    <cfRule type="expression" dxfId="199" priority="4288">
      <formula>$B35=""</formula>
    </cfRule>
    <cfRule type="expression" dxfId="198" priority="4289">
      <formula>$B35=0</formula>
    </cfRule>
    <cfRule type="expression" dxfId="197" priority="4290">
      <formula>$B35&lt;&gt;""</formula>
    </cfRule>
  </conditionalFormatting>
  <conditionalFormatting sqref="R35">
    <cfRule type="expression" dxfId="196" priority="4285">
      <formula>$B35=""</formula>
    </cfRule>
    <cfRule type="expression" dxfId="195" priority="4286">
      <formula>$B35=0</formula>
    </cfRule>
    <cfRule type="expression" dxfId="194" priority="4287">
      <formula>$B35&lt;&gt;""</formula>
    </cfRule>
  </conditionalFormatting>
  <conditionalFormatting sqref="A34">
    <cfRule type="expression" dxfId="193" priority="4282">
      <formula>$B34=""</formula>
    </cfRule>
    <cfRule type="expression" dxfId="192" priority="4283">
      <formula>$B34=0</formula>
    </cfRule>
    <cfRule type="expression" dxfId="191" priority="4284">
      <formula>$B34&lt;&gt;""</formula>
    </cfRule>
  </conditionalFormatting>
  <conditionalFormatting sqref="B34">
    <cfRule type="cellIs" dxfId="190" priority="4280" operator="equal">
      <formula>0</formula>
    </cfRule>
    <cfRule type="containsBlanks" dxfId="189" priority="4281">
      <formula>LEN(TRIM(B34))=0</formula>
    </cfRule>
    <cfRule type="notContainsBlanks" dxfId="188" priority="4339">
      <formula>LEN(TRIM(B34))&gt;0</formula>
    </cfRule>
  </conditionalFormatting>
  <conditionalFormatting sqref="C34">
    <cfRule type="expression" dxfId="187" priority="4277">
      <formula>$B34=""</formula>
    </cfRule>
    <cfRule type="expression" dxfId="186" priority="4278">
      <formula>$B34=0</formula>
    </cfRule>
    <cfRule type="expression" dxfId="185" priority="4279">
      <formula>$B34&lt;&gt;""</formula>
    </cfRule>
  </conditionalFormatting>
  <conditionalFormatting sqref="D34">
    <cfRule type="expression" dxfId="184" priority="4274">
      <formula>$B34=""</formula>
    </cfRule>
    <cfRule type="expression" dxfId="183" priority="4275">
      <formula>$B34=0</formula>
    </cfRule>
    <cfRule type="expression" dxfId="182" priority="4276">
      <formula>$B34&lt;&gt;""</formula>
    </cfRule>
  </conditionalFormatting>
  <conditionalFormatting sqref="E34">
    <cfRule type="expression" dxfId="181" priority="4271">
      <formula>$B34=""</formula>
    </cfRule>
    <cfRule type="expression" dxfId="180" priority="4272">
      <formula>$B34=0</formula>
    </cfRule>
    <cfRule type="expression" dxfId="179" priority="4273">
      <formula>$B34&lt;&gt;""</formula>
    </cfRule>
  </conditionalFormatting>
  <conditionalFormatting sqref="F34">
    <cfRule type="expression" dxfId="178" priority="4268">
      <formula>$B34=""</formula>
    </cfRule>
    <cfRule type="expression" dxfId="177" priority="4269">
      <formula>$B34=0</formula>
    </cfRule>
    <cfRule type="expression" dxfId="176" priority="4270">
      <formula>$B34&lt;&gt;""</formula>
    </cfRule>
  </conditionalFormatting>
  <conditionalFormatting sqref="G34">
    <cfRule type="expression" dxfId="175" priority="4265">
      <formula>$B34=""</formula>
    </cfRule>
    <cfRule type="expression" dxfId="174" priority="4266">
      <formula>$B34=0</formula>
    </cfRule>
    <cfRule type="expression" dxfId="173" priority="4267">
      <formula>$B34&lt;&gt;""</formula>
    </cfRule>
  </conditionalFormatting>
  <conditionalFormatting sqref="H34">
    <cfRule type="expression" dxfId="172" priority="4262">
      <formula>$B34=""</formula>
    </cfRule>
    <cfRule type="expression" dxfId="171" priority="4263">
      <formula>$B34=0</formula>
    </cfRule>
    <cfRule type="expression" dxfId="170" priority="4264">
      <formula>$B34&lt;&gt;""</formula>
    </cfRule>
  </conditionalFormatting>
  <conditionalFormatting sqref="I34">
    <cfRule type="expression" dxfId="169" priority="4259">
      <formula>$B34=""</formula>
    </cfRule>
    <cfRule type="expression" dxfId="168" priority="4260">
      <formula>$B34=0</formula>
    </cfRule>
    <cfRule type="expression" dxfId="167" priority="4261">
      <formula>$B34&lt;&gt;""</formula>
    </cfRule>
  </conditionalFormatting>
  <conditionalFormatting sqref="J34">
    <cfRule type="expression" dxfId="166" priority="4256">
      <formula>$B34=""</formula>
    </cfRule>
    <cfRule type="expression" dxfId="165" priority="4257">
      <formula>$B34=0</formula>
    </cfRule>
    <cfRule type="expression" dxfId="164" priority="4258">
      <formula>$B34&lt;&gt;""</formula>
    </cfRule>
  </conditionalFormatting>
  <conditionalFormatting sqref="K34">
    <cfRule type="expression" dxfId="163" priority="4253">
      <formula>$B34=""</formula>
    </cfRule>
    <cfRule type="expression" dxfId="162" priority="4254">
      <formula>$B34=0</formula>
    </cfRule>
    <cfRule type="expression" dxfId="161" priority="4255">
      <formula>$B34&lt;&gt;""</formula>
    </cfRule>
  </conditionalFormatting>
  <conditionalFormatting sqref="L34">
    <cfRule type="expression" dxfId="160" priority="4250">
      <formula>$B34=""</formula>
    </cfRule>
    <cfRule type="expression" dxfId="159" priority="4251">
      <formula>$B34=0</formula>
    </cfRule>
    <cfRule type="expression" dxfId="158" priority="4252">
      <formula>$B34&lt;&gt;""</formula>
    </cfRule>
  </conditionalFormatting>
  <conditionalFormatting sqref="M34">
    <cfRule type="expression" dxfId="157" priority="4247">
      <formula>$B34=""</formula>
    </cfRule>
    <cfRule type="expression" dxfId="156" priority="4248">
      <formula>$B34=0</formula>
    </cfRule>
    <cfRule type="expression" dxfId="155" priority="4249">
      <formula>$B34&lt;&gt;""</formula>
    </cfRule>
  </conditionalFormatting>
  <conditionalFormatting sqref="N34">
    <cfRule type="expression" dxfId="154" priority="4244">
      <formula>$B34=""</formula>
    </cfRule>
    <cfRule type="expression" dxfId="153" priority="4245">
      <formula>$B34=0</formula>
    </cfRule>
    <cfRule type="expression" dxfId="152" priority="4246">
      <formula>$B34&lt;&gt;""</formula>
    </cfRule>
  </conditionalFormatting>
  <conditionalFormatting sqref="O34">
    <cfRule type="expression" dxfId="151" priority="4241">
      <formula>$B34=""</formula>
    </cfRule>
    <cfRule type="expression" dxfId="150" priority="4242">
      <formula>$B34=0</formula>
    </cfRule>
    <cfRule type="expression" dxfId="149" priority="4243">
      <formula>$B34&lt;&gt;""</formula>
    </cfRule>
  </conditionalFormatting>
  <conditionalFormatting sqref="P34">
    <cfRule type="expression" dxfId="148" priority="4238">
      <formula>$B34=""</formula>
    </cfRule>
    <cfRule type="expression" dxfId="147" priority="4239">
      <formula>$B34=0</formula>
    </cfRule>
    <cfRule type="expression" dxfId="146" priority="4240">
      <formula>$B34&lt;&gt;""</formula>
    </cfRule>
  </conditionalFormatting>
  <conditionalFormatting sqref="Q34">
    <cfRule type="expression" dxfId="145" priority="4235">
      <formula>$B34=""</formula>
    </cfRule>
    <cfRule type="expression" dxfId="144" priority="4236">
      <formula>$B34=0</formula>
    </cfRule>
    <cfRule type="expression" dxfId="143" priority="4237">
      <formula>$B34&lt;&gt;""</formula>
    </cfRule>
  </conditionalFormatting>
  <conditionalFormatting sqref="R34">
    <cfRule type="expression" dxfId="142" priority="4232">
      <formula>$B34=""</formula>
    </cfRule>
    <cfRule type="expression" dxfId="141" priority="4233">
      <formula>$B34=0</formula>
    </cfRule>
    <cfRule type="expression" dxfId="140" priority="4234">
      <formula>$B34&lt;&gt;""</formula>
    </cfRule>
  </conditionalFormatting>
  <conditionalFormatting sqref="A36">
    <cfRule type="expression" dxfId="139" priority="4108">
      <formula>$B36=""</formula>
    </cfRule>
    <cfRule type="expression" dxfId="138" priority="4109">
      <formula>$B36=0</formula>
    </cfRule>
    <cfRule type="expression" dxfId="137" priority="4110">
      <formula>$B36&lt;&gt;""</formula>
    </cfRule>
  </conditionalFormatting>
  <conditionalFormatting sqref="B36">
    <cfRule type="cellIs" dxfId="136" priority="4106" operator="equal">
      <formula>0</formula>
    </cfRule>
    <cfRule type="containsBlanks" dxfId="135" priority="4107">
      <formula>LEN(TRIM(B36))=0</formula>
    </cfRule>
    <cfRule type="notContainsBlanks" dxfId="134" priority="4231">
      <formula>LEN(TRIM(B36))&gt;0</formula>
    </cfRule>
  </conditionalFormatting>
  <conditionalFormatting sqref="C36">
    <cfRule type="expression" dxfId="133" priority="4103">
      <formula>$B36=""</formula>
    </cfRule>
    <cfRule type="expression" dxfId="132" priority="4104">
      <formula>$B36=0</formula>
    </cfRule>
    <cfRule type="expression" dxfId="131" priority="4105">
      <formula>$B36&lt;&gt;""</formula>
    </cfRule>
  </conditionalFormatting>
  <conditionalFormatting sqref="D36">
    <cfRule type="expression" dxfId="130" priority="4100">
      <formula>$B36=""</formula>
    </cfRule>
    <cfRule type="expression" dxfId="129" priority="4101">
      <formula>$B36=0</formula>
    </cfRule>
    <cfRule type="expression" dxfId="128" priority="4102">
      <formula>$B36&lt;&gt;""</formula>
    </cfRule>
  </conditionalFormatting>
  <conditionalFormatting sqref="E36">
    <cfRule type="expression" dxfId="127" priority="4097">
      <formula>$B36=""</formula>
    </cfRule>
    <cfRule type="expression" dxfId="126" priority="4098">
      <formula>$B36=0</formula>
    </cfRule>
    <cfRule type="expression" dxfId="125" priority="4099">
      <formula>$B36&lt;&gt;""</formula>
    </cfRule>
  </conditionalFormatting>
  <conditionalFormatting sqref="F36">
    <cfRule type="expression" dxfId="124" priority="4094">
      <formula>$B36=""</formula>
    </cfRule>
    <cfRule type="expression" dxfId="123" priority="4095">
      <formula>$B36=0</formula>
    </cfRule>
    <cfRule type="expression" dxfId="122" priority="4096">
      <formula>$B36&lt;&gt;""</formula>
    </cfRule>
  </conditionalFormatting>
  <conditionalFormatting sqref="G36">
    <cfRule type="expression" dxfId="121" priority="4091">
      <formula>$B36=""</formula>
    </cfRule>
    <cfRule type="expression" dxfId="120" priority="4092">
      <formula>$B36=0</formula>
    </cfRule>
    <cfRule type="expression" dxfId="119" priority="4093">
      <formula>$B36&lt;&gt;""</formula>
    </cfRule>
  </conditionalFormatting>
  <conditionalFormatting sqref="H36">
    <cfRule type="expression" dxfId="118" priority="4088">
      <formula>$B36=""</formula>
    </cfRule>
    <cfRule type="expression" dxfId="117" priority="4089">
      <formula>$B36=0</formula>
    </cfRule>
    <cfRule type="expression" dxfId="116" priority="4090">
      <formula>$B36&lt;&gt;""</formula>
    </cfRule>
  </conditionalFormatting>
  <conditionalFormatting sqref="I36">
    <cfRule type="expression" dxfId="115" priority="4085">
      <formula>$B36=""</formula>
    </cfRule>
    <cfRule type="expression" dxfId="114" priority="4086">
      <formula>$B36=0</formula>
    </cfRule>
    <cfRule type="expression" dxfId="113" priority="4087">
      <formula>$B36&lt;&gt;""</formula>
    </cfRule>
  </conditionalFormatting>
  <conditionalFormatting sqref="J36">
    <cfRule type="expression" dxfId="112" priority="4082">
      <formula>$B36=""</formula>
    </cfRule>
    <cfRule type="expression" dxfId="111" priority="4083">
      <formula>$B36=0</formula>
    </cfRule>
    <cfRule type="expression" dxfId="110" priority="4084">
      <formula>$B36&lt;&gt;""</formula>
    </cfRule>
  </conditionalFormatting>
  <conditionalFormatting sqref="K36">
    <cfRule type="expression" dxfId="109" priority="4079">
      <formula>$B36=""</formula>
    </cfRule>
    <cfRule type="expression" dxfId="108" priority="4080">
      <formula>$B36=0</formula>
    </cfRule>
    <cfRule type="expression" dxfId="107" priority="4081">
      <formula>$B36&lt;&gt;""</formula>
    </cfRule>
  </conditionalFormatting>
  <conditionalFormatting sqref="L36">
    <cfRule type="expression" dxfId="106" priority="4076">
      <formula>$B36=""</formula>
    </cfRule>
    <cfRule type="expression" dxfId="105" priority="4077">
      <formula>$B36=0</formula>
    </cfRule>
    <cfRule type="expression" dxfId="104" priority="4078">
      <formula>$B36&lt;&gt;""</formula>
    </cfRule>
  </conditionalFormatting>
  <conditionalFormatting sqref="M36">
    <cfRule type="expression" dxfId="103" priority="4073">
      <formula>$B36=""</formula>
    </cfRule>
    <cfRule type="expression" dxfId="102" priority="4074">
      <formula>$B36=0</formula>
    </cfRule>
    <cfRule type="expression" dxfId="101" priority="4075">
      <formula>$B36&lt;&gt;""</formula>
    </cfRule>
  </conditionalFormatting>
  <conditionalFormatting sqref="N36">
    <cfRule type="expression" dxfId="100" priority="4070">
      <formula>$B36=""</formula>
    </cfRule>
    <cfRule type="expression" dxfId="99" priority="4071">
      <formula>$B36=0</formula>
    </cfRule>
    <cfRule type="expression" dxfId="98" priority="4072">
      <formula>$B36&lt;&gt;""</formula>
    </cfRule>
  </conditionalFormatting>
  <conditionalFormatting sqref="O36">
    <cfRule type="expression" dxfId="97" priority="4067">
      <formula>$B36=""</formula>
    </cfRule>
    <cfRule type="expression" dxfId="96" priority="4068">
      <formula>$B36=0</formula>
    </cfRule>
    <cfRule type="expression" dxfId="95" priority="4069">
      <formula>$B36&lt;&gt;""</formula>
    </cfRule>
  </conditionalFormatting>
  <conditionalFormatting sqref="P36">
    <cfRule type="expression" dxfId="94" priority="4064">
      <formula>$B36=""</formula>
    </cfRule>
    <cfRule type="expression" dxfId="93" priority="4065">
      <formula>$B36=0</formula>
    </cfRule>
    <cfRule type="expression" dxfId="92" priority="4066">
      <formula>$B36&lt;&gt;""</formula>
    </cfRule>
  </conditionalFormatting>
  <conditionalFormatting sqref="Q36">
    <cfRule type="expression" dxfId="91" priority="4061">
      <formula>$B36=""</formula>
    </cfRule>
    <cfRule type="expression" dxfId="90" priority="4062">
      <formula>$B36=0</formula>
    </cfRule>
    <cfRule type="expression" dxfId="89" priority="4063">
      <formula>$B36&lt;&gt;""</formula>
    </cfRule>
  </conditionalFormatting>
  <conditionalFormatting sqref="R36">
    <cfRule type="expression" dxfId="88" priority="4058">
      <formula>$B36=""</formula>
    </cfRule>
    <cfRule type="expression" dxfId="87" priority="4059">
      <formula>$B36=0</formula>
    </cfRule>
    <cfRule type="expression" dxfId="86" priority="4060">
      <formula>$B36&lt;&gt;""</formula>
    </cfRule>
  </conditionalFormatting>
  <conditionalFormatting sqref="S31">
    <cfRule type="expression" dxfId="85" priority="4001">
      <formula>$B31=""</formula>
    </cfRule>
    <cfRule type="expression" dxfId="84" priority="4002">
      <formula>$B31=0</formula>
    </cfRule>
    <cfRule type="expression" dxfId="83" priority="4003">
      <formula>$B31&lt;&gt;""</formula>
    </cfRule>
  </conditionalFormatting>
  <conditionalFormatting sqref="T31">
    <cfRule type="expression" dxfId="82" priority="3998">
      <formula>$B31=""</formula>
    </cfRule>
    <cfRule type="expression" dxfId="81" priority="3999">
      <formula>$B31=0</formula>
    </cfRule>
    <cfRule type="expression" dxfId="80" priority="4000">
      <formula>$B31&lt;&gt;""</formula>
    </cfRule>
  </conditionalFormatting>
  <conditionalFormatting sqref="U31">
    <cfRule type="expression" dxfId="79" priority="3995">
      <formula>$B31=""</formula>
    </cfRule>
    <cfRule type="expression" dxfId="78" priority="3996">
      <formula>$B31=0</formula>
    </cfRule>
    <cfRule type="expression" dxfId="77" priority="3997">
      <formula>$B31&lt;&gt;""</formula>
    </cfRule>
  </conditionalFormatting>
  <conditionalFormatting sqref="V31">
    <cfRule type="expression" dxfId="76" priority="3992">
      <formula>$B31=""</formula>
    </cfRule>
    <cfRule type="expression" dxfId="75" priority="3993">
      <formula>$B31=0</formula>
    </cfRule>
    <cfRule type="expression" dxfId="74" priority="3994">
      <formula>$B31&lt;&gt;""</formula>
    </cfRule>
  </conditionalFormatting>
  <conditionalFormatting sqref="S33">
    <cfRule type="expression" dxfId="73" priority="3989">
      <formula>$B33=""</formula>
    </cfRule>
    <cfRule type="expression" dxfId="72" priority="3990">
      <formula>$B33=0</formula>
    </cfRule>
    <cfRule type="expression" dxfId="71" priority="3991">
      <formula>$B33&lt;&gt;""</formula>
    </cfRule>
  </conditionalFormatting>
  <conditionalFormatting sqref="T33">
    <cfRule type="expression" dxfId="70" priority="3986">
      <formula>$B33=""</formula>
    </cfRule>
    <cfRule type="expression" dxfId="69" priority="3987">
      <formula>$B33=0</formula>
    </cfRule>
    <cfRule type="expression" dxfId="68" priority="3988">
      <formula>$B33&lt;&gt;""</formula>
    </cfRule>
  </conditionalFormatting>
  <conditionalFormatting sqref="U33">
    <cfRule type="expression" dxfId="67" priority="3983">
      <formula>$B33=""</formula>
    </cfRule>
    <cfRule type="expression" dxfId="66" priority="3984">
      <formula>$B33=0</formula>
    </cfRule>
    <cfRule type="expression" dxfId="65" priority="3985">
      <formula>$B33&lt;&gt;""</formula>
    </cfRule>
  </conditionalFormatting>
  <conditionalFormatting sqref="V33">
    <cfRule type="expression" dxfId="64" priority="3980">
      <formula>$B33=""</formula>
    </cfRule>
    <cfRule type="expression" dxfId="63" priority="3981">
      <formula>$B33=0</formula>
    </cfRule>
    <cfRule type="expression" dxfId="62" priority="3982">
      <formula>$B33&lt;&gt;""</formula>
    </cfRule>
  </conditionalFormatting>
  <conditionalFormatting sqref="S30">
    <cfRule type="expression" dxfId="61" priority="3977">
      <formula>$B30=""</formula>
    </cfRule>
    <cfRule type="expression" dxfId="60" priority="3978">
      <formula>$B30=0</formula>
    </cfRule>
    <cfRule type="expression" dxfId="59" priority="3979">
      <formula>$B30&lt;&gt;""</formula>
    </cfRule>
  </conditionalFormatting>
  <conditionalFormatting sqref="U30">
    <cfRule type="expression" dxfId="58" priority="3974">
      <formula>$B30=""</formula>
    </cfRule>
    <cfRule type="expression" dxfId="57" priority="3975">
      <formula>$B30=0</formula>
    </cfRule>
    <cfRule type="expression" dxfId="56" priority="3976">
      <formula>$B30&lt;&gt;""</formula>
    </cfRule>
  </conditionalFormatting>
  <conditionalFormatting sqref="V30">
    <cfRule type="expression" dxfId="55" priority="3971">
      <formula>$B30=""</formula>
    </cfRule>
    <cfRule type="expression" dxfId="54" priority="3972">
      <formula>$B30=0</formula>
    </cfRule>
    <cfRule type="expression" dxfId="53" priority="3973">
      <formula>$B30&lt;&gt;""</formula>
    </cfRule>
  </conditionalFormatting>
  <conditionalFormatting sqref="S32">
    <cfRule type="expression" dxfId="52" priority="3968">
      <formula>$B32=""</formula>
    </cfRule>
    <cfRule type="expression" dxfId="51" priority="3969">
      <formula>$B32=0</formula>
    </cfRule>
    <cfRule type="expression" dxfId="50" priority="3970">
      <formula>$B32&lt;&gt;""</formula>
    </cfRule>
  </conditionalFormatting>
  <conditionalFormatting sqref="T32">
    <cfRule type="expression" dxfId="49" priority="3965">
      <formula>$B32=""</formula>
    </cfRule>
    <cfRule type="expression" dxfId="48" priority="3966">
      <formula>$B32=0</formula>
    </cfRule>
    <cfRule type="expression" dxfId="47" priority="3967">
      <formula>$B32&lt;&gt;""</formula>
    </cfRule>
  </conditionalFormatting>
  <conditionalFormatting sqref="U32">
    <cfRule type="expression" dxfId="46" priority="3962">
      <formula>$B32=""</formula>
    </cfRule>
    <cfRule type="expression" dxfId="45" priority="3963">
      <formula>$B32=0</formula>
    </cfRule>
    <cfRule type="expression" dxfId="44" priority="3964">
      <formula>$B32&lt;&gt;""</formula>
    </cfRule>
  </conditionalFormatting>
  <conditionalFormatting sqref="V32">
    <cfRule type="expression" dxfId="43" priority="3959">
      <formula>$B32=""</formula>
    </cfRule>
    <cfRule type="expression" dxfId="42" priority="3960">
      <formula>$B32=0</formula>
    </cfRule>
    <cfRule type="expression" dxfId="41" priority="3961">
      <formula>$B32&lt;&gt;""</formula>
    </cfRule>
  </conditionalFormatting>
  <conditionalFormatting sqref="S35">
    <cfRule type="expression" dxfId="40" priority="3956">
      <formula>$B35=""</formula>
    </cfRule>
    <cfRule type="expression" dxfId="39" priority="3957">
      <formula>$B35=0</formula>
    </cfRule>
    <cfRule type="expression" dxfId="38" priority="3958">
      <formula>$B35&lt;&gt;""</formula>
    </cfRule>
  </conditionalFormatting>
  <conditionalFormatting sqref="T35">
    <cfRule type="expression" dxfId="37" priority="3953">
      <formula>$B35=""</formula>
    </cfRule>
    <cfRule type="expression" dxfId="36" priority="3954">
      <formula>$B35=0</formula>
    </cfRule>
    <cfRule type="expression" dxfId="35" priority="3955">
      <formula>$B35&lt;&gt;""</formula>
    </cfRule>
  </conditionalFormatting>
  <conditionalFormatting sqref="U35">
    <cfRule type="expression" dxfId="34" priority="3950">
      <formula>$B35=""</formula>
    </cfRule>
    <cfRule type="expression" dxfId="33" priority="3951">
      <formula>$B35=0</formula>
    </cfRule>
    <cfRule type="expression" dxfId="32" priority="3952">
      <formula>$B35&lt;&gt;""</formula>
    </cfRule>
  </conditionalFormatting>
  <conditionalFormatting sqref="V35">
    <cfRule type="expression" dxfId="31" priority="3947">
      <formula>$B35=""</formula>
    </cfRule>
    <cfRule type="expression" dxfId="30" priority="3948">
      <formula>$B35=0</formula>
    </cfRule>
    <cfRule type="expression" dxfId="29" priority="3949">
      <formula>$B35&lt;&gt;""</formula>
    </cfRule>
  </conditionalFormatting>
  <conditionalFormatting sqref="S34">
    <cfRule type="expression" dxfId="28" priority="3944">
      <formula>$B34=""</formula>
    </cfRule>
    <cfRule type="expression" dxfId="27" priority="3945">
      <formula>$B34=0</formula>
    </cfRule>
    <cfRule type="expression" dxfId="26" priority="3946">
      <formula>$B34&lt;&gt;""</formula>
    </cfRule>
  </conditionalFormatting>
  <conditionalFormatting sqref="T34">
    <cfRule type="expression" dxfId="25" priority="3941">
      <formula>$B34=""</formula>
    </cfRule>
    <cfRule type="expression" dxfId="24" priority="3942">
      <formula>$B34=0</formula>
    </cfRule>
    <cfRule type="expression" dxfId="23" priority="3943">
      <formula>$B34&lt;&gt;""</formula>
    </cfRule>
  </conditionalFormatting>
  <conditionalFormatting sqref="U34">
    <cfRule type="expression" dxfId="22" priority="3938">
      <formula>$B34=""</formula>
    </cfRule>
    <cfRule type="expression" dxfId="21" priority="3939">
      <formula>$B34=0</formula>
    </cfRule>
    <cfRule type="expression" dxfId="20" priority="3940">
      <formula>$B34&lt;&gt;""</formula>
    </cfRule>
  </conditionalFormatting>
  <conditionalFormatting sqref="V34">
    <cfRule type="expression" dxfId="19" priority="3935">
      <formula>$B34=""</formula>
    </cfRule>
    <cfRule type="expression" dxfId="18" priority="3936">
      <formula>$B34=0</formula>
    </cfRule>
    <cfRule type="expression" dxfId="17" priority="3937">
      <formula>$B34&lt;&gt;""</formula>
    </cfRule>
  </conditionalFormatting>
  <conditionalFormatting sqref="S36">
    <cfRule type="expression" dxfId="16" priority="3920">
      <formula>$B36=""</formula>
    </cfRule>
    <cfRule type="expression" dxfId="15" priority="3921">
      <formula>$B36=0</formula>
    </cfRule>
    <cfRule type="expression" dxfId="14" priority="3922">
      <formula>$B36&lt;&gt;""</formula>
    </cfRule>
  </conditionalFormatting>
  <conditionalFormatting sqref="T36">
    <cfRule type="expression" dxfId="13" priority="3917">
      <formula>$B36=""</formula>
    </cfRule>
    <cfRule type="expression" dxfId="12" priority="3918">
      <formula>$B36=0</formula>
    </cfRule>
    <cfRule type="expression" dxfId="11" priority="3919">
      <formula>$B36&lt;&gt;""</formula>
    </cfRule>
  </conditionalFormatting>
  <conditionalFormatting sqref="U36">
    <cfRule type="expression" dxfId="10" priority="3914">
      <formula>$B36=""</formula>
    </cfRule>
    <cfRule type="expression" dxfId="9" priority="3915">
      <formula>$B36=0</formula>
    </cfRule>
    <cfRule type="expression" dxfId="8" priority="3916">
      <formula>$B36&lt;&gt;""</formula>
    </cfRule>
  </conditionalFormatting>
  <conditionalFormatting sqref="V36">
    <cfRule type="expression" dxfId="7" priority="3911">
      <formula>$B36=""</formula>
    </cfRule>
    <cfRule type="expression" dxfId="6" priority="3912">
      <formula>$B36=0</formula>
    </cfRule>
    <cfRule type="expression" dxfId="5" priority="3913">
      <formula>$B36&lt;&gt;""</formula>
    </cfRule>
  </conditionalFormatting>
  <conditionalFormatting sqref="T30">
    <cfRule type="expression" dxfId="4" priority="3896">
      <formula>$B30=""</formula>
    </cfRule>
    <cfRule type="expression" dxfId="3" priority="3897">
      <formula>$B30=0</formula>
    </cfRule>
    <cfRule type="expression" dxfId="2" priority="3898">
      <formula>$B30&lt;&gt;""</formula>
    </cfRule>
  </conditionalFormatting>
  <conditionalFormatting sqref="G15 M15">
    <cfRule type="containsErrors" dxfId="1" priority="1">
      <formula>ISERROR(G15)</formula>
    </cfRule>
  </conditionalFormatting>
  <pageMargins left="0.7" right="0.45" top="0.75" bottom="0.75" header="0.3" footer="0.3"/>
  <pageSetup paperSize="10000" orientation="landscape" horizontalDpi="0" verticalDpi="0" r:id="rId1"/>
  <headerFooter>
    <oddFooter>&amp;CPage &amp;P
Nutrition in Emergencies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XFD10"/>
  <sheetViews>
    <sheetView topLeftCell="B1" zoomScaleNormal="100" workbookViewId="0">
      <pane ySplit="10" topLeftCell="A11" activePane="bottomLeft" state="frozen"/>
      <selection activeCell="B1" sqref="B1"/>
      <selection pane="bottomLeft" activeCell="B3" sqref="B3"/>
    </sheetView>
  </sheetViews>
  <sheetFormatPr defaultColWidth="0" defaultRowHeight="14.4" zeroHeight="1" x14ac:dyDescent="0.3"/>
  <cols>
    <col min="1" max="1" width="8.6640625" hidden="1" customWidth="1"/>
    <col min="2" max="3" width="18.6640625" customWidth="1"/>
    <col min="4" max="4" width="0.109375" customWidth="1"/>
    <col min="5" max="5" width="27.33203125" customWidth="1"/>
    <col min="6" max="206" width="8.6640625" customWidth="1"/>
    <col min="207" max="207" width="10.109375" customWidth="1"/>
    <col min="208" max="208" width="11" customWidth="1"/>
    <col min="209" max="209" width="11.33203125" customWidth="1"/>
    <col min="210" max="211" width="8.6640625" customWidth="1"/>
    <col min="212" max="16384" width="1.109375" hidden="1"/>
  </cols>
  <sheetData>
    <row r="1" spans="2:16384" s="2" customFormat="1" ht="30" customHeight="1" x14ac:dyDescent="0.3">
      <c r="B1" s="919" t="s">
        <v>398</v>
      </c>
      <c r="C1" s="195" t="s">
        <v>150</v>
      </c>
      <c r="D1" s="195"/>
      <c r="E1" s="920" t="str">
        <f>Summary!A5</f>
        <v>Total Popn of Region:</v>
      </c>
      <c r="F1" s="918" t="s">
        <v>11</v>
      </c>
      <c r="G1" s="918"/>
      <c r="H1" s="918"/>
      <c r="I1" s="918"/>
      <c r="J1" s="918"/>
      <c r="K1" s="918"/>
      <c r="L1" s="918"/>
      <c r="M1" s="918"/>
      <c r="N1" s="918"/>
      <c r="O1" s="918"/>
      <c r="P1" s="918"/>
      <c r="Q1" s="918"/>
      <c r="R1" s="918"/>
      <c r="S1" s="917" t="s">
        <v>1</v>
      </c>
      <c r="T1" s="918"/>
      <c r="U1" s="918"/>
      <c r="V1" s="918"/>
      <c r="W1" s="918"/>
      <c r="X1" s="918"/>
      <c r="Y1" s="918"/>
      <c r="Z1" s="918"/>
      <c r="AA1" s="918"/>
      <c r="AB1" s="918"/>
      <c r="AC1" s="918"/>
      <c r="AD1" s="918"/>
      <c r="AE1" s="918"/>
      <c r="AF1" s="917" t="s">
        <v>2</v>
      </c>
      <c r="AG1" s="918"/>
      <c r="AH1" s="918"/>
      <c r="AI1" s="918"/>
      <c r="AJ1" s="918"/>
      <c r="AK1" s="918"/>
      <c r="AL1" s="918"/>
      <c r="AM1" s="918"/>
      <c r="AN1" s="918"/>
      <c r="AO1" s="918"/>
      <c r="AP1" s="918"/>
      <c r="AQ1" s="918"/>
      <c r="AR1" s="918"/>
      <c r="AS1" s="917" t="s">
        <v>3</v>
      </c>
      <c r="AT1" s="918"/>
      <c r="AU1" s="918"/>
      <c r="AV1" s="918"/>
      <c r="AW1" s="918"/>
      <c r="AX1" s="918"/>
      <c r="AY1" s="918"/>
      <c r="AZ1" s="918"/>
      <c r="BA1" s="918"/>
      <c r="BB1" s="918"/>
      <c r="BC1" s="918"/>
      <c r="BD1" s="918"/>
      <c r="BE1" s="918"/>
      <c r="BF1" s="917" t="s">
        <v>4</v>
      </c>
      <c r="BG1" s="918"/>
      <c r="BH1" s="918"/>
      <c r="BI1" s="918"/>
      <c r="BJ1" s="918"/>
      <c r="BK1" s="918"/>
      <c r="BL1" s="918"/>
      <c r="BM1" s="918"/>
      <c r="BN1" s="918"/>
      <c r="BO1" s="918"/>
      <c r="BP1" s="918"/>
      <c r="BQ1" s="918"/>
      <c r="BR1" s="918"/>
      <c r="BS1" s="917" t="s">
        <v>5</v>
      </c>
      <c r="BT1" s="918"/>
      <c r="BU1" s="918"/>
      <c r="BV1" s="918"/>
      <c r="BW1" s="918"/>
      <c r="BX1" s="918"/>
      <c r="BY1" s="918"/>
      <c r="BZ1" s="918"/>
      <c r="CA1" s="918"/>
      <c r="CB1" s="918"/>
      <c r="CC1" s="918"/>
      <c r="CD1" s="918"/>
      <c r="CE1" s="918"/>
      <c r="CF1" s="917" t="s">
        <v>6</v>
      </c>
      <c r="CG1" s="918"/>
      <c r="CH1" s="918"/>
      <c r="CI1" s="918"/>
      <c r="CJ1" s="918"/>
      <c r="CK1" s="918"/>
      <c r="CL1" s="918"/>
      <c r="CM1" s="918"/>
      <c r="CN1" s="918"/>
      <c r="CO1" s="918"/>
      <c r="CP1" s="918"/>
      <c r="CQ1" s="918"/>
      <c r="CR1" s="918"/>
      <c r="CS1" s="916" t="s">
        <v>11</v>
      </c>
      <c r="CT1" s="916"/>
      <c r="CU1" s="916"/>
      <c r="CV1" s="916"/>
      <c r="CW1" s="916"/>
      <c r="CX1" s="916"/>
      <c r="CY1" s="916"/>
      <c r="CZ1" s="916"/>
      <c r="DA1" s="916"/>
      <c r="DB1" s="916"/>
      <c r="DC1" s="916"/>
      <c r="DD1" s="916"/>
      <c r="DE1" s="916"/>
      <c r="DF1" s="915" t="s">
        <v>1</v>
      </c>
      <c r="DG1" s="916"/>
      <c r="DH1" s="916"/>
      <c r="DI1" s="916"/>
      <c r="DJ1" s="916"/>
      <c r="DK1" s="916"/>
      <c r="DL1" s="916"/>
      <c r="DM1" s="916"/>
      <c r="DN1" s="916"/>
      <c r="DO1" s="916"/>
      <c r="DP1" s="916"/>
      <c r="DQ1" s="916"/>
      <c r="DR1" s="916"/>
      <c r="DS1" s="915" t="s">
        <v>2</v>
      </c>
      <c r="DT1" s="916"/>
      <c r="DU1" s="916"/>
      <c r="DV1" s="916"/>
      <c r="DW1" s="916"/>
      <c r="DX1" s="916"/>
      <c r="DY1" s="916"/>
      <c r="DZ1" s="916"/>
      <c r="EA1" s="916"/>
      <c r="EB1" s="916"/>
      <c r="EC1" s="916"/>
      <c r="ED1" s="916"/>
      <c r="EE1" s="916"/>
      <c r="EF1" s="915" t="s">
        <v>3</v>
      </c>
      <c r="EG1" s="916"/>
      <c r="EH1" s="916"/>
      <c r="EI1" s="916"/>
      <c r="EJ1" s="916"/>
      <c r="EK1" s="916"/>
      <c r="EL1" s="916"/>
      <c r="EM1" s="916"/>
      <c r="EN1" s="916"/>
      <c r="EO1" s="916"/>
      <c r="EP1" s="916"/>
      <c r="EQ1" s="916"/>
      <c r="ER1" s="916"/>
      <c r="ES1" s="915" t="s">
        <v>4</v>
      </c>
      <c r="ET1" s="916"/>
      <c r="EU1" s="916"/>
      <c r="EV1" s="916"/>
      <c r="EW1" s="916"/>
      <c r="EX1" s="916"/>
      <c r="EY1" s="916"/>
      <c r="EZ1" s="916"/>
      <c r="FA1" s="916"/>
      <c r="FB1" s="916"/>
      <c r="FC1" s="916"/>
      <c r="FD1" s="916"/>
      <c r="FE1" s="916"/>
      <c r="FF1" s="915" t="s">
        <v>5</v>
      </c>
      <c r="FG1" s="916"/>
      <c r="FH1" s="916"/>
      <c r="FI1" s="916"/>
      <c r="FJ1" s="916"/>
      <c r="FK1" s="916"/>
      <c r="FL1" s="916"/>
      <c r="FM1" s="916"/>
      <c r="FN1" s="916"/>
      <c r="FO1" s="916"/>
      <c r="FP1" s="916"/>
      <c r="FQ1" s="916"/>
      <c r="FR1" s="916"/>
      <c r="FS1" s="912" t="s">
        <v>6</v>
      </c>
      <c r="FT1" s="913"/>
      <c r="FU1" s="913"/>
      <c r="FV1" s="913"/>
      <c r="FW1" s="913"/>
      <c r="FX1" s="913"/>
      <c r="FY1" s="913"/>
      <c r="FZ1" s="913"/>
      <c r="GA1" s="913"/>
      <c r="GB1" s="913"/>
      <c r="GC1" s="913"/>
      <c r="GD1" s="913"/>
      <c r="GE1" s="914"/>
      <c r="GF1" s="514" t="s">
        <v>251</v>
      </c>
      <c r="GG1" s="515"/>
      <c r="GH1" s="516"/>
      <c r="GI1" s="531" t="s">
        <v>182</v>
      </c>
      <c r="GJ1" s="531"/>
      <c r="GK1" s="531"/>
      <c r="GL1" s="531"/>
      <c r="GM1" s="531"/>
      <c r="GN1" s="520" t="s">
        <v>182</v>
      </c>
      <c r="GO1" s="520"/>
      <c r="GP1" s="520"/>
      <c r="GQ1" s="520"/>
      <c r="GR1" s="520"/>
      <c r="GS1" s="926" t="s">
        <v>194</v>
      </c>
      <c r="GT1" s="928" t="s">
        <v>206</v>
      </c>
      <c r="GU1" s="928"/>
      <c r="GV1" s="928" t="s">
        <v>203</v>
      </c>
      <c r="GW1" s="928"/>
      <c r="GX1" s="929" t="s">
        <v>207</v>
      </c>
      <c r="GY1" s="922" t="s">
        <v>208</v>
      </c>
      <c r="GZ1" s="909" t="s">
        <v>401</v>
      </c>
      <c r="HA1" s="909" t="s">
        <v>402</v>
      </c>
      <c r="HB1" s="909" t="s">
        <v>399</v>
      </c>
      <c r="HC1" s="909" t="s">
        <v>400</v>
      </c>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2:16384" s="2" customFormat="1" x14ac:dyDescent="0.3">
      <c r="B2" s="919"/>
      <c r="C2" s="194" t="s">
        <v>109</v>
      </c>
      <c r="D2" s="185" t="s">
        <v>110</v>
      </c>
      <c r="E2" s="921"/>
      <c r="F2" s="142" t="s">
        <v>12</v>
      </c>
      <c r="G2" s="142" t="s">
        <v>13</v>
      </c>
      <c r="H2" s="142" t="s">
        <v>14</v>
      </c>
      <c r="I2" s="142" t="s">
        <v>15</v>
      </c>
      <c r="J2" s="142" t="s">
        <v>12</v>
      </c>
      <c r="K2" s="142" t="s">
        <v>16</v>
      </c>
      <c r="L2" s="142" t="s">
        <v>17</v>
      </c>
      <c r="M2" s="142" t="s">
        <v>18</v>
      </c>
      <c r="N2" s="142" t="s">
        <v>12</v>
      </c>
      <c r="O2" s="142" t="s">
        <v>13</v>
      </c>
      <c r="P2" s="142" t="s">
        <v>19</v>
      </c>
      <c r="Q2" s="142" t="s">
        <v>20</v>
      </c>
      <c r="R2" s="142" t="s">
        <v>21</v>
      </c>
      <c r="S2" s="142" t="s">
        <v>12</v>
      </c>
      <c r="T2" s="142" t="s">
        <v>13</v>
      </c>
      <c r="U2" s="142" t="s">
        <v>14</v>
      </c>
      <c r="V2" s="142" t="s">
        <v>15</v>
      </c>
      <c r="W2" s="142" t="s">
        <v>12</v>
      </c>
      <c r="X2" s="142" t="s">
        <v>16</v>
      </c>
      <c r="Y2" s="142" t="s">
        <v>17</v>
      </c>
      <c r="Z2" s="142" t="s">
        <v>18</v>
      </c>
      <c r="AA2" s="142" t="s">
        <v>12</v>
      </c>
      <c r="AB2" s="142" t="s">
        <v>13</v>
      </c>
      <c r="AC2" s="142" t="s">
        <v>19</v>
      </c>
      <c r="AD2" s="142" t="s">
        <v>20</v>
      </c>
      <c r="AE2" s="142" t="s">
        <v>21</v>
      </c>
      <c r="AF2" s="142" t="s">
        <v>12</v>
      </c>
      <c r="AG2" s="142" t="s">
        <v>13</v>
      </c>
      <c r="AH2" s="142" t="s">
        <v>14</v>
      </c>
      <c r="AI2" s="142" t="s">
        <v>15</v>
      </c>
      <c r="AJ2" s="142" t="s">
        <v>12</v>
      </c>
      <c r="AK2" s="142" t="s">
        <v>16</v>
      </c>
      <c r="AL2" s="142" t="s">
        <v>17</v>
      </c>
      <c r="AM2" s="142" t="s">
        <v>18</v>
      </c>
      <c r="AN2" s="142" t="s">
        <v>12</v>
      </c>
      <c r="AO2" s="142" t="s">
        <v>13</v>
      </c>
      <c r="AP2" s="142" t="s">
        <v>19</v>
      </c>
      <c r="AQ2" s="142" t="s">
        <v>20</v>
      </c>
      <c r="AR2" s="142" t="s">
        <v>21</v>
      </c>
      <c r="AS2" s="142" t="s">
        <v>12</v>
      </c>
      <c r="AT2" s="142" t="s">
        <v>13</v>
      </c>
      <c r="AU2" s="142" t="s">
        <v>14</v>
      </c>
      <c r="AV2" s="142" t="s">
        <v>15</v>
      </c>
      <c r="AW2" s="142" t="s">
        <v>12</v>
      </c>
      <c r="AX2" s="142" t="s">
        <v>16</v>
      </c>
      <c r="AY2" s="142" t="s">
        <v>17</v>
      </c>
      <c r="AZ2" s="142" t="s">
        <v>18</v>
      </c>
      <c r="BA2" s="142" t="s">
        <v>12</v>
      </c>
      <c r="BB2" s="142" t="s">
        <v>13</v>
      </c>
      <c r="BC2" s="142" t="s">
        <v>19</v>
      </c>
      <c r="BD2" s="142" t="s">
        <v>20</v>
      </c>
      <c r="BE2" s="142" t="s">
        <v>21</v>
      </c>
      <c r="BF2" s="142" t="s">
        <v>12</v>
      </c>
      <c r="BG2" s="142" t="s">
        <v>13</v>
      </c>
      <c r="BH2" s="142" t="s">
        <v>14</v>
      </c>
      <c r="BI2" s="142" t="s">
        <v>15</v>
      </c>
      <c r="BJ2" s="142" t="s">
        <v>12</v>
      </c>
      <c r="BK2" s="142" t="s">
        <v>16</v>
      </c>
      <c r="BL2" s="142" t="s">
        <v>17</v>
      </c>
      <c r="BM2" s="142" t="s">
        <v>18</v>
      </c>
      <c r="BN2" s="142" t="s">
        <v>12</v>
      </c>
      <c r="BO2" s="142" t="s">
        <v>13</v>
      </c>
      <c r="BP2" s="142" t="s">
        <v>19</v>
      </c>
      <c r="BQ2" s="142" t="s">
        <v>20</v>
      </c>
      <c r="BR2" s="142" t="s">
        <v>21</v>
      </c>
      <c r="BS2" s="142" t="s">
        <v>12</v>
      </c>
      <c r="BT2" s="142" t="s">
        <v>13</v>
      </c>
      <c r="BU2" s="142" t="s">
        <v>14</v>
      </c>
      <c r="BV2" s="142" t="s">
        <v>15</v>
      </c>
      <c r="BW2" s="142" t="s">
        <v>12</v>
      </c>
      <c r="BX2" s="142" t="s">
        <v>16</v>
      </c>
      <c r="BY2" s="142" t="s">
        <v>17</v>
      </c>
      <c r="BZ2" s="142" t="s">
        <v>18</v>
      </c>
      <c r="CA2" s="142" t="s">
        <v>12</v>
      </c>
      <c r="CB2" s="142" t="s">
        <v>13</v>
      </c>
      <c r="CC2" s="142" t="s">
        <v>19</v>
      </c>
      <c r="CD2" s="142" t="s">
        <v>20</v>
      </c>
      <c r="CE2" s="142" t="s">
        <v>21</v>
      </c>
      <c r="CF2" s="142" t="s">
        <v>12</v>
      </c>
      <c r="CG2" s="142" t="s">
        <v>13</v>
      </c>
      <c r="CH2" s="142" t="s">
        <v>14</v>
      </c>
      <c r="CI2" s="142" t="s">
        <v>15</v>
      </c>
      <c r="CJ2" s="142" t="s">
        <v>12</v>
      </c>
      <c r="CK2" s="142" t="s">
        <v>16</v>
      </c>
      <c r="CL2" s="142" t="s">
        <v>17</v>
      </c>
      <c r="CM2" s="142" t="s">
        <v>18</v>
      </c>
      <c r="CN2" s="142" t="s">
        <v>12</v>
      </c>
      <c r="CO2" s="142" t="s">
        <v>13</v>
      </c>
      <c r="CP2" s="142" t="s">
        <v>19</v>
      </c>
      <c r="CQ2" s="142" t="s">
        <v>20</v>
      </c>
      <c r="CR2" s="142" t="s">
        <v>21</v>
      </c>
      <c r="CS2" s="188" t="s">
        <v>12</v>
      </c>
      <c r="CT2" s="188" t="s">
        <v>13</v>
      </c>
      <c r="CU2" s="188" t="s">
        <v>14</v>
      </c>
      <c r="CV2" s="188" t="s">
        <v>15</v>
      </c>
      <c r="CW2" s="188" t="s">
        <v>12</v>
      </c>
      <c r="CX2" s="188" t="s">
        <v>16</v>
      </c>
      <c r="CY2" s="188" t="s">
        <v>17</v>
      </c>
      <c r="CZ2" s="188" t="s">
        <v>18</v>
      </c>
      <c r="DA2" s="188" t="s">
        <v>12</v>
      </c>
      <c r="DB2" s="188" t="s">
        <v>13</v>
      </c>
      <c r="DC2" s="188" t="s">
        <v>19</v>
      </c>
      <c r="DD2" s="188" t="s">
        <v>20</v>
      </c>
      <c r="DE2" s="188" t="s">
        <v>21</v>
      </c>
      <c r="DF2" s="188" t="s">
        <v>12</v>
      </c>
      <c r="DG2" s="188" t="s">
        <v>13</v>
      </c>
      <c r="DH2" s="188" t="s">
        <v>14</v>
      </c>
      <c r="DI2" s="188" t="s">
        <v>15</v>
      </c>
      <c r="DJ2" s="188" t="s">
        <v>12</v>
      </c>
      <c r="DK2" s="188" t="s">
        <v>16</v>
      </c>
      <c r="DL2" s="188" t="s">
        <v>17</v>
      </c>
      <c r="DM2" s="188" t="s">
        <v>18</v>
      </c>
      <c r="DN2" s="188" t="s">
        <v>12</v>
      </c>
      <c r="DO2" s="188" t="s">
        <v>13</v>
      </c>
      <c r="DP2" s="188" t="s">
        <v>19</v>
      </c>
      <c r="DQ2" s="188" t="s">
        <v>20</v>
      </c>
      <c r="DR2" s="188" t="s">
        <v>21</v>
      </c>
      <c r="DS2" s="188" t="s">
        <v>12</v>
      </c>
      <c r="DT2" s="188" t="s">
        <v>13</v>
      </c>
      <c r="DU2" s="188" t="s">
        <v>14</v>
      </c>
      <c r="DV2" s="188" t="s">
        <v>15</v>
      </c>
      <c r="DW2" s="188" t="s">
        <v>12</v>
      </c>
      <c r="DX2" s="188" t="s">
        <v>16</v>
      </c>
      <c r="DY2" s="188" t="s">
        <v>17</v>
      </c>
      <c r="DZ2" s="188" t="s">
        <v>18</v>
      </c>
      <c r="EA2" s="188" t="s">
        <v>12</v>
      </c>
      <c r="EB2" s="188" t="s">
        <v>13</v>
      </c>
      <c r="EC2" s="188" t="s">
        <v>19</v>
      </c>
      <c r="ED2" s="188" t="s">
        <v>20</v>
      </c>
      <c r="EE2" s="188" t="s">
        <v>21</v>
      </c>
      <c r="EF2" s="188" t="s">
        <v>12</v>
      </c>
      <c r="EG2" s="188" t="s">
        <v>13</v>
      </c>
      <c r="EH2" s="188" t="s">
        <v>14</v>
      </c>
      <c r="EI2" s="188" t="s">
        <v>15</v>
      </c>
      <c r="EJ2" s="188" t="s">
        <v>12</v>
      </c>
      <c r="EK2" s="188" t="s">
        <v>16</v>
      </c>
      <c r="EL2" s="188" t="s">
        <v>17</v>
      </c>
      <c r="EM2" s="188" t="s">
        <v>18</v>
      </c>
      <c r="EN2" s="188" t="s">
        <v>12</v>
      </c>
      <c r="EO2" s="188" t="s">
        <v>13</v>
      </c>
      <c r="EP2" s="188" t="s">
        <v>19</v>
      </c>
      <c r="EQ2" s="188" t="s">
        <v>20</v>
      </c>
      <c r="ER2" s="188" t="s">
        <v>21</v>
      </c>
      <c r="ES2" s="188" t="s">
        <v>12</v>
      </c>
      <c r="ET2" s="188" t="s">
        <v>13</v>
      </c>
      <c r="EU2" s="188" t="s">
        <v>14</v>
      </c>
      <c r="EV2" s="188" t="s">
        <v>15</v>
      </c>
      <c r="EW2" s="188" t="s">
        <v>12</v>
      </c>
      <c r="EX2" s="188" t="s">
        <v>16</v>
      </c>
      <c r="EY2" s="188" t="s">
        <v>17</v>
      </c>
      <c r="EZ2" s="188" t="s">
        <v>18</v>
      </c>
      <c r="FA2" s="188" t="s">
        <v>12</v>
      </c>
      <c r="FB2" s="188" t="s">
        <v>13</v>
      </c>
      <c r="FC2" s="188" t="s">
        <v>19</v>
      </c>
      <c r="FD2" s="188" t="s">
        <v>20</v>
      </c>
      <c r="FE2" s="188" t="s">
        <v>21</v>
      </c>
      <c r="FF2" s="188" t="s">
        <v>12</v>
      </c>
      <c r="FG2" s="188" t="s">
        <v>13</v>
      </c>
      <c r="FH2" s="188" t="s">
        <v>14</v>
      </c>
      <c r="FI2" s="188" t="s">
        <v>15</v>
      </c>
      <c r="FJ2" s="188" t="s">
        <v>12</v>
      </c>
      <c r="FK2" s="188" t="s">
        <v>16</v>
      </c>
      <c r="FL2" s="188" t="s">
        <v>17</v>
      </c>
      <c r="FM2" s="188" t="s">
        <v>18</v>
      </c>
      <c r="FN2" s="188" t="s">
        <v>12</v>
      </c>
      <c r="FO2" s="188" t="s">
        <v>13</v>
      </c>
      <c r="FP2" s="188" t="s">
        <v>19</v>
      </c>
      <c r="FQ2" s="188" t="s">
        <v>20</v>
      </c>
      <c r="FR2" s="188" t="s">
        <v>21</v>
      </c>
      <c r="FS2" s="188" t="s">
        <v>12</v>
      </c>
      <c r="FT2" s="188" t="s">
        <v>13</v>
      </c>
      <c r="FU2" s="188" t="s">
        <v>14</v>
      </c>
      <c r="FV2" s="188" t="s">
        <v>15</v>
      </c>
      <c r="FW2" s="188" t="s">
        <v>12</v>
      </c>
      <c r="FX2" s="188" t="s">
        <v>16</v>
      </c>
      <c r="FY2" s="188" t="s">
        <v>17</v>
      </c>
      <c r="FZ2" s="188" t="s">
        <v>18</v>
      </c>
      <c r="GA2" s="188" t="s">
        <v>12</v>
      </c>
      <c r="GB2" s="188" t="s">
        <v>13</v>
      </c>
      <c r="GC2" s="188" t="s">
        <v>19</v>
      </c>
      <c r="GD2" s="188" t="s">
        <v>20</v>
      </c>
      <c r="GE2" s="188" t="s">
        <v>21</v>
      </c>
      <c r="GF2" s="105" t="s">
        <v>92</v>
      </c>
      <c r="GG2" s="106" t="s">
        <v>183</v>
      </c>
      <c r="GH2" s="106" t="s">
        <v>93</v>
      </c>
      <c r="GI2" s="142" t="s">
        <v>12</v>
      </c>
      <c r="GJ2" s="142" t="s">
        <v>13</v>
      </c>
      <c r="GK2" s="75" t="s">
        <v>19</v>
      </c>
      <c r="GL2" s="75" t="s">
        <v>20</v>
      </c>
      <c r="GM2" s="75" t="s">
        <v>21</v>
      </c>
      <c r="GN2" s="76" t="s">
        <v>12</v>
      </c>
      <c r="GO2" s="76" t="s">
        <v>13</v>
      </c>
      <c r="GP2" s="76" t="s">
        <v>19</v>
      </c>
      <c r="GQ2" s="76" t="s">
        <v>20</v>
      </c>
      <c r="GR2" s="76" t="s">
        <v>21</v>
      </c>
      <c r="GS2" s="927"/>
      <c r="GT2" s="189" t="s">
        <v>209</v>
      </c>
      <c r="GU2" s="190" t="s">
        <v>210</v>
      </c>
      <c r="GV2" s="189" t="s">
        <v>209</v>
      </c>
      <c r="GW2" s="190" t="s">
        <v>210</v>
      </c>
      <c r="GX2" s="930"/>
      <c r="GY2" s="923"/>
      <c r="GZ2" s="910"/>
      <c r="HA2" s="910"/>
      <c r="HB2" s="910"/>
      <c r="HC2" s="910"/>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2:16384" s="4" customFormat="1" ht="48" customHeight="1" x14ac:dyDescent="0.3">
      <c r="B3" s="191" t="str">
        <f>CONCATENATE("Region"," ",ProvsCities!N2)</f>
        <v>Region 2</v>
      </c>
      <c r="C3" s="312">
        <f>Summary!W21</f>
        <v>292030</v>
      </c>
      <c r="D3" s="192" t="e">
        <f>Summary!#REF!</f>
        <v>#REF!</v>
      </c>
      <c r="E3" s="392">
        <f>IF(Summary!$B$5="","Required Data Missing. Enter Total Popn of Mun/City in 'Summary', cell B5",Summary!$B$5)</f>
        <v>3451410</v>
      </c>
      <c r="F3" s="313">
        <f>Summary!$C$8</f>
        <v>12546</v>
      </c>
      <c r="G3" s="313">
        <f>Summary!$C$9</f>
        <v>314</v>
      </c>
      <c r="H3" s="313">
        <f>Summary!$C$11</f>
        <v>30</v>
      </c>
      <c r="I3" s="313">
        <f>Summary!$C$10</f>
        <v>77</v>
      </c>
      <c r="J3" s="313">
        <f>Summary!$C$12</f>
        <v>11723</v>
      </c>
      <c r="K3" s="313">
        <f>Summary!$C$15</f>
        <v>122</v>
      </c>
      <c r="L3" s="313">
        <f>Summary!$C$14</f>
        <v>238</v>
      </c>
      <c r="M3" s="313">
        <f>Summary!$C$13</f>
        <v>925</v>
      </c>
      <c r="N3" s="313">
        <f>Summary!$C$16</f>
        <v>12147</v>
      </c>
      <c r="O3" s="313">
        <f>Summary!$C$17</f>
        <v>320</v>
      </c>
      <c r="P3" s="313">
        <f>Summary!$C$18</f>
        <v>250</v>
      </c>
      <c r="Q3" s="313">
        <f>Summary!$C$20</f>
        <v>149</v>
      </c>
      <c r="R3" s="313">
        <f>Summary!$C$19</f>
        <v>178</v>
      </c>
      <c r="S3" s="313">
        <f>Summary!$F$8</f>
        <v>11873</v>
      </c>
      <c r="T3" s="313">
        <f>Summary!$F$9</f>
        <v>111</v>
      </c>
      <c r="U3" s="313">
        <f>Summary!$F$11</f>
        <v>41</v>
      </c>
      <c r="V3" s="313">
        <f>Summary!$F$10</f>
        <v>125</v>
      </c>
      <c r="W3" s="313">
        <f>Summary!$F$12</f>
        <v>11235</v>
      </c>
      <c r="X3" s="313">
        <f>Summary!$F$15</f>
        <v>168</v>
      </c>
      <c r="Y3" s="313">
        <f>Summary!$F$14</f>
        <v>345</v>
      </c>
      <c r="Z3" s="313">
        <f>Summary!$F$13</f>
        <v>512</v>
      </c>
      <c r="AA3" s="313">
        <f>Summary!$F$16</f>
        <v>11724</v>
      </c>
      <c r="AB3" s="313">
        <f>Summary!$F$17</f>
        <v>227</v>
      </c>
      <c r="AC3" s="313">
        <f>Summary!$F$18</f>
        <v>108</v>
      </c>
      <c r="AD3" s="313">
        <f>Summary!$F$20</f>
        <v>83</v>
      </c>
      <c r="AE3" s="313">
        <f>Summary!$F$19</f>
        <v>148</v>
      </c>
      <c r="AF3" s="313">
        <f>Summary!$I$8</f>
        <v>27104</v>
      </c>
      <c r="AG3" s="313">
        <f>Summary!$I$9</f>
        <v>295</v>
      </c>
      <c r="AH3" s="313">
        <f>Summary!$I$11</f>
        <v>117</v>
      </c>
      <c r="AI3" s="313">
        <f>Summary!$I$10</f>
        <v>630</v>
      </c>
      <c r="AJ3" s="313">
        <f>Summary!$I$12</f>
        <v>25369</v>
      </c>
      <c r="AK3" s="313">
        <f>Summary!$I$15</f>
        <v>571</v>
      </c>
      <c r="AL3" s="313">
        <f>Summary!$I$14</f>
        <v>1428</v>
      </c>
      <c r="AM3" s="313">
        <f>Summary!$I$13</f>
        <v>774</v>
      </c>
      <c r="AN3" s="313">
        <f>Summary!$I$16</f>
        <v>26792</v>
      </c>
      <c r="AO3" s="313">
        <f>Summary!$I$17</f>
        <v>440</v>
      </c>
      <c r="AP3" s="313">
        <f>Summary!$I$18</f>
        <v>243</v>
      </c>
      <c r="AQ3" s="313">
        <f>Summary!$I$20</f>
        <v>165</v>
      </c>
      <c r="AR3" s="313">
        <f>Summary!$I$19</f>
        <v>456</v>
      </c>
      <c r="AS3" s="313">
        <f>Summary!$L$8</f>
        <v>26884</v>
      </c>
      <c r="AT3" s="313">
        <f>Summary!$L$9</f>
        <v>278</v>
      </c>
      <c r="AU3" s="313">
        <f>Summary!$L$11</f>
        <v>146</v>
      </c>
      <c r="AV3" s="313">
        <f>Summary!$L$10</f>
        <v>778</v>
      </c>
      <c r="AW3" s="313">
        <f>Summary!$L$12</f>
        <v>25340</v>
      </c>
      <c r="AX3" s="313">
        <f>Summary!$L$15</f>
        <v>508</v>
      </c>
      <c r="AY3" s="313">
        <f>Summary!$L$14</f>
        <v>1659</v>
      </c>
      <c r="AZ3" s="313">
        <f>Summary!$L$13</f>
        <v>480</v>
      </c>
      <c r="BA3" s="313">
        <f>Summary!$L$16</f>
        <v>26761</v>
      </c>
      <c r="BB3" s="313">
        <f>Summary!$L$17</f>
        <v>421</v>
      </c>
      <c r="BC3" s="313">
        <f>Summary!$L$18</f>
        <v>252</v>
      </c>
      <c r="BD3" s="313">
        <f>Summary!$L$20</f>
        <v>163</v>
      </c>
      <c r="BE3" s="313">
        <f>Summary!$L$19</f>
        <v>479</v>
      </c>
      <c r="BF3" s="313">
        <f>Summary!$O$8</f>
        <v>27809</v>
      </c>
      <c r="BG3" s="313">
        <f>Summary!$O$9</f>
        <v>316</v>
      </c>
      <c r="BH3" s="313">
        <f>Summary!$O$11</f>
        <v>141</v>
      </c>
      <c r="BI3" s="313">
        <f>Summary!$O$10</f>
        <v>857</v>
      </c>
      <c r="BJ3" s="313">
        <f>Summary!$O$12</f>
        <v>26438</v>
      </c>
      <c r="BK3" s="313">
        <f>Summary!$O$15</f>
        <v>510</v>
      </c>
      <c r="BL3" s="313">
        <f>Summary!$O$14</f>
        <v>1859</v>
      </c>
      <c r="BM3" s="313">
        <f>Summary!$O$13</f>
        <v>246</v>
      </c>
      <c r="BN3" s="313">
        <f>Summary!$O$16</f>
        <v>27931</v>
      </c>
      <c r="BO3" s="313">
        <f>Summary!$O$17</f>
        <v>405</v>
      </c>
      <c r="BP3" s="313">
        <f>Summary!$O$18</f>
        <v>310</v>
      </c>
      <c r="BQ3" s="313">
        <f>Summary!$O$20</f>
        <v>110</v>
      </c>
      <c r="BR3" s="313">
        <f>Summary!$O$19</f>
        <v>437</v>
      </c>
      <c r="BS3" s="313">
        <f>Summary!$R$8</f>
        <v>28662</v>
      </c>
      <c r="BT3" s="313">
        <f>Summary!$R$9</f>
        <v>288</v>
      </c>
      <c r="BU3" s="313">
        <f>Summary!$R$11</f>
        <v>135</v>
      </c>
      <c r="BV3" s="313">
        <f>Summary!$R$10</f>
        <v>830</v>
      </c>
      <c r="BW3" s="313">
        <f>Summary!$R$12</f>
        <v>27257</v>
      </c>
      <c r="BX3" s="313">
        <f>Summary!$R$15</f>
        <v>474</v>
      </c>
      <c r="BY3" s="313">
        <f>Summary!$R$14</f>
        <v>1946</v>
      </c>
      <c r="BZ3" s="313">
        <f>Summary!$R$13</f>
        <v>145</v>
      </c>
      <c r="CA3" s="313">
        <f>Summary!$R$16</f>
        <v>28714</v>
      </c>
      <c r="CB3" s="313">
        <f>Summary!$R$17</f>
        <v>434</v>
      </c>
      <c r="CC3" s="313">
        <f>Summary!$R$18</f>
        <v>273</v>
      </c>
      <c r="CD3" s="313">
        <f>Summary!$R$20</f>
        <v>117</v>
      </c>
      <c r="CE3" s="313">
        <f>Summary!$R$19</f>
        <v>414</v>
      </c>
      <c r="CF3" s="193">
        <f>Summary!$U$8</f>
        <v>12</v>
      </c>
      <c r="CG3" s="193">
        <f>Summary!$U$9</f>
        <v>1</v>
      </c>
      <c r="CH3" s="193">
        <f>Summary!$U$11</f>
        <v>0</v>
      </c>
      <c r="CI3" s="193">
        <f>Summary!$U$10</f>
        <v>0</v>
      </c>
      <c r="CJ3" s="193">
        <f>Summary!$U$12</f>
        <v>10</v>
      </c>
      <c r="CK3" s="193">
        <f>Summary!$U$15</f>
        <v>1</v>
      </c>
      <c r="CL3" s="193">
        <f>Summary!$U$14</f>
        <v>2</v>
      </c>
      <c r="CM3" s="193">
        <f>Summary!$U$13</f>
        <v>0</v>
      </c>
      <c r="CN3" s="193">
        <f>Summary!$U$16</f>
        <v>12</v>
      </c>
      <c r="CO3" s="193">
        <f>Summary!$U$17</f>
        <v>1</v>
      </c>
      <c r="CP3" s="193">
        <f>Summary!$U$18</f>
        <v>0</v>
      </c>
      <c r="CQ3" s="193">
        <f>Summary!$U$20</f>
        <v>0</v>
      </c>
      <c r="CR3" s="193">
        <f>Summary!$U$19</f>
        <v>0</v>
      </c>
      <c r="CS3" s="313">
        <f>Summary!$B$8</f>
        <v>13054</v>
      </c>
      <c r="CT3" s="313">
        <f>Summary!$B$9</f>
        <v>354</v>
      </c>
      <c r="CU3" s="313">
        <f>Summary!$B$11</f>
        <v>37</v>
      </c>
      <c r="CV3" s="313">
        <f>Summary!$B$10</f>
        <v>123</v>
      </c>
      <c r="CW3" s="313">
        <f>Summary!$B$12</f>
        <v>12161</v>
      </c>
      <c r="CX3" s="313">
        <f>Summary!$B$15</f>
        <v>185</v>
      </c>
      <c r="CY3" s="313">
        <f>Summary!$B$14</f>
        <v>299</v>
      </c>
      <c r="CZ3" s="313">
        <f>Summary!$B$13</f>
        <v>898</v>
      </c>
      <c r="DA3" s="313">
        <f>Summary!$B$16</f>
        <v>12469</v>
      </c>
      <c r="DB3" s="313">
        <f>Summary!$B$17</f>
        <v>406</v>
      </c>
      <c r="DC3" s="313">
        <f>Summary!$B$18</f>
        <v>278</v>
      </c>
      <c r="DD3" s="313">
        <f>Summary!$B$20</f>
        <v>164</v>
      </c>
      <c r="DE3" s="313">
        <f>Summary!$B$19</f>
        <v>256</v>
      </c>
      <c r="DF3" s="313">
        <f>Summary!$E$8</f>
        <v>12987</v>
      </c>
      <c r="DG3" s="313">
        <f>Summary!$E$9</f>
        <v>180</v>
      </c>
      <c r="DH3" s="313">
        <f>Summary!$E$11</f>
        <v>51</v>
      </c>
      <c r="DI3" s="313">
        <f>Summary!$E$10</f>
        <v>216</v>
      </c>
      <c r="DJ3" s="313">
        <f>Summary!$E$12</f>
        <v>12231</v>
      </c>
      <c r="DK3" s="313">
        <f>Summary!$E$15</f>
        <v>227</v>
      </c>
      <c r="DL3" s="313">
        <f>Summary!$E$14</f>
        <v>521</v>
      </c>
      <c r="DM3" s="313">
        <f>Summary!$E$13</f>
        <v>538</v>
      </c>
      <c r="DN3" s="313">
        <f>Summary!$E$16</f>
        <v>12796</v>
      </c>
      <c r="DO3" s="313">
        <f>Summary!$E$17</f>
        <v>271</v>
      </c>
      <c r="DP3" s="313">
        <f>Summary!$E$18</f>
        <v>145</v>
      </c>
      <c r="DQ3" s="313">
        <f>Summary!$E$20</f>
        <v>93</v>
      </c>
      <c r="DR3" s="313">
        <f>Summary!$E$19</f>
        <v>197</v>
      </c>
      <c r="DS3" s="313">
        <f>Summary!$H$8</f>
        <v>28573</v>
      </c>
      <c r="DT3" s="313">
        <f>Summary!$H$9</f>
        <v>347</v>
      </c>
      <c r="DU3" s="313">
        <f>Summary!$H$11</f>
        <v>199</v>
      </c>
      <c r="DV3" s="313">
        <f>Summary!$H$10</f>
        <v>797</v>
      </c>
      <c r="DW3" s="313">
        <f>Summary!$H$12</f>
        <v>26293</v>
      </c>
      <c r="DX3" s="313">
        <f>Summary!$H$15</f>
        <v>837</v>
      </c>
      <c r="DY3" s="313">
        <f>Summary!$H$14</f>
        <v>1906</v>
      </c>
      <c r="DZ3" s="313">
        <f>Summary!$H$13</f>
        <v>834</v>
      </c>
      <c r="EA3" s="313">
        <f>Summary!$H$16</f>
        <v>28278</v>
      </c>
      <c r="EB3" s="313">
        <f>Summary!$H$17</f>
        <v>513</v>
      </c>
      <c r="EC3" s="313">
        <f>Summary!$H$18</f>
        <v>245</v>
      </c>
      <c r="ED3" s="313">
        <f>Summary!$H$20</f>
        <v>225</v>
      </c>
      <c r="EE3" s="313">
        <f>Summary!$H$19</f>
        <v>565</v>
      </c>
      <c r="EF3" s="313">
        <f>Summary!$K$8</f>
        <v>29509</v>
      </c>
      <c r="EG3" s="313">
        <f>Summary!$K$9</f>
        <v>378</v>
      </c>
      <c r="EH3" s="313">
        <f>Summary!$K$11</f>
        <v>155</v>
      </c>
      <c r="EI3" s="313">
        <f>Summary!$K$10</f>
        <v>962</v>
      </c>
      <c r="EJ3" s="313">
        <f>Summary!$K$12</f>
        <v>27737</v>
      </c>
      <c r="EK3" s="313">
        <f>Summary!$K$15</f>
        <v>693</v>
      </c>
      <c r="EL3" s="313">
        <f>Summary!$K$14</f>
        <v>1999</v>
      </c>
      <c r="EM3" s="313">
        <f>Summary!$K$13</f>
        <v>534</v>
      </c>
      <c r="EN3" s="313">
        <f>Summary!$K$16</f>
        <v>29250</v>
      </c>
      <c r="EO3" s="313">
        <f>Summary!$K$17</f>
        <v>537</v>
      </c>
      <c r="EP3" s="313">
        <f>Summary!$K$18</f>
        <v>365</v>
      </c>
      <c r="EQ3" s="313">
        <f>Summary!$K$20</f>
        <v>216</v>
      </c>
      <c r="ER3" s="313">
        <f>Summary!$K$19</f>
        <v>528</v>
      </c>
      <c r="ES3" s="313">
        <f>Summary!$N$8</f>
        <v>29953</v>
      </c>
      <c r="ET3" s="313">
        <f>Summary!$N$9</f>
        <v>422</v>
      </c>
      <c r="EU3" s="313">
        <f>Summary!$N$11</f>
        <v>147</v>
      </c>
      <c r="EV3" s="313">
        <f>Summary!$N$10</f>
        <v>868</v>
      </c>
      <c r="EW3" s="313">
        <f>Summary!$N$12</f>
        <v>28528</v>
      </c>
      <c r="EX3" s="313">
        <f>Summary!$N$15</f>
        <v>544</v>
      </c>
      <c r="EY3" s="313">
        <f>Summary!$N$14</f>
        <v>1974</v>
      </c>
      <c r="EZ3" s="313">
        <f>Summary!$N$13</f>
        <v>324</v>
      </c>
      <c r="FA3" s="313">
        <f>Summary!$N$16</f>
        <v>29675</v>
      </c>
      <c r="FB3" s="313">
        <f>Summary!$N$17</f>
        <v>503</v>
      </c>
      <c r="FC3" s="313">
        <f>Summary!$N$18</f>
        <v>422</v>
      </c>
      <c r="FD3" s="313">
        <f>Summary!$N$20</f>
        <v>172</v>
      </c>
      <c r="FE3" s="313">
        <f>Summary!$N$19</f>
        <v>510</v>
      </c>
      <c r="FF3" s="313">
        <f>Summary!$Q$8</f>
        <v>30869</v>
      </c>
      <c r="FG3" s="313">
        <f>Summary!$Q$9</f>
        <v>479</v>
      </c>
      <c r="FH3" s="313">
        <f>Summary!$Q$11</f>
        <v>134</v>
      </c>
      <c r="FI3" s="313">
        <f>Summary!$Q$10</f>
        <v>849</v>
      </c>
      <c r="FJ3" s="313">
        <f>Summary!$Q$12</f>
        <v>29730</v>
      </c>
      <c r="FK3" s="313">
        <f>Summary!$Q$15</f>
        <v>506</v>
      </c>
      <c r="FL3" s="313">
        <f>Summary!$Q$14</f>
        <v>1855</v>
      </c>
      <c r="FM3" s="313">
        <f>Summary!$Q$13</f>
        <v>169</v>
      </c>
      <c r="FN3" s="313">
        <f>Summary!$Q$16</f>
        <v>30608</v>
      </c>
      <c r="FO3" s="313">
        <f>Summary!$Q$17</f>
        <v>524</v>
      </c>
      <c r="FP3" s="313">
        <f>Summary!$Q$18</f>
        <v>461</v>
      </c>
      <c r="FQ3" s="313">
        <f>Summary!$Q$20</f>
        <v>148</v>
      </c>
      <c r="FR3" s="313">
        <f>Summary!$Q$19</f>
        <v>496</v>
      </c>
      <c r="FS3" s="193">
        <f>Summary!$T$8</f>
        <v>8</v>
      </c>
      <c r="FT3" s="193">
        <f>Summary!$T$9</f>
        <v>0</v>
      </c>
      <c r="FU3" s="193">
        <f>Summary!$T$11</f>
        <v>0</v>
      </c>
      <c r="FV3" s="193">
        <f>Summary!$T$10</f>
        <v>0</v>
      </c>
      <c r="FW3" s="193">
        <f>Summary!$T$12</f>
        <v>8</v>
      </c>
      <c r="FX3" s="193">
        <f>Summary!$T$15</f>
        <v>0</v>
      </c>
      <c r="FY3" s="193">
        <f>Summary!$T$14</f>
        <v>0</v>
      </c>
      <c r="FZ3" s="193">
        <f>Summary!$T$13</f>
        <v>0</v>
      </c>
      <c r="GA3" s="193">
        <f>Summary!$T$16</f>
        <v>8</v>
      </c>
      <c r="GB3" s="193">
        <f>Summary!$T$17</f>
        <v>0</v>
      </c>
      <c r="GC3" s="193">
        <f>Summary!$T$18</f>
        <v>0</v>
      </c>
      <c r="GD3" s="193">
        <f>Summary!$T$20</f>
        <v>0</v>
      </c>
      <c r="GE3" s="193">
        <f>Summary!$T$19</f>
        <v>0</v>
      </c>
      <c r="GF3" s="193">
        <f>ProvsCities!GF5</f>
        <v>26055</v>
      </c>
      <c r="GG3" s="193">
        <f>ProvsCities!GG5</f>
        <v>5228</v>
      </c>
      <c r="GH3" s="193">
        <f>ProvsCities!GH5</f>
        <v>332</v>
      </c>
      <c r="GI3" s="193" t="e">
        <f>ProvsCities!GI5</f>
        <v>#REF!</v>
      </c>
      <c r="GJ3" s="193" t="e">
        <f>ProvsCities!GJ5</f>
        <v>#REF!</v>
      </c>
      <c r="GK3" s="193" t="e">
        <f>ProvsCities!GK5</f>
        <v>#REF!</v>
      </c>
      <c r="GL3" s="193" t="e">
        <f>ProvsCities!GL5</f>
        <v>#REF!</v>
      </c>
      <c r="GM3" s="193" t="e">
        <f>ProvsCities!GM5</f>
        <v>#REF!</v>
      </c>
      <c r="GN3" s="193" t="e">
        <f>ProvsCities!GN5</f>
        <v>#REF!</v>
      </c>
      <c r="GO3" s="193" t="e">
        <f>ProvsCities!GO5</f>
        <v>#REF!</v>
      </c>
      <c r="GP3" s="193" t="e">
        <f>ProvsCities!GP5</f>
        <v>#REF!</v>
      </c>
      <c r="GQ3" s="193" t="e">
        <f>ProvsCities!GQ5</f>
        <v>#REF!</v>
      </c>
      <c r="GR3" s="193" t="e">
        <f>ProvsCities!GR5</f>
        <v>#REF!</v>
      </c>
      <c r="GS3" s="193">
        <f>ProvsCities!GS5</f>
        <v>379638</v>
      </c>
      <c r="GT3" s="193">
        <f>ProvsCities!GT5</f>
        <v>345391</v>
      </c>
      <c r="GU3" s="193">
        <f>ProvsCities!GU5</f>
        <v>345398</v>
      </c>
      <c r="GV3" s="193">
        <f>ProvsCities!GV5</f>
        <v>27882</v>
      </c>
      <c r="GW3" s="193">
        <f>ProvsCities!GW5</f>
        <v>27883</v>
      </c>
      <c r="GX3" s="314">
        <f>ProvsCities!GX5</f>
        <v>2500</v>
      </c>
      <c r="GY3" s="314">
        <f>ProvsCities!GY5</f>
        <v>2500</v>
      </c>
      <c r="GZ3" s="459">
        <f>ProvsCities!GZ5</f>
        <v>89</v>
      </c>
      <c r="HA3" s="459">
        <f>ProvsCities!HA5</f>
        <v>89</v>
      </c>
      <c r="HB3" s="459">
        <f>Summary!P4</f>
        <v>9</v>
      </c>
      <c r="HC3" s="1">
        <f>Summary!P1</f>
        <v>9</v>
      </c>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pans="2:16384" s="50" customFormat="1" x14ac:dyDescent="0.3">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row r="5" spans="2:16384" ht="30" customHeight="1" x14ac:dyDescent="0.3">
      <c r="B5" s="925" t="s">
        <v>405</v>
      </c>
      <c r="C5" s="925"/>
      <c r="D5" s="925"/>
      <c r="E5" s="925"/>
      <c r="F5" s="925"/>
      <c r="G5" s="925"/>
      <c r="H5" s="925"/>
      <c r="I5" s="925"/>
      <c r="J5" s="925"/>
      <c r="K5" s="925"/>
      <c r="L5" s="925"/>
      <c r="M5" s="925"/>
      <c r="N5" s="925"/>
      <c r="O5" s="102"/>
      <c r="P5" s="102"/>
      <c r="Q5" s="102"/>
      <c r="R5" s="102"/>
      <c r="S5" s="23"/>
      <c r="T5" s="23"/>
      <c r="U5" s="23"/>
      <c r="V5" s="23"/>
      <c r="W5" s="23"/>
      <c r="X5" s="50"/>
      <c r="Y5" s="50"/>
      <c r="Z5" s="50"/>
      <c r="AA5" s="50"/>
      <c r="AB5" s="50"/>
      <c r="AC5" s="50"/>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row>
    <row r="6" spans="2:16384" ht="30" customHeight="1" x14ac:dyDescent="0.3">
      <c r="B6" s="925"/>
      <c r="C6" s="925"/>
      <c r="D6" s="925"/>
      <c r="E6" s="925"/>
      <c r="F6" s="925"/>
      <c r="G6" s="925"/>
      <c r="H6" s="925"/>
      <c r="I6" s="925"/>
      <c r="J6" s="925"/>
      <c r="K6" s="925"/>
      <c r="L6" s="925"/>
      <c r="M6" s="925"/>
      <c r="N6" s="925"/>
      <c r="O6" s="102"/>
      <c r="P6" s="102"/>
      <c r="Q6" s="102"/>
      <c r="R6" s="102"/>
      <c r="S6" s="23"/>
      <c r="T6" s="23"/>
      <c r="U6" s="23"/>
      <c r="V6" s="23"/>
      <c r="W6" s="23"/>
      <c r="X6" s="50"/>
      <c r="Y6" s="50"/>
      <c r="Z6" s="50"/>
      <c r="AA6" s="50"/>
      <c r="AB6" s="50"/>
      <c r="AC6" s="50"/>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row>
    <row r="7" spans="2:16384" ht="24.9" customHeight="1" x14ac:dyDescent="0.3">
      <c r="B7" s="924"/>
      <c r="C7" s="924"/>
      <c r="D7" s="924"/>
      <c r="E7" s="924"/>
      <c r="F7" s="924"/>
      <c r="G7" s="924"/>
      <c r="H7" s="924"/>
      <c r="I7" s="924"/>
      <c r="J7" s="924"/>
      <c r="K7" s="924"/>
      <c r="L7" s="924"/>
      <c r="M7" s="924"/>
      <c r="N7" s="924"/>
      <c r="O7" s="924"/>
      <c r="P7" s="924"/>
      <c r="Q7" s="924"/>
      <c r="R7" s="924"/>
      <c r="S7" s="23"/>
      <c r="T7" s="23"/>
      <c r="U7" s="23"/>
      <c r="V7" s="23"/>
      <c r="W7" s="23"/>
      <c r="X7" s="50"/>
      <c r="Y7" s="50"/>
      <c r="Z7" s="50"/>
      <c r="AA7" s="50"/>
      <c r="AB7" s="50"/>
      <c r="AC7" s="50"/>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row>
    <row r="8" spans="2:16384" ht="39.9" customHeight="1" x14ac:dyDescent="0.3">
      <c r="B8" s="911" t="s">
        <v>406</v>
      </c>
      <c r="C8" s="911"/>
      <c r="D8" s="911"/>
      <c r="E8" s="911"/>
      <c r="F8" s="911"/>
      <c r="G8" s="911"/>
      <c r="H8" s="911"/>
      <c r="I8" s="911"/>
      <c r="J8" s="911"/>
      <c r="K8" s="911"/>
      <c r="L8" s="911"/>
      <c r="M8" s="911"/>
      <c r="N8" s="911"/>
      <c r="O8" s="103"/>
      <c r="P8" s="103"/>
      <c r="Q8" s="103"/>
      <c r="R8" s="103"/>
      <c r="S8" s="23"/>
      <c r="T8" s="23"/>
      <c r="U8" s="23"/>
      <c r="V8" s="23"/>
      <c r="W8" s="23"/>
      <c r="X8" s="50"/>
      <c r="Y8" s="50"/>
      <c r="Z8" s="50"/>
      <c r="AA8" s="50"/>
      <c r="AB8" s="50"/>
      <c r="AC8" s="50"/>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row>
    <row r="9" spans="2:16384" ht="39.9" customHeight="1" x14ac:dyDescent="0.3">
      <c r="B9" s="911"/>
      <c r="C9" s="911"/>
      <c r="D9" s="911"/>
      <c r="E9" s="911"/>
      <c r="F9" s="911"/>
      <c r="G9" s="911"/>
      <c r="H9" s="911"/>
      <c r="I9" s="911"/>
      <c r="J9" s="911"/>
      <c r="K9" s="911"/>
      <c r="L9" s="911"/>
      <c r="M9" s="911"/>
      <c r="N9" s="911"/>
      <c r="O9" s="103"/>
      <c r="P9" s="103"/>
      <c r="Q9" s="103"/>
      <c r="R9" s="103"/>
      <c r="S9" s="23"/>
      <c r="T9" s="23"/>
      <c r="U9" s="23"/>
      <c r="V9" s="23"/>
      <c r="W9" s="23"/>
      <c r="X9" s="50"/>
      <c r="Y9" s="50"/>
      <c r="Z9" s="50"/>
      <c r="AA9" s="50"/>
      <c r="AB9" s="50"/>
      <c r="AC9" s="50"/>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row>
    <row r="10" spans="2:16384" ht="30" customHeight="1" x14ac:dyDescent="0.3">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row>
  </sheetData>
  <sheetProtection algorithmName="SHA-512" hashValue="CmVVmorTRpHQAaECF+MVRypc2Lx2QKzEVwW9UU+nIuwrH6AEgZSpxf2H8ijgbep8Dj1NEiE0CDexIaYOVLjAFw==" saltValue="okpLA9G1v5BhLIHsrt4pkw==" spinCount="100000" sheet="1" objects="1" scenarios="1"/>
  <mergeCells count="31">
    <mergeCell ref="GY1:GY2"/>
    <mergeCell ref="B7:R7"/>
    <mergeCell ref="B5:N6"/>
    <mergeCell ref="GS1:GS2"/>
    <mergeCell ref="DF1:DR1"/>
    <mergeCell ref="DS1:EE1"/>
    <mergeCell ref="EF1:ER1"/>
    <mergeCell ref="GI1:GM1"/>
    <mergeCell ref="GN1:GR1"/>
    <mergeCell ref="GT1:GU1"/>
    <mergeCell ref="S1:AE1"/>
    <mergeCell ref="AF1:AR1"/>
    <mergeCell ref="AS1:BE1"/>
    <mergeCell ref="GV1:GW1"/>
    <mergeCell ref="GX1:GX2"/>
    <mergeCell ref="GZ1:GZ2"/>
    <mergeCell ref="HA1:HA2"/>
    <mergeCell ref="HB1:HB2"/>
    <mergeCell ref="HC1:HC2"/>
    <mergeCell ref="B8:N9"/>
    <mergeCell ref="FS1:GE1"/>
    <mergeCell ref="GF1:GH1"/>
    <mergeCell ref="ES1:FE1"/>
    <mergeCell ref="FF1:FR1"/>
    <mergeCell ref="BS1:CE1"/>
    <mergeCell ref="CF1:CR1"/>
    <mergeCell ref="CS1:DE1"/>
    <mergeCell ref="BF1:BR1"/>
    <mergeCell ref="B1:B2"/>
    <mergeCell ref="E1:E2"/>
    <mergeCell ref="F1:R1"/>
  </mergeCells>
  <conditionalFormatting sqref="E3">
    <cfRule type="containsText" dxfId="0" priority="1" operator="containsText" text="Missing">
      <formula>NOT(ISERROR(SEARCH("Missing",E3)))</formula>
    </cfRule>
  </conditionalFormatting>
  <pageMargins left="0.7" right="0.7" top="0.75" bottom="0.75" header="0.3" footer="0.3"/>
  <pageSetup orientation="portrait" horizontalDpi="4294967293"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B1:G26"/>
  <sheetViews>
    <sheetView workbookViewId="0">
      <selection activeCell="G10" sqref="G10"/>
    </sheetView>
  </sheetViews>
  <sheetFormatPr defaultRowHeight="14.4" x14ac:dyDescent="0.3"/>
  <cols>
    <col min="1" max="1" width="9.109375" customWidth="1"/>
    <col min="2" max="2" width="11.6640625" customWidth="1"/>
    <col min="3" max="3" width="12" customWidth="1"/>
    <col min="4" max="4" width="10.88671875" customWidth="1"/>
    <col min="5" max="5" width="12.44140625" customWidth="1"/>
    <col min="6" max="6" width="12.6640625" customWidth="1"/>
    <col min="7" max="7" width="13.44140625" customWidth="1"/>
    <col min="9" max="9" width="42.5546875" customWidth="1"/>
  </cols>
  <sheetData>
    <row r="1" spans="2:7" x14ac:dyDescent="0.3">
      <c r="B1">
        <f>SUM(B10:B26)</f>
        <v>9</v>
      </c>
    </row>
    <row r="5" spans="2:7" x14ac:dyDescent="0.3">
      <c r="E5" s="116"/>
      <c r="F5" s="116"/>
      <c r="G5" s="116"/>
    </row>
    <row r="6" spans="2:7" x14ac:dyDescent="0.3">
      <c r="E6" s="116"/>
      <c r="F6" s="116"/>
      <c r="G6" s="116"/>
    </row>
    <row r="7" spans="2:7" x14ac:dyDescent="0.3">
      <c r="E7" s="116"/>
      <c r="F7" s="116"/>
      <c r="G7" s="116"/>
    </row>
    <row r="8" spans="2:7" ht="15" customHeight="1" x14ac:dyDescent="0.3">
      <c r="B8" s="121"/>
      <c r="C8" s="121"/>
      <c r="D8" s="121"/>
      <c r="E8" s="121"/>
      <c r="F8" s="121"/>
      <c r="G8" s="122"/>
    </row>
    <row r="9" spans="2:7" ht="31.8" x14ac:dyDescent="0.3">
      <c r="B9" s="120" t="s">
        <v>213</v>
      </c>
      <c r="C9" s="120" t="s">
        <v>214</v>
      </c>
      <c r="D9" s="120" t="s">
        <v>215</v>
      </c>
      <c r="E9" s="120" t="s">
        <v>217</v>
      </c>
      <c r="F9" s="120" t="s">
        <v>218</v>
      </c>
      <c r="G9" s="123" t="s">
        <v>216</v>
      </c>
    </row>
    <row r="10" spans="2:7" x14ac:dyDescent="0.3">
      <c r="B10" s="1">
        <f>IF(ProvsCities!B10=0,0,1)</f>
        <v>1</v>
      </c>
      <c r="C10" s="1">
        <f>COUNTIF(ProvsCities!$B$10:$B$26,ProvsCities!B10)</f>
        <v>1</v>
      </c>
      <c r="D10" s="1">
        <v>0</v>
      </c>
      <c r="E10" s="1">
        <f>FREQUENCY(C:C,D10)</f>
        <v>8</v>
      </c>
      <c r="F10" s="117">
        <f>SUM(F11:F20)</f>
        <v>9</v>
      </c>
      <c r="G10" s="118">
        <f>SUM(G12:G20)</f>
        <v>0</v>
      </c>
    </row>
    <row r="11" spans="2:7" x14ac:dyDescent="0.3">
      <c r="B11" s="1">
        <f>IF(ProvsCities!B11=0,0,1)</f>
        <v>1</v>
      </c>
      <c r="C11" s="1">
        <f>COUNTIF(ProvsCities!$B$10:$B$26,ProvsCities!B11)</f>
        <v>1</v>
      </c>
      <c r="D11" s="1">
        <v>1</v>
      </c>
      <c r="E11" s="1">
        <f>((FREQUENCY(C:C,D11)-(SUM(E$10:E10))))</f>
        <v>9</v>
      </c>
      <c r="F11" s="1">
        <f>E11/D11</f>
        <v>9</v>
      </c>
      <c r="G11" s="1">
        <f t="shared" ref="G11:G20" si="0">E11-F11</f>
        <v>0</v>
      </c>
    </row>
    <row r="12" spans="2:7" x14ac:dyDescent="0.3">
      <c r="B12" s="1">
        <f>IF(ProvsCities!B12=0,0,1)</f>
        <v>1</v>
      </c>
      <c r="C12" s="1">
        <f>COUNTIF(ProvsCities!$B$10:$B$26,ProvsCities!B12)</f>
        <v>1</v>
      </c>
      <c r="D12" s="1">
        <v>2</v>
      </c>
      <c r="E12" s="1">
        <f>((FREQUENCY(C:C,D12)-(SUM(E$10:E11))))</f>
        <v>0</v>
      </c>
      <c r="F12" s="1">
        <f t="shared" ref="F12:F20" si="1">E12/D12</f>
        <v>0</v>
      </c>
      <c r="G12" s="1">
        <f t="shared" si="0"/>
        <v>0</v>
      </c>
    </row>
    <row r="13" spans="2:7" x14ac:dyDescent="0.3">
      <c r="B13" s="1">
        <f>IF(ProvsCities!B13=0,0,1)</f>
        <v>1</v>
      </c>
      <c r="C13" s="1">
        <f>COUNTIF(ProvsCities!$B$10:$B$26,ProvsCities!B13)</f>
        <v>1</v>
      </c>
      <c r="D13" s="1">
        <v>3</v>
      </c>
      <c r="E13" s="1">
        <f>((FREQUENCY(C:C,D13)-(SUM(E$10:E12))))</f>
        <v>0</v>
      </c>
      <c r="F13" s="1">
        <f t="shared" si="1"/>
        <v>0</v>
      </c>
      <c r="G13" s="1">
        <f t="shared" si="0"/>
        <v>0</v>
      </c>
    </row>
    <row r="14" spans="2:7" x14ac:dyDescent="0.3">
      <c r="B14" s="1">
        <f>IF(ProvsCities!B14=0,0,1)</f>
        <v>1</v>
      </c>
      <c r="C14" s="1">
        <f>COUNTIF(ProvsCities!$B$10:$B$26,ProvsCities!B14)</f>
        <v>1</v>
      </c>
      <c r="D14" s="1">
        <v>4</v>
      </c>
      <c r="E14" s="1">
        <f>((FREQUENCY(C:C,D14)-(SUM(E$10:E13))))</f>
        <v>0</v>
      </c>
      <c r="F14" s="1">
        <f t="shared" si="1"/>
        <v>0</v>
      </c>
      <c r="G14" s="1">
        <f t="shared" si="0"/>
        <v>0</v>
      </c>
    </row>
    <row r="15" spans="2:7" x14ac:dyDescent="0.3">
      <c r="B15" s="1">
        <f>IF(ProvsCities!B15=0,0,1)</f>
        <v>1</v>
      </c>
      <c r="C15" s="1">
        <f>COUNTIF(ProvsCities!$B$10:$B$26,ProvsCities!B15)</f>
        <v>1</v>
      </c>
      <c r="D15" s="1">
        <v>5</v>
      </c>
      <c r="E15" s="1">
        <f>((FREQUENCY(C:C,D15)-(SUM(E$10:E14))))</f>
        <v>0</v>
      </c>
      <c r="F15" s="1">
        <f t="shared" si="1"/>
        <v>0</v>
      </c>
      <c r="G15" s="1">
        <f t="shared" si="0"/>
        <v>0</v>
      </c>
    </row>
    <row r="16" spans="2:7" x14ac:dyDescent="0.3">
      <c r="B16" s="1">
        <f>IF(ProvsCities!B16=0,0,1)</f>
        <v>1</v>
      </c>
      <c r="C16" s="1">
        <f>COUNTIF(ProvsCities!$B$10:$B$26,ProvsCities!B16)</f>
        <v>1</v>
      </c>
      <c r="D16" s="1">
        <v>6</v>
      </c>
      <c r="E16" s="1">
        <f>((FREQUENCY(C:C,D16)-(SUM(E$10:E15))))</f>
        <v>0</v>
      </c>
      <c r="F16" s="1">
        <f t="shared" si="1"/>
        <v>0</v>
      </c>
      <c r="G16" s="1">
        <f t="shared" si="0"/>
        <v>0</v>
      </c>
    </row>
    <row r="17" spans="2:7" x14ac:dyDescent="0.3">
      <c r="B17" s="1">
        <f>IF(ProvsCities!B17=0,0,1)</f>
        <v>1</v>
      </c>
      <c r="C17" s="1">
        <f>COUNTIF(ProvsCities!$B$10:$B$26,ProvsCities!B17)</f>
        <v>1</v>
      </c>
      <c r="D17" s="1">
        <v>7</v>
      </c>
      <c r="E17" s="1">
        <f>((FREQUENCY(C:C,D17)-(SUM(E$10:E16))))</f>
        <v>0</v>
      </c>
      <c r="F17" s="1">
        <f t="shared" si="1"/>
        <v>0</v>
      </c>
      <c r="G17" s="1">
        <f t="shared" si="0"/>
        <v>0</v>
      </c>
    </row>
    <row r="18" spans="2:7" x14ac:dyDescent="0.3">
      <c r="B18" s="1">
        <f>IF(ProvsCities!B18=0,0,1)</f>
        <v>1</v>
      </c>
      <c r="C18" s="1">
        <f>COUNTIF(ProvsCities!$B$10:$B$26,ProvsCities!B18)</f>
        <v>1</v>
      </c>
      <c r="D18" s="1">
        <v>8</v>
      </c>
      <c r="E18" s="1">
        <f>((FREQUENCY(C:C,D18)-(SUM(E$10:E17))))</f>
        <v>0</v>
      </c>
      <c r="F18" s="1">
        <f t="shared" si="1"/>
        <v>0</v>
      </c>
      <c r="G18" s="1">
        <f t="shared" si="0"/>
        <v>0</v>
      </c>
    </row>
    <row r="19" spans="2:7" x14ac:dyDescent="0.3">
      <c r="B19" s="1">
        <f>IF(ProvsCities!B19=0,0,1)</f>
        <v>0</v>
      </c>
      <c r="C19" s="1">
        <f>COUNTIF(ProvsCities!$B$10:$B$26,ProvsCities!B19)</f>
        <v>0</v>
      </c>
      <c r="D19" s="1">
        <v>9</v>
      </c>
      <c r="E19" s="1">
        <f>((FREQUENCY(C:C,D19)-(SUM(E$10:E18))))</f>
        <v>0</v>
      </c>
      <c r="F19" s="1">
        <f t="shared" si="1"/>
        <v>0</v>
      </c>
      <c r="G19" s="1">
        <f t="shared" si="0"/>
        <v>0</v>
      </c>
    </row>
    <row r="20" spans="2:7" x14ac:dyDescent="0.3">
      <c r="B20" s="1">
        <f>IF(ProvsCities!B20=0,0,1)</f>
        <v>0</v>
      </c>
      <c r="C20" s="1">
        <f>COUNTIF(ProvsCities!$B$10:$B$26,ProvsCities!B20)</f>
        <v>0</v>
      </c>
      <c r="D20" s="1">
        <v>10</v>
      </c>
      <c r="E20" s="1">
        <f>((FREQUENCY(C:C,D20)-(SUM(E$10:E19))))</f>
        <v>0</v>
      </c>
      <c r="F20" s="1">
        <f t="shared" si="1"/>
        <v>0</v>
      </c>
      <c r="G20" s="1">
        <f t="shared" si="0"/>
        <v>0</v>
      </c>
    </row>
    <row r="21" spans="2:7" x14ac:dyDescent="0.3">
      <c r="B21" s="1">
        <f>IF(ProvsCities!B21=0,0,1)</f>
        <v>0</v>
      </c>
      <c r="C21" s="1">
        <f>COUNTIF(ProvsCities!$B$10:$B$26,ProvsCities!B21)</f>
        <v>0</v>
      </c>
    </row>
    <row r="22" spans="2:7" x14ac:dyDescent="0.3">
      <c r="B22" s="1">
        <f>IF(ProvsCities!B22=0,0,1)</f>
        <v>0</v>
      </c>
      <c r="C22" s="1">
        <f>COUNTIF(ProvsCities!$B$10:$B$26,ProvsCities!B22)</f>
        <v>0</v>
      </c>
    </row>
    <row r="23" spans="2:7" x14ac:dyDescent="0.3">
      <c r="B23" s="1">
        <f>IF(ProvsCities!B23=0,0,1)</f>
        <v>0</v>
      </c>
      <c r="C23" s="1">
        <f>COUNTIF(ProvsCities!$B$10:$B$26,ProvsCities!B23)</f>
        <v>0</v>
      </c>
    </row>
    <row r="24" spans="2:7" x14ac:dyDescent="0.3">
      <c r="B24" s="1">
        <f>IF(ProvsCities!B24=0,0,1)</f>
        <v>0</v>
      </c>
      <c r="C24" s="1">
        <f>COUNTIF(ProvsCities!$B$10:$B$26,ProvsCities!B24)</f>
        <v>0</v>
      </c>
    </row>
    <row r="25" spans="2:7" x14ac:dyDescent="0.3">
      <c r="B25" s="1">
        <f>IF(ProvsCities!B25=0,0,1)</f>
        <v>0</v>
      </c>
      <c r="C25" s="1">
        <f>COUNTIF(ProvsCities!$B$10:$B$26,ProvsCities!B25)</f>
        <v>0</v>
      </c>
    </row>
    <row r="26" spans="2:7" x14ac:dyDescent="0.3">
      <c r="B26" s="1">
        <f>IF(ProvsCities!B26=0,0,1)</f>
        <v>0</v>
      </c>
      <c r="C26" s="1">
        <f>COUNTIF(ProvsCities!$B$10:$B$26,ProvsCities!B26)</f>
        <v>0</v>
      </c>
    </row>
  </sheetData>
  <sheetProtection algorithmName="SHA-512" hashValue="BeNp4asbINBhGkvpOhl7UzF+slb5fVOpBJeRdu26UpYaYGJ7+/4p4rupEmeh/EMWe3BJ03W0+LQg0jXadmC92w==" saltValue="4jvmjTtwJS6DcfY68bOeg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Instructions</vt:lpstr>
      <vt:lpstr>ProvsCities</vt:lpstr>
      <vt:lpstr>Summary</vt:lpstr>
      <vt:lpstr>OPT_Form4</vt:lpstr>
      <vt:lpstr>OPT_Form4A</vt:lpstr>
      <vt:lpstr>OPT_Form4B</vt:lpstr>
      <vt:lpstr>NutStatusRegion</vt:lpstr>
      <vt:lpstr>Underweight</vt:lpstr>
      <vt:lpstr>Stunting</vt:lpstr>
      <vt:lpstr>Wasting</vt:lpstr>
      <vt:lpstr>OverWt+Obese</vt:lpstr>
      <vt:lpstr>NiE_W</vt:lpstr>
      <vt:lpstr>NiE_St</vt:lpstr>
      <vt:lpstr>NiE_UW</vt:lpstr>
      <vt:lpstr>Data-Export</vt:lpstr>
      <vt:lpstr>Dup_check</vt:lpstr>
      <vt:lpstr>NutStatusRegion!Print_Area</vt:lpstr>
      <vt:lpstr>OPT_Form4!Print_Area</vt:lpstr>
      <vt:lpstr>OPT_Form4A!Print_Area</vt:lpstr>
      <vt:lpstr>NiE_St!Print_Titles</vt:lpstr>
      <vt:lpstr>NiE_UW!Print_Titles</vt:lpstr>
      <vt:lpstr>NiE_W!Print_Titles</vt:lpstr>
      <vt:lpstr>'OverWt+Obese'!Print_Titles</vt:lpstr>
      <vt:lpstr>Stunting!Print_Titles</vt:lpstr>
      <vt:lpstr>Underweight!Print_Titles</vt:lpstr>
      <vt:lpstr>Wasting!Print_Titles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cp:lastPrinted>2019-03-15T16:45:24Z</cp:lastPrinted>
  <dcterms:created xsi:type="dcterms:W3CDTF">2011-04-10T23:44:00Z</dcterms:created>
  <dcterms:modified xsi:type="dcterms:W3CDTF">2021-01-12T01:09:30Z</dcterms:modified>
</cp:coreProperties>
</file>